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charts/chart17.xml" ContentType="application/vnd.openxmlformats-officedocument.drawingml.chart+xml"/>
  <Override PartName="/xl/charts/style20.xml" ContentType="application/vnd.ms-office.chartstyle+xml"/>
  <Override PartName="/xl/charts/colors20.xml" ContentType="application/vnd.ms-office.chartcolorstyle+xml"/>
  <Override PartName="/xl/charts/chart18.xml" ContentType="application/vnd.openxmlformats-officedocument.drawingml.chart+xml"/>
  <Override PartName="/xl/charts/style21.xml" ContentType="application/vnd.ms-office.chartstyle+xml"/>
  <Override PartName="/xl/charts/colors21.xml" ContentType="application/vnd.ms-office.chartcolorstyle+xml"/>
  <Override PartName="/xl/charts/chart19.xml" ContentType="application/vnd.openxmlformats-officedocument.drawingml.chart+xml"/>
  <Override PartName="/xl/charts/style22.xml" ContentType="application/vnd.ms-office.chartstyle+xml"/>
  <Override PartName="/xl/charts/colors22.xml" ContentType="application/vnd.ms-office.chartcolorstyle+xml"/>
  <Override PartName="/xl/charts/chartEx4.xml" ContentType="application/vnd.ms-office.chartex+xml"/>
  <Override PartName="/xl/charts/style23.xml" ContentType="application/vnd.ms-office.chartstyle+xml"/>
  <Override PartName="/xl/charts/colors23.xml" ContentType="application/vnd.ms-office.chartcolorstyle+xml"/>
  <Override PartName="/xl/charts/chart20.xml" ContentType="application/vnd.openxmlformats-officedocument.drawingml.chart+xml"/>
  <Override PartName="/xl/charts/style24.xml" ContentType="application/vnd.ms-office.chartstyle+xml"/>
  <Override PartName="/xl/charts/colors2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166925"/>
  <mc:AlternateContent xmlns:mc="http://schemas.openxmlformats.org/markup-compatibility/2006">
    <mc:Choice Requires="x15">
      <x15ac:absPath xmlns:x15ac="http://schemas.microsoft.com/office/spreadsheetml/2010/11/ac" url="C:\DATA ANALYSIS PORTFOLIO\JUMIA\"/>
    </mc:Choice>
  </mc:AlternateContent>
  <xr:revisionPtr revIDLastSave="0" documentId="8_{B1BDF8AF-35A3-4C92-8622-6BC6B6E1CD1A}" xr6:coauthVersionLast="47" xr6:coauthVersionMax="47" xr10:uidLastSave="{00000000-0000-0000-0000-000000000000}"/>
  <bookViews>
    <workbookView xWindow="-120" yWindow="-120" windowWidth="24240" windowHeight="13020" activeTab="1" xr2:uid="{871977ED-D0B5-44E3-AF1C-DE5A77BB69C5}"/>
  </bookViews>
  <sheets>
    <sheet name="pivot_calculations" sheetId="8" r:id="rId1"/>
    <sheet name="Dashboard" sheetId="9" r:id="rId2"/>
    <sheet name="jumia_android_2_phones_final" sheetId="1" r:id="rId3"/>
  </sheets>
  <definedNames>
    <definedName name="_xlchart.v1.0" hidden="1">pivot_calculations!$F$364:$F$370</definedName>
    <definedName name="_xlchart.v1.1" hidden="1">pivot_calculations!$G$364:$G$370</definedName>
    <definedName name="_xlchart.v1.10" hidden="1">pivot_calculations!#REF!</definedName>
    <definedName name="_xlchart.v1.11" hidden="1">pivot_calculations!$F$364:$F$370</definedName>
    <definedName name="_xlchart.v1.12" hidden="1">pivot_calculations!$G$364:$G$370</definedName>
    <definedName name="_xlchart.v1.13" hidden="1">pivot_calculations!$H$364:$H$370</definedName>
    <definedName name="_xlchart.v1.14" hidden="1">pivot_calculations!$I$364:$I$370</definedName>
    <definedName name="_xlchart.v1.15" hidden="1">pivot_calculations!#REF!</definedName>
    <definedName name="_xlchart.v1.16" hidden="1">pivot_calculations!#REF!</definedName>
    <definedName name="_xlchart.v1.17" hidden="1">pivot_calculations!$F$364:$F$371</definedName>
    <definedName name="_xlchart.v1.18" hidden="1">pivot_calculations!$G$363</definedName>
    <definedName name="_xlchart.v1.19" hidden="1">pivot_calculations!$G$364:$G$371</definedName>
    <definedName name="_xlchart.v1.2" hidden="1">pivot_calculations!$H$364:$H$370</definedName>
    <definedName name="_xlchart.v1.20" hidden="1">pivot_calculations!$H$363</definedName>
    <definedName name="_xlchart.v1.21" hidden="1">pivot_calculations!$H$364:$H$371</definedName>
    <definedName name="_xlchart.v1.22" hidden="1">pivot_calculations!$I$363</definedName>
    <definedName name="_xlchart.v1.23" hidden="1">pivot_calculations!$I$364:$I$371</definedName>
    <definedName name="_xlchart.v1.24" hidden="1">pivot_calculations!$F$364:$F$370</definedName>
    <definedName name="_xlchart.v1.25" hidden="1">pivot_calculations!$G$364:$G$370</definedName>
    <definedName name="_xlchart.v1.26" hidden="1">pivot_calculations!$H$364:$H$370</definedName>
    <definedName name="_xlchart.v1.27" hidden="1">pivot_calculations!$I$364:$I$370</definedName>
    <definedName name="_xlchart.v1.28" hidden="1">pivot_calculations!$J$364:$J$370</definedName>
    <definedName name="_xlchart.v1.29" hidden="1">pivot_calculations!$F$364:$F$370</definedName>
    <definedName name="_xlchart.v1.3" hidden="1">pivot_calculations!$I$364:$I$370</definedName>
    <definedName name="_xlchart.v1.30" hidden="1">pivot_calculations!$G$364:$G$370</definedName>
    <definedName name="_xlchart.v1.31" hidden="1">pivot_calculations!$H$364:$H$370</definedName>
    <definedName name="_xlchart.v1.32" hidden="1">pivot_calculations!$I$364:$I$370</definedName>
    <definedName name="_xlchart.v1.33" hidden="1">pivot_calculations!#REF!</definedName>
    <definedName name="_xlchart.v1.34" hidden="1">pivot_calculations!$F$364:$F$370</definedName>
    <definedName name="_xlchart.v1.35" hidden="1">pivot_calculations!$G$364:$G$370</definedName>
    <definedName name="_xlchart.v1.36" hidden="1">pivot_calculations!$H$364:$H$370</definedName>
    <definedName name="_xlchart.v1.37" hidden="1">pivot_calculations!$I$364:$I$370</definedName>
    <definedName name="_xlchart.v1.38" hidden="1">pivot_calculations!#REF!</definedName>
    <definedName name="_xlchart.v1.39" hidden="1">pivot_calculations!$F$364:$F$370</definedName>
    <definedName name="_xlchart.v1.4" hidden="1">pivot_calculations!$J$364:$J$370</definedName>
    <definedName name="_xlchart.v1.40" hidden="1">pivot_calculations!$G$364:$G$370</definedName>
    <definedName name="_xlchart.v1.41" hidden="1">pivot_calculations!$H$364:$H$370</definedName>
    <definedName name="_xlchart.v1.42" hidden="1">pivot_calculations!$I$364:$I$370</definedName>
    <definedName name="_xlchart.v1.43" hidden="1">pivot_calculations!#REF!</definedName>
    <definedName name="_xlchart.v1.44" hidden="1">pivot_calculations!$F$364:$F$370</definedName>
    <definedName name="_xlchart.v1.45" hidden="1">pivot_calculations!$G$364:$G$370</definedName>
    <definedName name="_xlchart.v1.46" hidden="1">pivot_calculations!$H$364:$H$370</definedName>
    <definedName name="_xlchart.v1.47" hidden="1">pivot_calculations!$I$364:$I$370</definedName>
    <definedName name="_xlchart.v1.48" hidden="1">pivot_calculations!#REF!</definedName>
    <definedName name="_xlchart.v1.49" hidden="1">pivot_calculations!$F$364:$F$370</definedName>
    <definedName name="_xlchart.v1.5" hidden="1">pivot_calculations!$F$364:$F$370</definedName>
    <definedName name="_xlchart.v1.50" hidden="1">pivot_calculations!$G$364:$G$370</definedName>
    <definedName name="_xlchart.v1.51" hidden="1">pivot_calculations!$H$364:$H$370</definedName>
    <definedName name="_xlchart.v1.52" hidden="1">pivot_calculations!$I$364:$I$370</definedName>
    <definedName name="_xlchart.v1.53" hidden="1">pivot_calculations!#REF!</definedName>
    <definedName name="_xlchart.v1.54" hidden="1">pivot_calculations!$F$364:$F$370</definedName>
    <definedName name="_xlchart.v1.55" hidden="1">pivot_calculations!$G$364:$G$370</definedName>
    <definedName name="_xlchart.v1.56" hidden="1">pivot_calculations!$H$364:$H$370</definedName>
    <definedName name="_xlchart.v1.57" hidden="1">pivot_calculations!$I$364:$I$370</definedName>
    <definedName name="_xlchart.v1.6" hidden="1">pivot_calculations!$G$364:$G$370</definedName>
    <definedName name="_xlchart.v1.7" hidden="1">pivot_calculations!$H$364:$H$370</definedName>
    <definedName name="_xlchart.v1.8" hidden="1">pivot_calculations!$I$364:$I$370</definedName>
    <definedName name="_xlchart.v1.9" hidden="1">pivot_calculations!$J$364:$J$370</definedName>
    <definedName name="_xlcn.WorksheetConnection_jumia_android_2_phones_finalAQ1" hidden="1">jumia_android_2_phones_final!$A:$Q</definedName>
    <definedName name="_xlcn.WorksheetConnection_jumia_final_copy.xlsxjumia_android_2_phones_final1" hidden="1">jumia_android_2_phones_final[]</definedName>
    <definedName name="battery_brand">pivot_calculations!$D$48</definedName>
    <definedName name="Brand_entries">pivot_calculations!$D$5</definedName>
    <definedName name="brand_ram">pivot_calculations!$D$74</definedName>
    <definedName name="brand_vfm">pivot_calculations!$D$20</definedName>
    <definedName name="CHEAPER_PHONES">#REF!</definedName>
    <definedName name="Expesnive_brand">pivot_calculations!$D$36</definedName>
    <definedName name="ExternalData_1" localSheetId="2" hidden="1">jumia_android_2_phones_final!$A$1:$Q$1006</definedName>
    <definedName name="Highest_Storage">pivot_calculations!$D$88</definedName>
    <definedName name="less_expesnive">pivot_calculations!$D$37</definedName>
    <definedName name="MAX_BRAND">#REF!</definedName>
    <definedName name="model_value">pivot_calculations!$D$264</definedName>
    <definedName name="Outliers">pivot_calculations!$D$4</definedName>
    <definedName name="percentage_discount">pivot_calculations!$D$61</definedName>
    <definedName name="PRICY_PHONES">#REF!</definedName>
    <definedName name="Slicer_brand">#N/A</definedName>
    <definedName name="stocked_model">pivot_calculations!$D$102</definedName>
    <definedName name="top_five">pivot_calculations!$D$103</definedName>
  </definedNames>
  <calcPr calcId="191029"/>
  <pivotCaches>
    <pivotCache cacheId="398" r:id="rId4"/>
    <pivotCache cacheId="401" r:id="rId5"/>
    <pivotCache cacheId="404" r:id="rId6"/>
    <pivotCache cacheId="407" r:id="rId7"/>
    <pivotCache cacheId="410" r:id="rId8"/>
    <pivotCache cacheId="413" r:id="rId9"/>
    <pivotCache cacheId="416" r:id="rId10"/>
    <pivotCache cacheId="419" r:id="rId11"/>
    <pivotCache cacheId="422" r:id="rId12"/>
    <pivotCache cacheId="425" r:id="rId13"/>
    <pivotCache cacheId="428" r:id="rId14"/>
    <pivotCache cacheId="431" r:id="rId15"/>
    <pivotCache cacheId="434" r:id="rId16"/>
  </pivotCaches>
  <fileRecoveryPr repairLoad="1"/>
  <extLst>
    <ext xmlns:x14="http://schemas.microsoft.com/office/spreadsheetml/2009/9/main" uri="{876F7934-8845-4945-9796-88D515C7AA90}">
      <x14:pivotCaches>
        <pivotCache cacheId="94"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jumia_android_2_phones_final" name="jumia_android_2_phones_final" connection="WorksheetConnection_jumia_final_copy.xlsx!jumia_android_2_phones_final"/>
          <x15:modelTable id="Range" name="Range" connection="WorksheetConnection_jumia_android_2_phones_final!$A:$Q"/>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8" l="1"/>
  <c r="C4" i="8"/>
  <c r="C5" i="8"/>
  <c r="C6" i="8"/>
  <c r="C7" i="8"/>
  <c r="C8" i="8"/>
  <c r="C9" i="8"/>
  <c r="C10" i="8"/>
  <c r="E37" i="9"/>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D48" i="8"/>
  <c r="D36" i="8"/>
  <c r="D37" i="8"/>
  <c r="C35" i="8"/>
  <c r="C37" i="8" s="1"/>
  <c r="D264" i="8"/>
  <c r="D103" i="8" a="1"/>
  <c r="D103" i="8" s="1"/>
  <c r="D102" i="8"/>
  <c r="D74" i="8" a="1"/>
  <c r="D74" i="8" s="1"/>
  <c r="D88" i="8" a="1"/>
  <c r="D88" i="8" s="1"/>
  <c r="D61" i="8"/>
  <c r="D49" i="8"/>
  <c r="D20" i="8"/>
  <c r="D4" i="8"/>
  <c r="C42" i="8" l="1"/>
  <c r="C41" i="8"/>
  <c r="C43" i="8"/>
  <c r="C38" i="8"/>
  <c r="C36" i="8"/>
  <c r="C40" i="8"/>
  <c r="C39"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4DDFA5-EBCE-4864-AD63-1413F5F233F8}" odcFile="C:\DATA ANALYSIS PORTFOLIO\JUMIA\Query - jumia_android_2_phones_final.odc" keepAlive="1" interval="60" name="Query - jumia_android_2_phones_final" description="Connection to the 'jumia_android_2_phones_final' query in the workbook." type="5" refreshedVersion="8" background="1" refreshOnLoad="1" saveData="1">
    <dbPr connection="Provider=Microsoft.Mashup.OleDb.1;Data Source=$Workbook$;Location=jumia_android_2_phones_final;Extended Properties=&quot;&quot;" command="SELECT * FROM [jumia_android_2_phones_final]"/>
  </connection>
  <connection id="2" xr16:uid="{4A150768-C138-4E12-826F-0C189B73ADE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304784B3-2B3B-4809-9D4F-BDC990258505}" name="WorksheetConnection_jumia_android_2_phones_final!$A:$Q" type="102" refreshedVersion="8" minRefreshableVersion="5">
    <extLst>
      <ext xmlns:x15="http://schemas.microsoft.com/office/spreadsheetml/2010/11/main" uri="{DE250136-89BD-433C-8126-D09CA5730AF9}">
        <x15:connection id="Range" autoDelete="1">
          <x15:rangePr sourceName="_xlcn.WorksheetConnection_jumia_android_2_phones_finalAQ1"/>
        </x15:connection>
      </ext>
    </extLst>
  </connection>
  <connection id="4" xr16:uid="{B242885C-7738-43CA-A656-8C7EE3CFA6ED}" name="WorksheetConnection_jumia_final_copy.xlsx!jumia_android_2_phones_final" type="102" refreshedVersion="8" minRefreshableVersion="5">
    <extLst>
      <ext xmlns:x15="http://schemas.microsoft.com/office/spreadsheetml/2010/11/main" uri="{DE250136-89BD-433C-8126-D09CA5730AF9}">
        <x15:connection id="jumia_android_2_phones_final">
          <x15:rangePr sourceName="_xlcn.WorksheetConnection_jumia_final_copy.xlsxjumia_android_2_phones_final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<sst xmlns="http://schemas.openxmlformats.org/spreadsheetml/2006/main" count="7373" uniqueCount="474">
  <si>
    <t>brand</t>
  </si>
  <si>
    <t>Model</t>
  </si>
  <si>
    <t>price_KES</t>
  </si>
  <si>
    <t>old_price_KES</t>
  </si>
  <si>
    <t>RAM</t>
  </si>
  <si>
    <t>ROM</t>
  </si>
  <si>
    <t>screen_size</t>
  </si>
  <si>
    <t>battery</t>
  </si>
  <si>
    <t>discount</t>
  </si>
  <si>
    <t>Percent Discount</t>
  </si>
  <si>
    <t>XIAOMI</t>
  </si>
  <si>
    <t xml:space="preserve">Redmi 14C  </t>
  </si>
  <si>
    <t>8 GB</t>
  </si>
  <si>
    <t>256 GB</t>
  </si>
  <si>
    <t>6.88"</t>
  </si>
  <si>
    <t>5160 mAh</t>
  </si>
  <si>
    <t>Itel</t>
  </si>
  <si>
    <t xml:space="preserve">A50   </t>
  </si>
  <si>
    <t>2 GB</t>
  </si>
  <si>
    <t>64 GB</t>
  </si>
  <si>
    <t>6.6"</t>
  </si>
  <si>
    <t>5000 mAh</t>
  </si>
  <si>
    <t>Infinix</t>
  </si>
  <si>
    <t xml:space="preserve">Hot 50i  </t>
  </si>
  <si>
    <t>6 GB</t>
  </si>
  <si>
    <t>128 GB</t>
  </si>
  <si>
    <t>6.7"</t>
  </si>
  <si>
    <t xml:space="preserve">Smart 9  </t>
  </si>
  <si>
    <t>4 GB</t>
  </si>
  <si>
    <t xml:space="preserve">A3 Pro  </t>
  </si>
  <si>
    <t xml:space="preserve">C75   </t>
  </si>
  <si>
    <t xml:space="preserve">A60s   </t>
  </si>
  <si>
    <t>Samsung</t>
  </si>
  <si>
    <t xml:space="preserve">Galaxy A05  </t>
  </si>
  <si>
    <t>Tecno</t>
  </si>
  <si>
    <t xml:space="preserve">Spark 30c  </t>
  </si>
  <si>
    <t>6.67"</t>
  </si>
  <si>
    <t xml:space="preserve">GALAXY A16  </t>
  </si>
  <si>
    <t xml:space="preserve">Redmi A3x  </t>
  </si>
  <si>
    <t>3 GB</t>
  </si>
  <si>
    <t>6.71"</t>
  </si>
  <si>
    <t xml:space="preserve">Galaxy A06  </t>
  </si>
  <si>
    <t xml:space="preserve">Galaxy A16  </t>
  </si>
  <si>
    <t xml:space="preserve">A06   </t>
  </si>
  <si>
    <t xml:space="preserve">Redmi Note 14 </t>
  </si>
  <si>
    <t>5500 mAh</t>
  </si>
  <si>
    <t xml:space="preserve">Galaxy A05S  </t>
  </si>
  <si>
    <t xml:space="preserve">Note 50  </t>
  </si>
  <si>
    <t>6.74"</t>
  </si>
  <si>
    <t>Oppo</t>
  </si>
  <si>
    <t xml:space="preserve">A16k   </t>
  </si>
  <si>
    <t>32 GB</t>
  </si>
  <si>
    <t>6.52"</t>
  </si>
  <si>
    <t>4230 mAh</t>
  </si>
  <si>
    <t xml:space="preserve">Note 40 Pro </t>
  </si>
  <si>
    <t>6.78"</t>
  </si>
  <si>
    <t xml:space="preserve">A80   </t>
  </si>
  <si>
    <t xml:space="preserve">A05   </t>
  </si>
  <si>
    <t xml:space="preserve">POP 9  </t>
  </si>
  <si>
    <t xml:space="preserve">Redmi 13  </t>
  </si>
  <si>
    <t>6.79"</t>
  </si>
  <si>
    <t>5030 mAh</t>
  </si>
  <si>
    <t xml:space="preserve">Camon 40 PRO </t>
  </si>
  <si>
    <t>5200 mAh</t>
  </si>
  <si>
    <t xml:space="preserve">A3x   </t>
  </si>
  <si>
    <t>5100 mAh</t>
  </si>
  <si>
    <t xml:space="preserve">GALAXY A15  </t>
  </si>
  <si>
    <t>6.5"</t>
  </si>
  <si>
    <t xml:space="preserve">Smart 8  </t>
  </si>
  <si>
    <t xml:space="preserve">POP 8  </t>
  </si>
  <si>
    <t xml:space="preserve">Galaxy A05s  </t>
  </si>
  <si>
    <t xml:space="preserve">NOTE 50  </t>
  </si>
  <si>
    <t>Redmi Note 14 pro</t>
  </si>
  <si>
    <t xml:space="preserve">A5 Pro  </t>
  </si>
  <si>
    <t>5800 mAh</t>
  </si>
  <si>
    <t xml:space="preserve">REDMI 14C  </t>
  </si>
  <si>
    <t xml:space="preserve">Galaxy M35  </t>
  </si>
  <si>
    <t>6000 mAh</t>
  </si>
  <si>
    <t xml:space="preserve">Hot 50 Pro+ </t>
  </si>
  <si>
    <t xml:space="preserve">Galaxy A15  </t>
  </si>
  <si>
    <t xml:space="preserve">REDMI A3X  </t>
  </si>
  <si>
    <t xml:space="preserve">Galaxy A55  </t>
  </si>
  <si>
    <t>12 GB</t>
  </si>
  <si>
    <t xml:space="preserve">A58   </t>
  </si>
  <si>
    <t>6.72"</t>
  </si>
  <si>
    <t xml:space="preserve">GALAXY TAB A9 </t>
  </si>
  <si>
    <t>8.7"</t>
  </si>
  <si>
    <t xml:space="preserve">POP 8 Display </t>
  </si>
  <si>
    <t/>
  </si>
  <si>
    <t xml:space="preserve">Note 40 Pro+ </t>
  </si>
  <si>
    <t xml:space="preserve">Galaxy A56  </t>
  </si>
  <si>
    <t xml:space="preserve">CAMON  40 </t>
  </si>
  <si>
    <t xml:space="preserve">Galaxy A25  </t>
  </si>
  <si>
    <t xml:space="preserve">A70   </t>
  </si>
  <si>
    <t xml:space="preserve">S25   </t>
  </si>
  <si>
    <t xml:space="preserve">Transformer Spark 30 </t>
  </si>
  <si>
    <t>16 GB</t>
  </si>
  <si>
    <t>6.8"</t>
  </si>
  <si>
    <t xml:space="preserve">Note 50 Pro </t>
  </si>
  <si>
    <t xml:space="preserve">Note 14 Pro </t>
  </si>
  <si>
    <t xml:space="preserve">GALAXY A06  </t>
  </si>
  <si>
    <t xml:space="preserve">Redmi A3X  </t>
  </si>
  <si>
    <t xml:space="preserve">Camon 30  </t>
  </si>
  <si>
    <t>Safaricom</t>
  </si>
  <si>
    <t xml:space="preserve">NEON SMARTA 2 </t>
  </si>
  <si>
    <t>5"</t>
  </si>
  <si>
    <t>3300 mAh</t>
  </si>
  <si>
    <t xml:space="preserve">A38   </t>
  </si>
  <si>
    <t>6.56"</t>
  </si>
  <si>
    <t>5110 mAh</t>
  </si>
  <si>
    <t xml:space="preserve">Camon 40  </t>
  </si>
  <si>
    <t xml:space="preserve">P55   </t>
  </si>
  <si>
    <t>Redmi Note 14 Pro+</t>
  </si>
  <si>
    <t xml:space="preserve">Galaxy A35  </t>
  </si>
  <si>
    <t xml:space="preserve">GALAXY A05  </t>
  </si>
  <si>
    <t xml:space="preserve">GALAXY A05S  </t>
  </si>
  <si>
    <t xml:space="preserve">Neon Smarta 2 </t>
  </si>
  <si>
    <t xml:space="preserve">Hot 50i X </t>
  </si>
  <si>
    <t xml:space="preserve">Redmi 12  </t>
  </si>
  <si>
    <t>Refurbished Galaxy Z Fold</t>
  </si>
  <si>
    <t>512 GB</t>
  </si>
  <si>
    <t>7.6"</t>
  </si>
  <si>
    <t>4400 mAh</t>
  </si>
  <si>
    <t xml:space="preserve">Spark 10 Pro </t>
  </si>
  <si>
    <t xml:space="preserve">Spark 20 Pro </t>
  </si>
  <si>
    <t xml:space="preserve">Redmi A3 Pro </t>
  </si>
  <si>
    <t xml:space="preserve">Pop 7 Pro </t>
  </si>
  <si>
    <t xml:space="preserve">POP 7  </t>
  </si>
  <si>
    <t xml:space="preserve">Camon 20 Pro </t>
  </si>
  <si>
    <t xml:space="preserve">A3   </t>
  </si>
  <si>
    <t>Nokia</t>
  </si>
  <si>
    <t xml:space="preserve">C32   </t>
  </si>
  <si>
    <t>6.2"</t>
  </si>
  <si>
    <t>5050 mAh</t>
  </si>
  <si>
    <t xml:space="preserve">A18S   </t>
  </si>
  <si>
    <t>5.0"</t>
  </si>
  <si>
    <t>3020 mAh</t>
  </si>
  <si>
    <t xml:space="preserve">C61   </t>
  </si>
  <si>
    <t xml:space="preserve">A16   </t>
  </si>
  <si>
    <t>4000 mAh</t>
  </si>
  <si>
    <t xml:space="preserve">Spark 30  </t>
  </si>
  <si>
    <t>Refurbished Galaxy S23 Ultra</t>
  </si>
  <si>
    <t xml:space="preserve">A18   </t>
  </si>
  <si>
    <t xml:space="preserve">RS4   </t>
  </si>
  <si>
    <t xml:space="preserve">Redmi 13C  </t>
  </si>
  <si>
    <t xml:space="preserve">Camon 30S PRO </t>
  </si>
  <si>
    <t>Redmi Note 14 Pro</t>
  </si>
  <si>
    <t xml:space="preserve">Redmi A2+  </t>
  </si>
  <si>
    <t xml:space="preserve">Spark 10C  </t>
  </si>
  <si>
    <t xml:space="preserve">HOT 50i  </t>
  </si>
  <si>
    <t xml:space="preserve">Awesome 6  </t>
  </si>
  <si>
    <t>Refurbished Galaxy S23 FE</t>
  </si>
  <si>
    <t>6.4"</t>
  </si>
  <si>
    <t>4500 mAh</t>
  </si>
  <si>
    <t xml:space="preserve">Galaxy AO5  </t>
  </si>
  <si>
    <t xml:space="preserve">a3   </t>
  </si>
  <si>
    <t>Refurbished Galaxy S24 FE</t>
  </si>
  <si>
    <t>4700 mAh</t>
  </si>
  <si>
    <t xml:space="preserve">P40   </t>
  </si>
  <si>
    <t>Redmi A3 pro Blue</t>
  </si>
  <si>
    <t xml:space="preserve">Camon 30S  </t>
  </si>
  <si>
    <t xml:space="preserve">A04   </t>
  </si>
  <si>
    <t>6.3"</t>
  </si>
  <si>
    <t xml:space="preserve">CAMON 40 PRO </t>
  </si>
  <si>
    <t xml:space="preserve">C71   </t>
  </si>
  <si>
    <t xml:space="preserve">REDMI 13  </t>
  </si>
  <si>
    <t>Smart 9 HD UpTo</t>
  </si>
  <si>
    <t xml:space="preserve">City 100  </t>
  </si>
  <si>
    <t>6.75"</t>
  </si>
  <si>
    <t xml:space="preserve">Spark 40  </t>
  </si>
  <si>
    <t xml:space="preserve">CAMON 40  </t>
  </si>
  <si>
    <t xml:space="preserve">Redmi A5  </t>
  </si>
  <si>
    <t xml:space="preserve">Refurbished A83  </t>
  </si>
  <si>
    <t>5.7"</t>
  </si>
  <si>
    <t>3180 mAh</t>
  </si>
  <si>
    <t xml:space="preserve">Smart 9HD UpTo </t>
  </si>
  <si>
    <t xml:space="preserve">POVA 6 Pro </t>
  </si>
  <si>
    <t xml:space="preserve">Smart 9HD  </t>
  </si>
  <si>
    <t xml:space="preserve">Galaxy Tab A9 </t>
  </si>
  <si>
    <t>Refurbished POVA 6 Pro</t>
  </si>
  <si>
    <t>2000 mAh</t>
  </si>
  <si>
    <t xml:space="preserve">CAMON 20 Pro </t>
  </si>
  <si>
    <t>Refurbished Zero Ultra 8GB</t>
  </si>
  <si>
    <t xml:space="preserve">Smart 10  </t>
  </si>
  <si>
    <t>Hot 50 Pro Plus</t>
  </si>
  <si>
    <t xml:space="preserve">Note 60  </t>
  </si>
  <si>
    <t xml:space="preserve">Galaxy A36  </t>
  </si>
  <si>
    <t xml:space="preserve">A5   </t>
  </si>
  <si>
    <t xml:space="preserve">Galaxy A24  </t>
  </si>
  <si>
    <t xml:space="preserve">CAMON 16 PREMIER </t>
  </si>
  <si>
    <t>6.9"</t>
  </si>
  <si>
    <t xml:space="preserve">Smart 9 HD </t>
  </si>
  <si>
    <t xml:space="preserve">A5 PRO  </t>
  </si>
  <si>
    <t>1 GB</t>
  </si>
  <si>
    <t>2400 mAh</t>
  </si>
  <si>
    <t xml:space="preserve">SPARK 30C  </t>
  </si>
  <si>
    <t xml:space="preserve">REDMI 12C  </t>
  </si>
  <si>
    <t xml:space="preserve">Pova 6 Neo </t>
  </si>
  <si>
    <t>7000 mAh</t>
  </si>
  <si>
    <t xml:space="preserve">Redmi A3  </t>
  </si>
  <si>
    <t xml:space="preserve">C55   </t>
  </si>
  <si>
    <t xml:space="preserve">Redmi Note 9 </t>
  </si>
  <si>
    <t>6.53"</t>
  </si>
  <si>
    <t>5020 mAh</t>
  </si>
  <si>
    <t xml:space="preserve">Reno 13F  </t>
  </si>
  <si>
    <t xml:space="preserve">Smart 9 HD' </t>
  </si>
  <si>
    <t xml:space="preserve">C67   </t>
  </si>
  <si>
    <t xml:space="preserve">Note 40  </t>
  </si>
  <si>
    <t xml:space="preserve">S24   </t>
  </si>
  <si>
    <t xml:space="preserve">Redmi 12c  </t>
  </si>
  <si>
    <t xml:space="preserve">CITY 100  </t>
  </si>
  <si>
    <t>18 GB</t>
  </si>
  <si>
    <t xml:space="preserve">GT 10 Pro </t>
  </si>
  <si>
    <t xml:space="preserve">GT 20 Pro </t>
  </si>
  <si>
    <t xml:space="preserve">S23 Plus  </t>
  </si>
  <si>
    <t xml:space="preserve">Camon 40 Premier </t>
  </si>
  <si>
    <t xml:space="preserve">Note 12 VIP </t>
  </si>
  <si>
    <t>Refurbished GT 10 Pro</t>
  </si>
  <si>
    <t xml:space="preserve">Refurbished Zero 5G </t>
  </si>
  <si>
    <t xml:space="preserve">6   </t>
  </si>
  <si>
    <t xml:space="preserve">Camon 40 Pro </t>
  </si>
  <si>
    <t xml:space="preserve">Galaxy A26  </t>
  </si>
  <si>
    <t>Redmi Note 13 Pro+</t>
  </si>
  <si>
    <t xml:space="preserve">NOTE 50 PRO </t>
  </si>
  <si>
    <t xml:space="preserve">Realme Note 50 </t>
  </si>
  <si>
    <t>Refurbished Galaxy S22 Ultra</t>
  </si>
  <si>
    <t xml:space="preserve">Hot 60i'  </t>
  </si>
  <si>
    <t>Redmi Note 13 Pro</t>
  </si>
  <si>
    <t xml:space="preserve">Galaxy A54  </t>
  </si>
  <si>
    <t xml:space="preserve">SMART 9HD  </t>
  </si>
  <si>
    <t xml:space="preserve">A3X   </t>
  </si>
  <si>
    <t xml:space="preserve">14C   </t>
  </si>
  <si>
    <t xml:space="preserve">Galaxy F15  </t>
  </si>
  <si>
    <t xml:space="preserve">GALAXY AO6  </t>
  </si>
  <si>
    <t xml:space="preserve">A98   </t>
  </si>
  <si>
    <t xml:space="preserve">CAMON 40 DISPLAY </t>
  </si>
  <si>
    <t xml:space="preserve">C51   </t>
  </si>
  <si>
    <t>Redmi Pad SE 8</t>
  </si>
  <si>
    <t>6650 mAh</t>
  </si>
  <si>
    <t xml:space="preserve">SMART 9  </t>
  </si>
  <si>
    <t>Refurbished Galaxy Note 20</t>
  </si>
  <si>
    <t>4300 mAh</t>
  </si>
  <si>
    <t xml:space="preserve">Hot 30i  </t>
  </si>
  <si>
    <t>Google</t>
  </si>
  <si>
    <t xml:space="preserve">Pixel 8  </t>
  </si>
  <si>
    <t>4575 mAh</t>
  </si>
  <si>
    <t xml:space="preserve">S23 PLUS  </t>
  </si>
  <si>
    <t xml:space="preserve">REDMI A3 PRO </t>
  </si>
  <si>
    <t xml:space="preserve">REDMI NOTE 14 </t>
  </si>
  <si>
    <t xml:space="preserve">A35   </t>
  </si>
  <si>
    <t xml:space="preserve">REDMI A5  </t>
  </si>
  <si>
    <t xml:space="preserve">Galaxy S23 Ultra </t>
  </si>
  <si>
    <t xml:space="preserve">C67 DISPLAY  </t>
  </si>
  <si>
    <t xml:space="preserve">Galaxy A04  </t>
  </si>
  <si>
    <t xml:space="preserve">POVA Neo 3 </t>
  </si>
  <si>
    <t>6.82"</t>
  </si>
  <si>
    <t xml:space="preserve">SPARK 30 Transformer </t>
  </si>
  <si>
    <t xml:space="preserve">Zero 8  </t>
  </si>
  <si>
    <t>6.85"</t>
  </si>
  <si>
    <t xml:space="preserve">Refurbished HOT 20 </t>
  </si>
  <si>
    <t>6.58"</t>
  </si>
  <si>
    <t xml:space="preserve">C65   </t>
  </si>
  <si>
    <t xml:space="preserve">Refurbished Note 12 </t>
  </si>
  <si>
    <t>66"</t>
  </si>
  <si>
    <t xml:space="preserve">GALAXY A55  </t>
  </si>
  <si>
    <t xml:space="preserve">NEW GALAXY AO6 </t>
  </si>
  <si>
    <t xml:space="preserve">Galaxy A53  </t>
  </si>
  <si>
    <t xml:space="preserve">SPARK 20 PRO </t>
  </si>
  <si>
    <t>Huawei</t>
  </si>
  <si>
    <t xml:space="preserve">Nova 12i  </t>
  </si>
  <si>
    <t xml:space="preserve">Reno 12  </t>
  </si>
  <si>
    <t xml:space="preserve">P65   </t>
  </si>
  <si>
    <t xml:space="preserve">A04s   </t>
  </si>
  <si>
    <t xml:space="preserve">Nova Y91  </t>
  </si>
  <si>
    <t>6.95"</t>
  </si>
  <si>
    <t>REDMI NOTE 14 PRO</t>
  </si>
  <si>
    <t xml:space="preserve">KidPad 1 Tablet </t>
  </si>
  <si>
    <t>8"</t>
  </si>
  <si>
    <t xml:space="preserve">GALAXY A35  </t>
  </si>
  <si>
    <t>5 GB</t>
  </si>
  <si>
    <t>GALAXY 16 SUPER AMOLED</t>
  </si>
  <si>
    <t xml:space="preserve">Galaxy M33  </t>
  </si>
  <si>
    <t>Phantom V Flip 2</t>
  </si>
  <si>
    <t>4720 mAh</t>
  </si>
  <si>
    <t xml:space="preserve">POP 10 Display: </t>
  </si>
  <si>
    <t>Refurbished</t>
  </si>
  <si>
    <t>Samsung Galaxy A51 Smart</t>
  </si>
  <si>
    <t>Row Labels</t>
  </si>
  <si>
    <t>Grand Total</t>
  </si>
  <si>
    <t>Count of brand</t>
  </si>
  <si>
    <t>GT 10 Pro</t>
  </si>
  <si>
    <t>GT 20 Pro</t>
  </si>
  <si>
    <t>Hot 30i</t>
  </si>
  <si>
    <t>Hot 50 Pro+</t>
  </si>
  <si>
    <t>Hot 50i</t>
  </si>
  <si>
    <t>Note 12 VIP</t>
  </si>
  <si>
    <t>Note 40</t>
  </si>
  <si>
    <t>Note 40 Pro</t>
  </si>
  <si>
    <t>Note 40 Pro+</t>
  </si>
  <si>
    <t>Note 50 Pro</t>
  </si>
  <si>
    <t>Refurbished HOT 20</t>
  </si>
  <si>
    <t>Refurbished Note 12</t>
  </si>
  <si>
    <t>Smart 10</t>
  </si>
  <si>
    <t>Smart 8</t>
  </si>
  <si>
    <t>Smart 9</t>
  </si>
  <si>
    <t>Smart 9HD</t>
  </si>
  <si>
    <t>Zero 8</t>
  </si>
  <si>
    <t>6</t>
  </si>
  <si>
    <t>A04</t>
  </si>
  <si>
    <t>A16k</t>
  </si>
  <si>
    <t>A18</t>
  </si>
  <si>
    <t>A18S</t>
  </si>
  <si>
    <t>A3</t>
  </si>
  <si>
    <t>A38</t>
  </si>
  <si>
    <t>A3x</t>
  </si>
  <si>
    <t>A5</t>
  </si>
  <si>
    <t>A5 Pro</t>
  </si>
  <si>
    <t>A50</t>
  </si>
  <si>
    <t>A58</t>
  </si>
  <si>
    <t>A60s</t>
  </si>
  <si>
    <t>A70</t>
  </si>
  <si>
    <t>A80</t>
  </si>
  <si>
    <t>A98</t>
  </si>
  <si>
    <t>Awesome 6</t>
  </si>
  <si>
    <t>CAMON 16 PREMIER</t>
  </si>
  <si>
    <t>Camon 20 Pro</t>
  </si>
  <si>
    <t>Camon 30</t>
  </si>
  <si>
    <t>Camon 30S</t>
  </si>
  <si>
    <t>Camon 30S PRO</t>
  </si>
  <si>
    <t>Camon 40 Premier</t>
  </si>
  <si>
    <t>Camon 40 PRO</t>
  </si>
  <si>
    <t>City 100</t>
  </si>
  <si>
    <t>Galaxy A04</t>
  </si>
  <si>
    <t>Galaxy A05</t>
  </si>
  <si>
    <t>Galaxy A05S</t>
  </si>
  <si>
    <t>Galaxy A06</t>
  </si>
  <si>
    <t>GALAXY A15</t>
  </si>
  <si>
    <t>GALAXY A16</t>
  </si>
  <si>
    <t>Galaxy A24</t>
  </si>
  <si>
    <t>Galaxy A25</t>
  </si>
  <si>
    <t>Galaxy A26</t>
  </si>
  <si>
    <t>Galaxy A35</t>
  </si>
  <si>
    <t>Galaxy A36</t>
  </si>
  <si>
    <t>Galaxy A53</t>
  </si>
  <si>
    <t>Galaxy A54</t>
  </si>
  <si>
    <t>Galaxy A55</t>
  </si>
  <si>
    <t>Galaxy A56</t>
  </si>
  <si>
    <t>Galaxy F15</t>
  </si>
  <si>
    <t>Galaxy M33</t>
  </si>
  <si>
    <t>Galaxy M35</t>
  </si>
  <si>
    <t>Galaxy S23 Ultra</t>
  </si>
  <si>
    <t>GALAXY TAB A9</t>
  </si>
  <si>
    <t>KidPad 1 Tablet</t>
  </si>
  <si>
    <t>NEON SMARTA 2</t>
  </si>
  <si>
    <t>P40</t>
  </si>
  <si>
    <t>P55</t>
  </si>
  <si>
    <t>P65</t>
  </si>
  <si>
    <t>POP 7</t>
  </si>
  <si>
    <t>Pop 7 Pro</t>
  </si>
  <si>
    <t>POP 8</t>
  </si>
  <si>
    <t>POP 9</t>
  </si>
  <si>
    <t>Pova 6 Neo</t>
  </si>
  <si>
    <t>POVA 6 Pro</t>
  </si>
  <si>
    <t>POVA Neo 3</t>
  </si>
  <si>
    <t>Realme Note 50</t>
  </si>
  <si>
    <t>Redmi 12</t>
  </si>
  <si>
    <t>REDMI 12C</t>
  </si>
  <si>
    <t>Redmi 13</t>
  </si>
  <si>
    <t>Redmi 13C</t>
  </si>
  <si>
    <t>Redmi 14C</t>
  </si>
  <si>
    <t>Redmi A2+</t>
  </si>
  <si>
    <t>Redmi A3</t>
  </si>
  <si>
    <t>Redmi A3 Pro</t>
  </si>
  <si>
    <t>Redmi A3x</t>
  </si>
  <si>
    <t>Redmi A5</t>
  </si>
  <si>
    <t>Redmi Note 14</t>
  </si>
  <si>
    <t>Redmi Note 9</t>
  </si>
  <si>
    <t>Refurbished A83</t>
  </si>
  <si>
    <t>Reno 12</t>
  </si>
  <si>
    <t>Reno 13F</t>
  </si>
  <si>
    <t>RS4</t>
  </si>
  <si>
    <t>S23 Plus</t>
  </si>
  <si>
    <t>S24</t>
  </si>
  <si>
    <t>S25</t>
  </si>
  <si>
    <t>Spark 10 Pro</t>
  </si>
  <si>
    <t>Spark 10C</t>
  </si>
  <si>
    <t>Spark 20 Pro</t>
  </si>
  <si>
    <t>Spark 30</t>
  </si>
  <si>
    <t>SPARK 30 Transformer</t>
  </si>
  <si>
    <t>Spark 30c</t>
  </si>
  <si>
    <t>Spark 40</t>
  </si>
  <si>
    <t>Average of price_KES</t>
  </si>
  <si>
    <t>CAMON 40</t>
  </si>
  <si>
    <t>Model.1</t>
  </si>
  <si>
    <t>Count of Model.1</t>
  </si>
  <si>
    <t>14C</t>
  </si>
  <si>
    <t>A06</t>
  </si>
  <si>
    <t>A3 Pro</t>
  </si>
  <si>
    <t>CAMON 40 DISPLAY</t>
  </si>
  <si>
    <t>Galaxy AO5</t>
  </si>
  <si>
    <t>GALAXY AO6</t>
  </si>
  <si>
    <t>Hot 50i X</t>
  </si>
  <si>
    <t>Hot 60i'</t>
  </si>
  <si>
    <t>NEW GALAXY AO6</t>
  </si>
  <si>
    <t>Note 14 Pro</t>
  </si>
  <si>
    <t>POP 10 Display:</t>
  </si>
  <si>
    <t>POP 8 Display</t>
  </si>
  <si>
    <t>Refurbished Zero 5G</t>
  </si>
  <si>
    <t>Smart 9 HD</t>
  </si>
  <si>
    <t>Smart 9 HD'</t>
  </si>
  <si>
    <t>Smart 9HD UpTo</t>
  </si>
  <si>
    <t>Transformer Spark 30</t>
  </si>
  <si>
    <t>C51</t>
  </si>
  <si>
    <t>C55</t>
  </si>
  <si>
    <t>C61</t>
  </si>
  <si>
    <t>C65</t>
  </si>
  <si>
    <t>C67</t>
  </si>
  <si>
    <t>C67 DISPLAY</t>
  </si>
  <si>
    <t>C71</t>
  </si>
  <si>
    <t>C75</t>
  </si>
  <si>
    <t>Note 50</t>
  </si>
  <si>
    <t>Note 60</t>
  </si>
  <si>
    <t>ram.1</t>
  </si>
  <si>
    <t>rom.1</t>
  </si>
  <si>
    <t>battery.1</t>
  </si>
  <si>
    <t>value_for_money</t>
  </si>
  <si>
    <t>value_for_money - Copy</t>
  </si>
  <si>
    <t>RAM + ROM</t>
  </si>
  <si>
    <t>8 GB + 256 GB</t>
  </si>
  <si>
    <t>2 GB + 64 GB</t>
  </si>
  <si>
    <t>6 GB + 128 GB</t>
  </si>
  <si>
    <t>4 GB + 128 GB</t>
  </si>
  <si>
    <t>4 GB + 64 GB</t>
  </si>
  <si>
    <t>8 GB + 128 GB</t>
  </si>
  <si>
    <t>3 GB + 64 GB</t>
  </si>
  <si>
    <t>3 GB + 32 GB</t>
  </si>
  <si>
    <t>3 GB + 128 GB</t>
  </si>
  <si>
    <t>4 GB + 256 GB</t>
  </si>
  <si>
    <t>2 GB + 4 GB</t>
  </si>
  <si>
    <t>6 GB + 64 GB</t>
  </si>
  <si>
    <t>12 GB + 256 GB</t>
  </si>
  <si>
    <t xml:space="preserve">4 GB + </t>
  </si>
  <si>
    <t>12 GB + 128 GB</t>
  </si>
  <si>
    <t>16 GB + 256 GB</t>
  </si>
  <si>
    <t>6 GB + 12 GB</t>
  </si>
  <si>
    <t>2 GB + 32 GB</t>
  </si>
  <si>
    <t>4 GB + 8 GB</t>
  </si>
  <si>
    <t>16 GB + 128 GB</t>
  </si>
  <si>
    <t xml:space="preserve">6 GB + </t>
  </si>
  <si>
    <t>12 GB + 512 GB</t>
  </si>
  <si>
    <t>4 GB + 32 GB</t>
  </si>
  <si>
    <t>8 GB + 8 GB</t>
  </si>
  <si>
    <t>4 GB + 6 GB</t>
  </si>
  <si>
    <t xml:space="preserve">2 GB + </t>
  </si>
  <si>
    <t xml:space="preserve">12 GB + </t>
  </si>
  <si>
    <t xml:space="preserve">8 GB + </t>
  </si>
  <si>
    <t>8 GB + 64 GB</t>
  </si>
  <si>
    <t>1 GB + 32 GB</t>
  </si>
  <si>
    <t>18 GB + 128 GB</t>
  </si>
  <si>
    <t xml:space="preserve">3 GB + </t>
  </si>
  <si>
    <t>8 GB + 16 GB</t>
  </si>
  <si>
    <t>8 GB + 512 GB</t>
  </si>
  <si>
    <t>6 GB + 256 GB</t>
  </si>
  <si>
    <t>5 GB + 64 GB</t>
  </si>
  <si>
    <t>(blank)</t>
  </si>
  <si>
    <t>Average of value_for_money - Copy</t>
  </si>
  <si>
    <t>Average of battery.1</t>
  </si>
  <si>
    <t>Average of Percent Discount</t>
  </si>
  <si>
    <t>Average of ram.1</t>
  </si>
  <si>
    <t>Average of rom.1</t>
  </si>
  <si>
    <t>Galaxy A04s</t>
  </si>
  <si>
    <t>Min of price_KES</t>
  </si>
  <si>
    <t>Max of price_KES</t>
  </si>
  <si>
    <t xml:space="preserve">Most phones are priced between 9k and 20k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</si>
</sst>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9" fontId="0" fillId="0" borderId="0" xfId="1" applyFont="1"/>
    <xf numFmtId="0" fontId="0" fillId="0" borderId="0" xfId="0" pivotButton="1"/>
    <xf numFmtId="0" fontId="0" fillId="0" borderId="0" xfId="0" applyAlignment="1">
      <alignment horizontal="left"/>
    </xf>
    <xf numFmtId="0" fontId="2" fillId="0" borderId="0" xfId="0" applyFont="1"/>
    <xf numFmtId="2" fontId="0" fillId="0" borderId="0" xfId="0" applyNumberFormat="1"/>
    <xf numFmtId="1" fontId="0" fillId="0" borderId="0" xfId="0" applyNumberFormat="1"/>
    <xf numFmtId="164" fontId="0" fillId="0" borderId="0" xfId="0" applyNumberFormat="1"/>
    <xf numFmtId="0" fontId="2" fillId="2" borderId="1" xfId="0" applyFont="1" applyFill="1" applyBorder="1"/>
    <xf numFmtId="0" fontId="0" fillId="0" borderId="0" xfId="0" applyNumberFormat="1"/>
    <xf numFmtId="0" fontId="2" fillId="2" borderId="2" xfId="0" applyFont="1" applyFill="1" applyBorder="1" applyAlignment="1">
      <alignment horizontal="left"/>
    </xf>
    <xf numFmtId="1" fontId="2" fillId="2" borderId="2" xfId="0" applyNumberFormat="1" applyFont="1" applyFill="1" applyBorder="1"/>
  </cellXfs>
  <cellStyles count="2">
    <cellStyle name="Normal" xfId="0" builtinId="0"/>
    <cellStyle name="Percent" xfId="1" builtinId="5"/>
  </cellStyles>
  <dxfs count="46">
    <dxf>
      <font>
        <b val="0"/>
        <i val="0"/>
        <strike val="0"/>
        <condense val="0"/>
        <extend val="0"/>
        <outline val="0"/>
        <shadow val="0"/>
        <u val="none"/>
        <vertAlign val="baseline"/>
        <sz val="11"/>
        <color theme="1"/>
        <name val="Calibri"/>
        <family val="2"/>
        <scheme val="minor"/>
      </font>
    </dxf>
    <dxf>
      <numFmt numFmtId="1" formatCode="0"/>
    </dxf>
    <dxf>
      <numFmt numFmtId="1" formatCode="0"/>
    </dxf>
    <dxf>
      <numFmt numFmtId="1" formatCode="0"/>
    </dxf>
    <dxf>
      <numFmt numFmtId="1" formatCode="0"/>
    </dxf>
    <dxf>
      <numFmt numFmtId="1" formatCode="0"/>
    </dxf>
    <dxf>
      <numFmt numFmtId="164" formatCode="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dxf>
    <dxf>
      <numFmt numFmtId="164" formatCode="0.0"/>
    </dxf>
    <dxf>
      <numFmt numFmtId="2" formatCode="0.00"/>
    </dxf>
    <dxf>
      <numFmt numFmtId="2" formatCode="0.00"/>
    </dxf>
    <dxf>
      <numFmt numFmtId="2" formatCode="0.00"/>
    </dxf>
    <dxf>
      <numFmt numFmtId="1" formatCode="0"/>
    </dxf>
    <dxf>
      <numFmt numFmtId="1" formatCode="0"/>
    </dxf>
    <dxf>
      <numFmt numFmtId="1" formatCode="0"/>
    </dxf>
    <dxf>
      <numFmt numFmtId="164" formatCode="0.0"/>
    </dxf>
    <dxf>
      <numFmt numFmtId="164" formatCode="0.0"/>
    </dxf>
    <dxf>
      <numFmt numFmtId="164"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mruColors>
      <color rgb="FFC88800"/>
      <color rgb="FFFFCC00"/>
      <color rgb="FFFF9900"/>
      <color rgb="FFFF9999"/>
      <color rgb="FFFFFF66"/>
      <color rgb="FFFFFF99"/>
      <color rgb="FFFF9966"/>
      <color rgb="FFFF99FF"/>
      <color rgb="FFFFCCFF"/>
      <color rgb="FF1111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pivotCacheDefinition" Target="pivotCache/pivotCacheDefinition1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3.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powerPivotData" Target="model/item.data"/><Relationship Id="rId5" Type="http://schemas.openxmlformats.org/officeDocument/2006/relationships/pivotCacheDefinition" Target="pivotCache/pivotCacheDefinition2.xml"/><Relationship Id="rId15" Type="http://schemas.openxmlformats.org/officeDocument/2006/relationships/pivotCacheDefinition" Target="pivotCache/pivotCacheDefinition12.xml"/><Relationship Id="rId23" Type="http://schemas.openxmlformats.org/officeDocument/2006/relationships/sheetMetadata" Target="metadata.xml"/><Relationship Id="rId10" Type="http://schemas.openxmlformats.org/officeDocument/2006/relationships/pivotCacheDefinition" Target="pivotCache/pivotCacheDefinition7.xml"/><Relationship Id="rId19"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1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8.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9.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[jumia_final_copy_analysed.xlsx]pivot_calculations!PivotTable13</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pivot_calculations!$B$100</c:f>
              <c:strCache>
                <c:ptCount val="1"/>
                <c:pt idx="0">
                  <c:v>Total</c:v>
                </c:pt>
              </c:strCache>
            </c:strRef>
          </c:tx>
          <c:spPr>
            <a:ln w="28575" cap="rnd">
              <a:solidFill>
                <a:schemeClr val="accent1"/>
              </a:solidFill>
              <a:round/>
            </a:ln>
            <a:effectLst/>
          </c:spPr>
          <c:marker>
            <c:symbol val="none"/>
          </c:marker>
          <c:cat>
            <c:strRef>
              <c:f>pivot_calculations!$A$101:$A$251</c:f>
              <c:strCache>
                <c:ptCount val="150"/>
                <c:pt idx="0">
                  <c:v>14C</c:v>
                </c:pt>
                <c:pt idx="1">
                  <c:v>6</c:v>
                </c:pt>
                <c:pt idx="2">
                  <c:v>A04</c:v>
                </c:pt>
                <c:pt idx="3">
                  <c:v>A06</c:v>
                </c:pt>
                <c:pt idx="4">
                  <c:v>A16k</c:v>
                </c:pt>
                <c:pt idx="5">
                  <c:v>A18</c:v>
                </c:pt>
                <c:pt idx="6">
                  <c:v>A18S</c:v>
                </c:pt>
                <c:pt idx="7">
                  <c:v>A3</c:v>
                </c:pt>
                <c:pt idx="8">
                  <c:v>A3 Pro</c:v>
                </c:pt>
                <c:pt idx="9">
                  <c:v>A38</c:v>
                </c:pt>
                <c:pt idx="10">
                  <c:v>A3x</c:v>
                </c:pt>
                <c:pt idx="11">
                  <c:v>A5</c:v>
                </c:pt>
                <c:pt idx="12">
                  <c:v>A5 Pro</c:v>
                </c:pt>
                <c:pt idx="13">
                  <c:v>A50</c:v>
                </c:pt>
                <c:pt idx="14">
                  <c:v>A58</c:v>
                </c:pt>
                <c:pt idx="15">
                  <c:v>A60s</c:v>
                </c:pt>
                <c:pt idx="16">
                  <c:v>A70</c:v>
                </c:pt>
                <c:pt idx="17">
                  <c:v>A80</c:v>
                </c:pt>
                <c:pt idx="18">
                  <c:v>A98</c:v>
                </c:pt>
                <c:pt idx="19">
                  <c:v>Awesome 6</c:v>
                </c:pt>
                <c:pt idx="20">
                  <c:v>C51</c:v>
                </c:pt>
                <c:pt idx="21">
                  <c:v>C55</c:v>
                </c:pt>
                <c:pt idx="22">
                  <c:v>C61</c:v>
                </c:pt>
                <c:pt idx="23">
                  <c:v>C65</c:v>
                </c:pt>
                <c:pt idx="24">
                  <c:v>C67</c:v>
                </c:pt>
                <c:pt idx="25">
                  <c:v>C67 DISPLAY</c:v>
                </c:pt>
                <c:pt idx="26">
                  <c:v>C71</c:v>
                </c:pt>
                <c:pt idx="27">
                  <c:v>C75</c:v>
                </c:pt>
                <c:pt idx="28">
                  <c:v>CAMON 16 PREMIER</c:v>
                </c:pt>
                <c:pt idx="29">
                  <c:v>Camon 20 Pro</c:v>
                </c:pt>
                <c:pt idx="30">
                  <c:v>Camon 30</c:v>
                </c:pt>
                <c:pt idx="31">
                  <c:v>Camon 30S</c:v>
                </c:pt>
                <c:pt idx="32">
                  <c:v>Camon 30S PRO</c:v>
                </c:pt>
                <c:pt idx="33">
                  <c:v>CAMON 40</c:v>
                </c:pt>
                <c:pt idx="34">
                  <c:v>CAMON 40 DISPLAY</c:v>
                </c:pt>
                <c:pt idx="35">
                  <c:v>Camon 40 Premier</c:v>
                </c:pt>
                <c:pt idx="36">
                  <c:v>Camon 40 PRO</c:v>
                </c:pt>
                <c:pt idx="37">
                  <c:v>City 100</c:v>
                </c:pt>
                <c:pt idx="38">
                  <c:v>GALAXY 16 SUPER AMOLED</c:v>
                </c:pt>
                <c:pt idx="39">
                  <c:v>Galaxy A04</c:v>
                </c:pt>
                <c:pt idx="40">
                  <c:v>Galaxy A04s</c:v>
                </c:pt>
                <c:pt idx="41">
                  <c:v>Galaxy A05</c:v>
                </c:pt>
                <c:pt idx="42">
                  <c:v>Galaxy A05S</c:v>
                </c:pt>
                <c:pt idx="43">
                  <c:v>Galaxy A06</c:v>
                </c:pt>
                <c:pt idx="44">
                  <c:v>GALAXY A15</c:v>
                </c:pt>
                <c:pt idx="45">
                  <c:v>GALAXY A16</c:v>
                </c:pt>
                <c:pt idx="46">
                  <c:v>Galaxy A24</c:v>
                </c:pt>
                <c:pt idx="47">
                  <c:v>Galaxy A25</c:v>
                </c:pt>
                <c:pt idx="48">
                  <c:v>Galaxy A26</c:v>
                </c:pt>
                <c:pt idx="49">
                  <c:v>Galaxy A35</c:v>
                </c:pt>
                <c:pt idx="50">
                  <c:v>Galaxy A36</c:v>
                </c:pt>
                <c:pt idx="51">
                  <c:v>Galaxy A53</c:v>
                </c:pt>
                <c:pt idx="52">
                  <c:v>Galaxy A54</c:v>
                </c:pt>
                <c:pt idx="53">
                  <c:v>Galaxy A55</c:v>
                </c:pt>
                <c:pt idx="54">
                  <c:v>Galaxy A56</c:v>
                </c:pt>
                <c:pt idx="55">
                  <c:v>Galaxy AO5</c:v>
                </c:pt>
                <c:pt idx="56">
                  <c:v>GALAXY AO6</c:v>
                </c:pt>
                <c:pt idx="57">
                  <c:v>Galaxy F15</c:v>
                </c:pt>
                <c:pt idx="58">
                  <c:v>Galaxy M33</c:v>
                </c:pt>
                <c:pt idx="59">
                  <c:v>Galaxy M35</c:v>
                </c:pt>
                <c:pt idx="60">
                  <c:v>Galaxy S23 Ultra</c:v>
                </c:pt>
                <c:pt idx="61">
                  <c:v>GALAXY TAB A9</c:v>
                </c:pt>
                <c:pt idx="62">
                  <c:v>GT 10 Pro</c:v>
                </c:pt>
                <c:pt idx="63">
                  <c:v>GT 20 Pro</c:v>
                </c:pt>
                <c:pt idx="64">
                  <c:v>Hot 30i</c:v>
                </c:pt>
                <c:pt idx="65">
                  <c:v>Hot 50 Pro Plus</c:v>
                </c:pt>
                <c:pt idx="66">
                  <c:v>Hot 50 Pro+</c:v>
                </c:pt>
                <c:pt idx="67">
                  <c:v>Hot 50i</c:v>
                </c:pt>
                <c:pt idx="68">
                  <c:v>Hot 50i X</c:v>
                </c:pt>
                <c:pt idx="69">
                  <c:v>Hot 60i'</c:v>
                </c:pt>
                <c:pt idx="70">
                  <c:v>KidPad 1 Tablet</c:v>
                </c:pt>
                <c:pt idx="71">
                  <c:v>NEON SMARTA 2</c:v>
                </c:pt>
                <c:pt idx="72">
                  <c:v>NEW GALAXY AO6</c:v>
                </c:pt>
                <c:pt idx="73">
                  <c:v>Note 12 VIP</c:v>
                </c:pt>
                <c:pt idx="74">
                  <c:v>Note 14 Pro</c:v>
                </c:pt>
                <c:pt idx="75">
                  <c:v>Note 40</c:v>
                </c:pt>
                <c:pt idx="76">
                  <c:v>Note 40 Pro</c:v>
                </c:pt>
                <c:pt idx="77">
                  <c:v>Note 40 Pro+</c:v>
                </c:pt>
                <c:pt idx="78">
                  <c:v>Note 50</c:v>
                </c:pt>
                <c:pt idx="79">
                  <c:v>Note 50 Pro</c:v>
                </c:pt>
                <c:pt idx="80">
                  <c:v>Note 60</c:v>
                </c:pt>
                <c:pt idx="81">
                  <c:v>P40</c:v>
                </c:pt>
                <c:pt idx="82">
                  <c:v>P55</c:v>
                </c:pt>
                <c:pt idx="83">
                  <c:v>P65</c:v>
                </c:pt>
                <c:pt idx="84">
                  <c:v>Phantom V Flip 2</c:v>
                </c:pt>
                <c:pt idx="85">
                  <c:v>POP 10 Display:</c:v>
                </c:pt>
                <c:pt idx="86">
                  <c:v>POP 7</c:v>
                </c:pt>
                <c:pt idx="87">
                  <c:v>Pop 7 Pro</c:v>
                </c:pt>
                <c:pt idx="88">
                  <c:v>POP 8</c:v>
                </c:pt>
                <c:pt idx="89">
                  <c:v>POP 8 Display</c:v>
                </c:pt>
                <c:pt idx="90">
                  <c:v>POP 9</c:v>
                </c:pt>
                <c:pt idx="91">
                  <c:v>Pova 6 Neo</c:v>
                </c:pt>
                <c:pt idx="92">
                  <c:v>POVA 6 Pro</c:v>
                </c:pt>
                <c:pt idx="93">
                  <c:v>POVA Neo 3</c:v>
                </c:pt>
                <c:pt idx="94">
                  <c:v>Realme Note 50</c:v>
                </c:pt>
                <c:pt idx="95">
                  <c:v>Redmi 12</c:v>
                </c:pt>
                <c:pt idx="96">
                  <c:v>REDMI 12C</c:v>
                </c:pt>
                <c:pt idx="97">
                  <c:v>Redmi 13</c:v>
                </c:pt>
                <c:pt idx="98">
                  <c:v>Redmi 13C</c:v>
                </c:pt>
                <c:pt idx="99">
                  <c:v>Redmi 14C</c:v>
                </c:pt>
                <c:pt idx="100">
                  <c:v>Redmi A2+</c:v>
                </c:pt>
                <c:pt idx="101">
                  <c:v>Redmi A3</c:v>
                </c:pt>
                <c:pt idx="102">
                  <c:v>Redmi A3 Pro</c:v>
                </c:pt>
                <c:pt idx="103">
                  <c:v>Redmi A3 pro Blue</c:v>
                </c:pt>
                <c:pt idx="104">
                  <c:v>Redmi A3x</c:v>
                </c:pt>
                <c:pt idx="105">
                  <c:v>Redmi A5</c:v>
                </c:pt>
                <c:pt idx="106">
                  <c:v>Redmi Note 13 Pro</c:v>
                </c:pt>
                <c:pt idx="107">
                  <c:v>Redmi Note 13 Pro+</c:v>
                </c:pt>
                <c:pt idx="108">
                  <c:v>Redmi Note 14</c:v>
                </c:pt>
                <c:pt idx="109">
                  <c:v>Redmi Note 14 pro</c:v>
                </c:pt>
                <c:pt idx="110">
                  <c:v>Redmi Note 14 Pro+</c:v>
                </c:pt>
                <c:pt idx="111">
                  <c:v>Redmi Note 9</c:v>
                </c:pt>
                <c:pt idx="112">
                  <c:v>Redmi Pad SE 8</c:v>
                </c:pt>
                <c:pt idx="113">
                  <c:v>Refurbished A83</c:v>
                </c:pt>
                <c:pt idx="114">
                  <c:v>Refurbished Galaxy Note 20</c:v>
                </c:pt>
                <c:pt idx="115">
                  <c:v>Refurbished Galaxy S22 Ultra</c:v>
                </c:pt>
                <c:pt idx="116">
                  <c:v>Refurbished Galaxy S23 FE</c:v>
                </c:pt>
                <c:pt idx="117">
                  <c:v>Refurbished Galaxy S23 Ultra</c:v>
                </c:pt>
                <c:pt idx="118">
                  <c:v>Refurbished Galaxy S24 FE</c:v>
                </c:pt>
                <c:pt idx="119">
                  <c:v>Refurbished Galaxy Z Fold</c:v>
                </c:pt>
                <c:pt idx="120">
                  <c:v>Refurbished GT 10 Pro</c:v>
                </c:pt>
                <c:pt idx="121">
                  <c:v>Refurbished HOT 20</c:v>
                </c:pt>
                <c:pt idx="122">
                  <c:v>Refurbished Note 12</c:v>
                </c:pt>
                <c:pt idx="123">
                  <c:v>Refurbished POVA 6 Pro</c:v>
                </c:pt>
                <c:pt idx="124">
                  <c:v>Refurbished Zero 5G</c:v>
                </c:pt>
                <c:pt idx="125">
                  <c:v>Refurbished Zero Ultra 8GB</c:v>
                </c:pt>
                <c:pt idx="126">
                  <c:v>Reno 12</c:v>
                </c:pt>
                <c:pt idx="127">
                  <c:v>Reno 13F</c:v>
                </c:pt>
                <c:pt idx="128">
                  <c:v>RS4</c:v>
                </c:pt>
                <c:pt idx="129">
                  <c:v>S23 Plus</c:v>
                </c:pt>
                <c:pt idx="130">
                  <c:v>S24</c:v>
                </c:pt>
                <c:pt idx="131">
                  <c:v>S25</c:v>
                </c:pt>
                <c:pt idx="132">
                  <c:v>Samsung Galaxy A51 Smart</c:v>
                </c:pt>
                <c:pt idx="133">
                  <c:v>Smart 10</c:v>
                </c:pt>
                <c:pt idx="134">
                  <c:v>Smart 8</c:v>
                </c:pt>
                <c:pt idx="135">
                  <c:v>Smart 9</c:v>
                </c:pt>
                <c:pt idx="136">
                  <c:v>Smart 9 HD</c:v>
                </c:pt>
                <c:pt idx="137">
                  <c:v>Smart 9 HD'</c:v>
                </c:pt>
                <c:pt idx="138">
                  <c:v>Smart 9 HD UpTo</c:v>
                </c:pt>
                <c:pt idx="139">
                  <c:v>Smart 9HD</c:v>
                </c:pt>
                <c:pt idx="140">
                  <c:v>Smart 9HD UpTo</c:v>
                </c:pt>
                <c:pt idx="141">
                  <c:v>Spark 10 Pro</c:v>
                </c:pt>
                <c:pt idx="142">
                  <c:v>Spark 10C</c:v>
                </c:pt>
                <c:pt idx="143">
                  <c:v>Spark 20 Pro</c:v>
                </c:pt>
                <c:pt idx="144">
                  <c:v>Spark 30</c:v>
                </c:pt>
                <c:pt idx="145">
                  <c:v>SPARK 30 Transformer</c:v>
                </c:pt>
                <c:pt idx="146">
                  <c:v>Spark 30c</c:v>
                </c:pt>
                <c:pt idx="147">
                  <c:v>Spark 40</c:v>
                </c:pt>
                <c:pt idx="148">
                  <c:v>Transformer Spark 30</c:v>
                </c:pt>
                <c:pt idx="149">
                  <c:v>Zero 8</c:v>
                </c:pt>
              </c:strCache>
            </c:strRef>
          </c:cat>
          <c:val>
            <c:numRef>
              <c:f>pivot_calculations!$B$101:$B$251</c:f>
              <c:numCache>
                <c:formatCode>General</c:formatCode>
                <c:ptCount val="150"/>
                <c:pt idx="0">
                  <c:v>1</c:v>
                </c:pt>
                <c:pt idx="1">
                  <c:v>1</c:v>
                </c:pt>
                <c:pt idx="2">
                  <c:v>2</c:v>
                </c:pt>
                <c:pt idx="3">
                  <c:v>2</c:v>
                </c:pt>
                <c:pt idx="4">
                  <c:v>2</c:v>
                </c:pt>
                <c:pt idx="5">
                  <c:v>2</c:v>
                </c:pt>
                <c:pt idx="6">
                  <c:v>1</c:v>
                </c:pt>
                <c:pt idx="7">
                  <c:v>5</c:v>
                </c:pt>
                <c:pt idx="8">
                  <c:v>1</c:v>
                </c:pt>
                <c:pt idx="9">
                  <c:v>3</c:v>
                </c:pt>
                <c:pt idx="10">
                  <c:v>10</c:v>
                </c:pt>
                <c:pt idx="11">
                  <c:v>3</c:v>
                </c:pt>
                <c:pt idx="12">
                  <c:v>7</c:v>
                </c:pt>
                <c:pt idx="13">
                  <c:v>4</c:v>
                </c:pt>
                <c:pt idx="14">
                  <c:v>5</c:v>
                </c:pt>
                <c:pt idx="15">
                  <c:v>6</c:v>
                </c:pt>
                <c:pt idx="16">
                  <c:v>7</c:v>
                </c:pt>
                <c:pt idx="17">
                  <c:v>7</c:v>
                </c:pt>
                <c:pt idx="18">
                  <c:v>1</c:v>
                </c:pt>
                <c:pt idx="19">
                  <c:v>1</c:v>
                </c:pt>
                <c:pt idx="20">
                  <c:v>3</c:v>
                </c:pt>
                <c:pt idx="21">
                  <c:v>4</c:v>
                </c:pt>
                <c:pt idx="22">
                  <c:v>8</c:v>
                </c:pt>
                <c:pt idx="23">
                  <c:v>2</c:v>
                </c:pt>
                <c:pt idx="24">
                  <c:v>2</c:v>
                </c:pt>
                <c:pt idx="25">
                  <c:v>1</c:v>
                </c:pt>
                <c:pt idx="26">
                  <c:v>7</c:v>
                </c:pt>
                <c:pt idx="27">
                  <c:v>18</c:v>
                </c:pt>
                <c:pt idx="28">
                  <c:v>1</c:v>
                </c:pt>
                <c:pt idx="29">
                  <c:v>3</c:v>
                </c:pt>
                <c:pt idx="30">
                  <c:v>1</c:v>
                </c:pt>
                <c:pt idx="31">
                  <c:v>1</c:v>
                </c:pt>
                <c:pt idx="32">
                  <c:v>1</c:v>
                </c:pt>
                <c:pt idx="33">
                  <c:v>27</c:v>
                </c:pt>
                <c:pt idx="34">
                  <c:v>1</c:v>
                </c:pt>
                <c:pt idx="35">
                  <c:v>1</c:v>
                </c:pt>
                <c:pt idx="36">
                  <c:v>30</c:v>
                </c:pt>
                <c:pt idx="37">
                  <c:v>2</c:v>
                </c:pt>
                <c:pt idx="38">
                  <c:v>1</c:v>
                </c:pt>
                <c:pt idx="39">
                  <c:v>1</c:v>
                </c:pt>
                <c:pt idx="40">
                  <c:v>1</c:v>
                </c:pt>
                <c:pt idx="41">
                  <c:v>42</c:v>
                </c:pt>
                <c:pt idx="42">
                  <c:v>24</c:v>
                </c:pt>
                <c:pt idx="43">
                  <c:v>53</c:v>
                </c:pt>
                <c:pt idx="44">
                  <c:v>39</c:v>
                </c:pt>
                <c:pt idx="45">
                  <c:v>65</c:v>
                </c:pt>
                <c:pt idx="46">
                  <c:v>1</c:v>
                </c:pt>
                <c:pt idx="47">
                  <c:v>6</c:v>
                </c:pt>
                <c:pt idx="48">
                  <c:v>2</c:v>
                </c:pt>
                <c:pt idx="49">
                  <c:v>9</c:v>
                </c:pt>
                <c:pt idx="50">
                  <c:v>13</c:v>
                </c:pt>
                <c:pt idx="51">
                  <c:v>1</c:v>
                </c:pt>
                <c:pt idx="52">
                  <c:v>1</c:v>
                </c:pt>
                <c:pt idx="53">
                  <c:v>6</c:v>
                </c:pt>
                <c:pt idx="54">
                  <c:v>8</c:v>
                </c:pt>
                <c:pt idx="55">
                  <c:v>2</c:v>
                </c:pt>
                <c:pt idx="56">
                  <c:v>1</c:v>
                </c:pt>
                <c:pt idx="57">
                  <c:v>1</c:v>
                </c:pt>
                <c:pt idx="58">
                  <c:v>1</c:v>
                </c:pt>
                <c:pt idx="59">
                  <c:v>3</c:v>
                </c:pt>
                <c:pt idx="60">
                  <c:v>1</c:v>
                </c:pt>
                <c:pt idx="61">
                  <c:v>4</c:v>
                </c:pt>
                <c:pt idx="62">
                  <c:v>2</c:v>
                </c:pt>
                <c:pt idx="63">
                  <c:v>2</c:v>
                </c:pt>
                <c:pt idx="64">
                  <c:v>1</c:v>
                </c:pt>
                <c:pt idx="65">
                  <c:v>2</c:v>
                </c:pt>
                <c:pt idx="66">
                  <c:v>9</c:v>
                </c:pt>
                <c:pt idx="67">
                  <c:v>5</c:v>
                </c:pt>
                <c:pt idx="68">
                  <c:v>3</c:v>
                </c:pt>
                <c:pt idx="69">
                  <c:v>1</c:v>
                </c:pt>
                <c:pt idx="70">
                  <c:v>1</c:v>
                </c:pt>
                <c:pt idx="71">
                  <c:v>3</c:v>
                </c:pt>
                <c:pt idx="72">
                  <c:v>1</c:v>
                </c:pt>
                <c:pt idx="73">
                  <c:v>3</c:v>
                </c:pt>
                <c:pt idx="74">
                  <c:v>1</c:v>
                </c:pt>
                <c:pt idx="75">
                  <c:v>1</c:v>
                </c:pt>
                <c:pt idx="76">
                  <c:v>6</c:v>
                </c:pt>
                <c:pt idx="77">
                  <c:v>2</c:v>
                </c:pt>
                <c:pt idx="78">
                  <c:v>42</c:v>
                </c:pt>
                <c:pt idx="79">
                  <c:v>2</c:v>
                </c:pt>
                <c:pt idx="80">
                  <c:v>1</c:v>
                </c:pt>
                <c:pt idx="81">
                  <c:v>2</c:v>
                </c:pt>
                <c:pt idx="82">
                  <c:v>3</c:v>
                </c:pt>
                <c:pt idx="83">
                  <c:v>1</c:v>
                </c:pt>
                <c:pt idx="84">
                  <c:v>1</c:v>
                </c:pt>
                <c:pt idx="85">
                  <c:v>1</c:v>
                </c:pt>
                <c:pt idx="86">
                  <c:v>1</c:v>
                </c:pt>
                <c:pt idx="87">
                  <c:v>3</c:v>
                </c:pt>
                <c:pt idx="88">
                  <c:v>20</c:v>
                </c:pt>
                <c:pt idx="89">
                  <c:v>1</c:v>
                </c:pt>
                <c:pt idx="90">
                  <c:v>22</c:v>
                </c:pt>
                <c:pt idx="91">
                  <c:v>2</c:v>
                </c:pt>
                <c:pt idx="92">
                  <c:v>1</c:v>
                </c:pt>
                <c:pt idx="93">
                  <c:v>1</c:v>
                </c:pt>
                <c:pt idx="94">
                  <c:v>1</c:v>
                </c:pt>
                <c:pt idx="95">
                  <c:v>10</c:v>
                </c:pt>
                <c:pt idx="96">
                  <c:v>2</c:v>
                </c:pt>
                <c:pt idx="97">
                  <c:v>14</c:v>
                </c:pt>
                <c:pt idx="98">
                  <c:v>6</c:v>
                </c:pt>
                <c:pt idx="99">
                  <c:v>97</c:v>
                </c:pt>
                <c:pt idx="100">
                  <c:v>1</c:v>
                </c:pt>
                <c:pt idx="101">
                  <c:v>1</c:v>
                </c:pt>
                <c:pt idx="102">
                  <c:v>2</c:v>
                </c:pt>
                <c:pt idx="103">
                  <c:v>1</c:v>
                </c:pt>
                <c:pt idx="104">
                  <c:v>36</c:v>
                </c:pt>
                <c:pt idx="105">
                  <c:v>13</c:v>
                </c:pt>
                <c:pt idx="106">
                  <c:v>1</c:v>
                </c:pt>
                <c:pt idx="107">
                  <c:v>1</c:v>
                </c:pt>
                <c:pt idx="108">
                  <c:v>24</c:v>
                </c:pt>
                <c:pt idx="109">
                  <c:v>22</c:v>
                </c:pt>
                <c:pt idx="110">
                  <c:v>2</c:v>
                </c:pt>
                <c:pt idx="111">
                  <c:v>1</c:v>
                </c:pt>
                <c:pt idx="112">
                  <c:v>1</c:v>
                </c:pt>
                <c:pt idx="113">
                  <c:v>1</c:v>
                </c:pt>
                <c:pt idx="114">
                  <c:v>1</c:v>
                </c:pt>
                <c:pt idx="115">
                  <c:v>1</c:v>
                </c:pt>
                <c:pt idx="116">
                  <c:v>1</c:v>
                </c:pt>
                <c:pt idx="117">
                  <c:v>1</c:v>
                </c:pt>
                <c:pt idx="118">
                  <c:v>1</c:v>
                </c:pt>
                <c:pt idx="119">
                  <c:v>2</c:v>
                </c:pt>
                <c:pt idx="120">
                  <c:v>1</c:v>
                </c:pt>
                <c:pt idx="121">
                  <c:v>1</c:v>
                </c:pt>
                <c:pt idx="122">
                  <c:v>1</c:v>
                </c:pt>
                <c:pt idx="123">
                  <c:v>2</c:v>
                </c:pt>
                <c:pt idx="124">
                  <c:v>1</c:v>
                </c:pt>
                <c:pt idx="125">
                  <c:v>2</c:v>
                </c:pt>
                <c:pt idx="126">
                  <c:v>1</c:v>
                </c:pt>
                <c:pt idx="127">
                  <c:v>4</c:v>
                </c:pt>
                <c:pt idx="128">
                  <c:v>1</c:v>
                </c:pt>
                <c:pt idx="129">
                  <c:v>4</c:v>
                </c:pt>
                <c:pt idx="130">
                  <c:v>1</c:v>
                </c:pt>
                <c:pt idx="131">
                  <c:v>8</c:v>
                </c:pt>
                <c:pt idx="132">
                  <c:v>1</c:v>
                </c:pt>
                <c:pt idx="133">
                  <c:v>6</c:v>
                </c:pt>
                <c:pt idx="134">
                  <c:v>4</c:v>
                </c:pt>
                <c:pt idx="135">
                  <c:v>8</c:v>
                </c:pt>
                <c:pt idx="136">
                  <c:v>4</c:v>
                </c:pt>
                <c:pt idx="137">
                  <c:v>5</c:v>
                </c:pt>
                <c:pt idx="138">
                  <c:v>1</c:v>
                </c:pt>
                <c:pt idx="139">
                  <c:v>3</c:v>
                </c:pt>
                <c:pt idx="140">
                  <c:v>1</c:v>
                </c:pt>
                <c:pt idx="141">
                  <c:v>3</c:v>
                </c:pt>
                <c:pt idx="142">
                  <c:v>1</c:v>
                </c:pt>
                <c:pt idx="143">
                  <c:v>2</c:v>
                </c:pt>
                <c:pt idx="144">
                  <c:v>5</c:v>
                </c:pt>
                <c:pt idx="145">
                  <c:v>2</c:v>
                </c:pt>
                <c:pt idx="146">
                  <c:v>41</c:v>
                </c:pt>
                <c:pt idx="147">
                  <c:v>21</c:v>
                </c:pt>
                <c:pt idx="148">
                  <c:v>3</c:v>
                </c:pt>
                <c:pt idx="149">
                  <c:v>2</c:v>
                </c:pt>
              </c:numCache>
            </c:numRef>
          </c:val>
          <c:smooth val="0"/>
          <c:extLst>
            <c:ext xmlns:c16="http://schemas.microsoft.com/office/drawing/2014/chart" uri="{C3380CC4-5D6E-409C-BE32-E72D297353CC}">
              <c16:uniqueId val="{00000000-636D-4DB5-B23C-04FE639267A0}"/>
            </c:ext>
          </c:extLst>
        </c:ser>
        <c:dLbls>
          <c:showLegendKey val="0"/>
          <c:showVal val="0"/>
          <c:showCatName val="0"/>
          <c:showSerName val="0"/>
          <c:showPercent val="0"/>
          <c:showBubbleSize val="0"/>
        </c:dLbls>
        <c:smooth val="0"/>
        <c:axId val="399667487"/>
        <c:axId val="399672767"/>
      </c:lineChart>
      <c:catAx>
        <c:axId val="399667487"/>
        <c:scaling>
          <c:orientation val="minMax"/>
        </c:scaling>
        <c:delete val="1"/>
        <c:axPos val="b"/>
        <c:numFmt formatCode="General" sourceLinked="1"/>
        <c:majorTickMark val="none"/>
        <c:minorTickMark val="none"/>
        <c:tickLblPos val="nextTo"/>
        <c:crossAx val="399672767"/>
        <c:crosses val="autoZero"/>
        <c:auto val="1"/>
        <c:lblAlgn val="ctr"/>
        <c:lblOffset val="100"/>
        <c:noMultiLvlLbl val="0"/>
      </c:catAx>
      <c:valAx>
        <c:axId val="3996727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66748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Storage</a:t>
            </a:r>
            <a:r>
              <a:rPr lang="en-US" baseline="0"/>
              <a:t> per brand</a:t>
            </a:r>
          </a:p>
        </c:rich>
      </c:tx>
      <c:layout>
        <c:manualLayout>
          <c:xMode val="edge"/>
          <c:yMode val="edge"/>
          <c:x val="0.28138888888888891"/>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pivot_calculations!$B$86</c:f>
              <c:strCache>
                <c:ptCount val="1"/>
                <c:pt idx="0">
                  <c:v>Total</c:v>
                </c:pt>
              </c:strCache>
            </c:strRef>
          </c:tx>
          <c:spPr>
            <a:ln w="28575" cap="rnd">
              <a:noFill/>
              <a:round/>
            </a:ln>
            <a:effectLst/>
          </c:spPr>
          <c:marker>
            <c:symbol val="none"/>
          </c:marker>
          <c:cat>
            <c:strRef>
              <c:f>pivot_calculations!$A$87:$A$94</c:f>
              <c:strCache>
                <c:ptCount val="7"/>
                <c:pt idx="0">
                  <c:v>Infinix</c:v>
                </c:pt>
                <c:pt idx="1">
                  <c:v>Itel</c:v>
                </c:pt>
                <c:pt idx="2">
                  <c:v>Oppo</c:v>
                </c:pt>
                <c:pt idx="3">
                  <c:v>Safaricom</c:v>
                </c:pt>
                <c:pt idx="4">
                  <c:v>Samsung</c:v>
                </c:pt>
                <c:pt idx="5">
                  <c:v>Tecno</c:v>
                </c:pt>
                <c:pt idx="6">
                  <c:v>XIAOMI</c:v>
                </c:pt>
              </c:strCache>
            </c:strRef>
          </c:cat>
          <c:val>
            <c:numRef>
              <c:f>pivot_calculations!$B$87:$B$94</c:f>
              <c:numCache>
                <c:formatCode>0</c:formatCode>
                <c:ptCount val="7"/>
                <c:pt idx="0">
                  <c:v>135.75342465753425</c:v>
                </c:pt>
                <c:pt idx="1">
                  <c:v>126.83636363636364</c:v>
                </c:pt>
                <c:pt idx="2">
                  <c:v>185.30232558139534</c:v>
                </c:pt>
                <c:pt idx="3">
                  <c:v>32</c:v>
                </c:pt>
                <c:pt idx="4">
                  <c:v>141.27891156462584</c:v>
                </c:pt>
                <c:pt idx="5">
                  <c:v>158.7357512953368</c:v>
                </c:pt>
                <c:pt idx="6">
                  <c:v>175.66871165644173</c:v>
                </c:pt>
              </c:numCache>
            </c:numRef>
          </c:val>
          <c:smooth val="0"/>
          <c:extLst>
            <c:ext xmlns:c16="http://schemas.microsoft.com/office/drawing/2014/chart" uri="{C3380CC4-5D6E-409C-BE32-E72D297353CC}">
              <c16:uniqueId val="{00000000-A610-483E-ABF0-BB9B5BCDCCD6}"/>
            </c:ext>
          </c:extLst>
        </c:ser>
        <c:dLbls>
          <c:showLegendKey val="0"/>
          <c:showVal val="0"/>
          <c:showCatName val="0"/>
          <c:showSerName val="0"/>
          <c:showPercent val="0"/>
          <c:showBubbleSize val="0"/>
        </c:dLbls>
        <c:dropLines>
          <c:spPr>
            <a:ln w="107950" cap="flat" cmpd="sng" algn="ctr">
              <a:solidFill>
                <a:schemeClr val="tx1">
                  <a:lumMod val="35000"/>
                  <a:lumOff val="65000"/>
                </a:schemeClr>
              </a:solidFill>
              <a:round/>
            </a:ln>
            <a:effectLst/>
          </c:spPr>
        </c:dropLines>
        <c:smooth val="0"/>
        <c:axId val="1521158527"/>
        <c:axId val="1521145567"/>
      </c:lineChart>
      <c:catAx>
        <c:axId val="1521158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145567"/>
        <c:crosses val="autoZero"/>
        <c:auto val="1"/>
        <c:lblAlgn val="ctr"/>
        <c:lblOffset val="100"/>
        <c:noMultiLvlLbl val="0"/>
      </c:catAx>
      <c:valAx>
        <c:axId val="1521145567"/>
        <c:scaling>
          <c:orientation val="minMax"/>
        </c:scaling>
        <c:delete val="1"/>
        <c:axPos val="l"/>
        <c:numFmt formatCode="0" sourceLinked="1"/>
        <c:majorTickMark val="none"/>
        <c:minorTickMark val="none"/>
        <c:tickLblPos val="nextTo"/>
        <c:crossAx val="1521158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88800"/>
          </a:solidFill>
          <a:ln>
            <a:noFill/>
          </a:ln>
          <a:effectLst/>
        </c:spPr>
      </c:pivotFmt>
      <c:pivotFmt>
        <c:idx val="2"/>
        <c:spPr>
          <a:solidFill>
            <a:srgbClr val="FFCC00"/>
          </a:solidFill>
          <a:ln>
            <a:noFill/>
          </a:ln>
          <a:effectLst/>
        </c:spPr>
      </c:pivotFmt>
      <c:pivotFmt>
        <c:idx val="3"/>
        <c:spPr>
          <a:solidFill>
            <a:srgbClr val="FF9900"/>
          </a:solidFill>
          <a:ln>
            <a:noFill/>
          </a:ln>
          <a:effectLst/>
        </c:spPr>
      </c:pivotFmt>
      <c:pivotFmt>
        <c:idx val="4"/>
        <c:spPr>
          <a:solidFill>
            <a:srgbClr val="FFFF66"/>
          </a:solidFill>
          <a:ln>
            <a:noFill/>
          </a:ln>
          <a:effectLst/>
        </c:spPr>
      </c:pivotFmt>
      <c:pivotFmt>
        <c:idx val="5"/>
        <c:spPr>
          <a:solidFill>
            <a:schemeClr val="accent4">
              <a:lumMod val="50000"/>
            </a:schemeClr>
          </a:solidFill>
          <a:ln>
            <a:noFill/>
          </a:ln>
          <a:effectLst/>
        </c:spPr>
      </c:pivotFmt>
    </c:pivotFmts>
    <c:plotArea>
      <c:layout/>
      <c:barChart>
        <c:barDir val="bar"/>
        <c:grouping val="clustered"/>
        <c:varyColors val="1"/>
        <c:ser>
          <c:idx val="0"/>
          <c:order val="0"/>
          <c:tx>
            <c:strRef>
              <c:f>pivot_calculations!$B$35</c:f>
              <c:strCache>
                <c:ptCount val="1"/>
                <c:pt idx="0">
                  <c:v>Total</c:v>
                </c:pt>
              </c:strCache>
            </c:strRef>
          </c:tx>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6-A955-46CA-BB33-7AF4384B4B54}"/>
              </c:ext>
            </c:extLst>
          </c:dPt>
          <c:dPt>
            <c:idx val="1"/>
            <c:invertIfNegative val="0"/>
            <c:bubble3D val="0"/>
            <c:spPr>
              <a:solidFill>
                <a:schemeClr val="accent2"/>
              </a:solidFill>
              <a:ln>
                <a:noFill/>
              </a:ln>
              <a:effectLst/>
            </c:spPr>
          </c:dPt>
          <c:dPt>
            <c:idx val="2"/>
            <c:invertIfNegative val="0"/>
            <c:bubble3D val="0"/>
            <c:spPr>
              <a:solidFill>
                <a:srgbClr val="FFFF66"/>
              </a:solidFill>
              <a:ln>
                <a:noFill/>
              </a:ln>
              <a:effectLst/>
            </c:spPr>
            <c:extLst>
              <c:ext xmlns:c16="http://schemas.microsoft.com/office/drawing/2014/chart" uri="{C3380CC4-5D6E-409C-BE32-E72D297353CC}">
                <c16:uniqueId val="{00000005-A955-46CA-BB33-7AF4384B4B54}"/>
              </c:ext>
            </c:extLst>
          </c:dPt>
          <c:dPt>
            <c:idx val="3"/>
            <c:invertIfNegative val="0"/>
            <c:bubble3D val="0"/>
            <c:spPr>
              <a:solidFill>
                <a:schemeClr val="accent4"/>
              </a:solidFill>
              <a:ln>
                <a:noFill/>
              </a:ln>
              <a:effectLst/>
            </c:spPr>
          </c:dPt>
          <c:dPt>
            <c:idx val="4"/>
            <c:invertIfNegative val="0"/>
            <c:bubble3D val="0"/>
            <c:spPr>
              <a:solidFill>
                <a:srgbClr val="FF9900"/>
              </a:solidFill>
              <a:ln>
                <a:noFill/>
              </a:ln>
              <a:effectLst/>
            </c:spPr>
            <c:extLst>
              <c:ext xmlns:c16="http://schemas.microsoft.com/office/drawing/2014/chart" uri="{C3380CC4-5D6E-409C-BE32-E72D297353CC}">
                <c16:uniqueId val="{00000004-A955-46CA-BB33-7AF4384B4B54}"/>
              </c:ext>
            </c:extLst>
          </c:dPt>
          <c:dPt>
            <c:idx val="5"/>
            <c:invertIfNegative val="0"/>
            <c:bubble3D val="0"/>
            <c:spPr>
              <a:solidFill>
                <a:srgbClr val="FFCC00"/>
              </a:solidFill>
              <a:ln>
                <a:noFill/>
              </a:ln>
              <a:effectLst/>
            </c:spPr>
            <c:extLst>
              <c:ext xmlns:c16="http://schemas.microsoft.com/office/drawing/2014/chart" uri="{C3380CC4-5D6E-409C-BE32-E72D297353CC}">
                <c16:uniqueId val="{00000003-A955-46CA-BB33-7AF4384B4B54}"/>
              </c:ext>
            </c:extLst>
          </c:dPt>
          <c:dPt>
            <c:idx val="6"/>
            <c:invertIfNegative val="0"/>
            <c:bubble3D val="0"/>
            <c:spPr>
              <a:solidFill>
                <a:srgbClr val="C88800"/>
              </a:solidFill>
              <a:ln>
                <a:noFill/>
              </a:ln>
              <a:effectLst/>
            </c:spPr>
            <c:extLst>
              <c:ext xmlns:c16="http://schemas.microsoft.com/office/drawing/2014/chart" uri="{C3380CC4-5D6E-409C-BE32-E72D297353CC}">
                <c16:uniqueId val="{00000002-A955-46CA-BB33-7AF4384B4B54}"/>
              </c:ext>
            </c:extLst>
          </c:dPt>
          <c:cat>
            <c:strRef>
              <c:f>pivot_calculations!$A$36:$A$43</c:f>
              <c:strCache>
                <c:ptCount val="7"/>
                <c:pt idx="0">
                  <c:v>Infinix</c:v>
                </c:pt>
                <c:pt idx="1">
                  <c:v>Itel</c:v>
                </c:pt>
                <c:pt idx="2">
                  <c:v>Oppo</c:v>
                </c:pt>
                <c:pt idx="3">
                  <c:v>Safaricom</c:v>
                </c:pt>
                <c:pt idx="4">
                  <c:v>Samsung</c:v>
                </c:pt>
                <c:pt idx="5">
                  <c:v>Tecno</c:v>
                </c:pt>
                <c:pt idx="6">
                  <c:v>XIAOMI</c:v>
                </c:pt>
              </c:strCache>
            </c:strRef>
          </c:cat>
          <c:val>
            <c:numRef>
              <c:f>pivot_calculations!$B$36:$B$43</c:f>
              <c:numCache>
                <c:formatCode>0</c:formatCode>
                <c:ptCount val="7"/>
                <c:pt idx="0">
                  <c:v>18536.822784810127</c:v>
                </c:pt>
                <c:pt idx="1">
                  <c:v>11055.290909090909</c:v>
                </c:pt>
                <c:pt idx="2">
                  <c:v>24499.116279069767</c:v>
                </c:pt>
                <c:pt idx="3">
                  <c:v>5423</c:v>
                </c:pt>
                <c:pt idx="4">
                  <c:v>21153.501694915256</c:v>
                </c:pt>
                <c:pt idx="5">
                  <c:v>18899.934673366835</c:v>
                </c:pt>
                <c:pt idx="6">
                  <c:v>15764.929663608562</c:v>
                </c:pt>
              </c:numCache>
            </c:numRef>
          </c:val>
          <c:extLst>
            <c:ext xmlns:c16="http://schemas.microsoft.com/office/drawing/2014/chart" uri="{C3380CC4-5D6E-409C-BE32-E72D297353CC}">
              <c16:uniqueId val="{00000000-A955-46CA-BB33-7AF4384B4B54}"/>
            </c:ext>
          </c:extLst>
        </c:ser>
        <c:dLbls>
          <c:showLegendKey val="0"/>
          <c:showVal val="0"/>
          <c:showCatName val="0"/>
          <c:showSerName val="0"/>
          <c:showPercent val="0"/>
          <c:showBubbleSize val="0"/>
        </c:dLbls>
        <c:gapWidth val="182"/>
        <c:axId val="182353151"/>
        <c:axId val="182370431"/>
      </c:barChart>
      <c:catAx>
        <c:axId val="182353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70431"/>
        <c:crosses val="autoZero"/>
        <c:auto val="1"/>
        <c:lblAlgn val="ctr"/>
        <c:lblOffset val="100"/>
        <c:noMultiLvlLbl val="0"/>
      </c:catAx>
      <c:valAx>
        <c:axId val="182370431"/>
        <c:scaling>
          <c:orientation val="minMax"/>
        </c:scaling>
        <c:delete val="1"/>
        <c:axPos val="b"/>
        <c:numFmt formatCode="0" sourceLinked="1"/>
        <c:majorTickMark val="none"/>
        <c:minorTickMark val="none"/>
        <c:tickLblPos val="nextTo"/>
        <c:crossAx val="182353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pivot_calculations!$B$60</c:f>
              <c:strCache>
                <c:ptCount val="1"/>
                <c:pt idx="0">
                  <c:v>Total</c:v>
                </c:pt>
              </c:strCache>
            </c:strRef>
          </c:tx>
          <c:spPr>
            <a:ln w="28575" cap="rnd">
              <a:solidFill>
                <a:schemeClr val="accent1"/>
              </a:solidFill>
              <a:round/>
            </a:ln>
            <a:effectLst/>
          </c:spPr>
          <c:marker>
            <c:symbol val="none"/>
          </c:marker>
          <c:cat>
            <c:strRef>
              <c:f>pivot_calculations!$A$61:$A$68</c:f>
              <c:strCache>
                <c:ptCount val="7"/>
                <c:pt idx="0">
                  <c:v>Infinix</c:v>
                </c:pt>
                <c:pt idx="1">
                  <c:v>Itel</c:v>
                </c:pt>
                <c:pt idx="2">
                  <c:v>Oppo</c:v>
                </c:pt>
                <c:pt idx="3">
                  <c:v>Safaricom</c:v>
                </c:pt>
                <c:pt idx="4">
                  <c:v>Samsung</c:v>
                </c:pt>
                <c:pt idx="5">
                  <c:v>Tecno</c:v>
                </c:pt>
                <c:pt idx="6">
                  <c:v>XIAOMI</c:v>
                </c:pt>
              </c:strCache>
            </c:strRef>
          </c:cat>
          <c:val>
            <c:numRef>
              <c:f>pivot_calculations!$B$61:$B$68</c:f>
              <c:numCache>
                <c:formatCode>0</c:formatCode>
                <c:ptCount val="7"/>
                <c:pt idx="0">
                  <c:v>30.513157894736842</c:v>
                </c:pt>
                <c:pt idx="1">
                  <c:v>36.309090909090912</c:v>
                </c:pt>
                <c:pt idx="2">
                  <c:v>28.976744186046513</c:v>
                </c:pt>
                <c:pt idx="3">
                  <c:v>36.666666666666664</c:v>
                </c:pt>
                <c:pt idx="4">
                  <c:v>35.810035842293907</c:v>
                </c:pt>
                <c:pt idx="5">
                  <c:v>38.377551020408163</c:v>
                </c:pt>
                <c:pt idx="6">
                  <c:v>35.657232704402517</c:v>
                </c:pt>
              </c:numCache>
            </c:numRef>
          </c:val>
          <c:smooth val="0"/>
          <c:extLst>
            <c:ext xmlns:c16="http://schemas.microsoft.com/office/drawing/2014/chart" uri="{C3380CC4-5D6E-409C-BE32-E72D297353CC}">
              <c16:uniqueId val="{00000002-E8CE-4F32-BA45-08DA7773A257}"/>
            </c:ext>
          </c:extLst>
        </c:ser>
        <c:dLbls>
          <c:showLegendKey val="0"/>
          <c:showVal val="0"/>
          <c:showCatName val="0"/>
          <c:showSerName val="0"/>
          <c:showPercent val="0"/>
          <c:showBubbleSize val="0"/>
        </c:dLbls>
        <c:smooth val="0"/>
        <c:axId val="336916399"/>
        <c:axId val="336925519"/>
      </c:lineChart>
      <c:catAx>
        <c:axId val="33691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925519"/>
        <c:crosses val="autoZero"/>
        <c:auto val="1"/>
        <c:lblAlgn val="ctr"/>
        <c:lblOffset val="100"/>
        <c:noMultiLvlLbl val="0"/>
      </c:catAx>
      <c:valAx>
        <c:axId val="336925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916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pivot_calculations!$B$73</c:f>
              <c:strCache>
                <c:ptCount val="1"/>
                <c:pt idx="0">
                  <c:v>Total</c:v>
                </c:pt>
              </c:strCache>
            </c:strRef>
          </c:tx>
          <c:spPr>
            <a:solidFill>
              <a:schemeClr val="accent1"/>
            </a:solidFill>
            <a:ln>
              <a:noFill/>
            </a:ln>
            <a:effectLst/>
          </c:spPr>
          <c:invertIfNegative val="0"/>
          <c:cat>
            <c:strRef>
              <c:f>pivot_calculations!$A$74:$A$81</c:f>
              <c:strCache>
                <c:ptCount val="7"/>
                <c:pt idx="0">
                  <c:v>Infinix</c:v>
                </c:pt>
                <c:pt idx="1">
                  <c:v>Itel</c:v>
                </c:pt>
                <c:pt idx="2">
                  <c:v>Oppo</c:v>
                </c:pt>
                <c:pt idx="3">
                  <c:v>Safaricom</c:v>
                </c:pt>
                <c:pt idx="4">
                  <c:v>Samsung</c:v>
                </c:pt>
                <c:pt idx="5">
                  <c:v>Tecno</c:v>
                </c:pt>
                <c:pt idx="6">
                  <c:v>XIAOMI</c:v>
                </c:pt>
              </c:strCache>
            </c:strRef>
          </c:cat>
          <c:val>
            <c:numRef>
              <c:f>pivot_calculations!$B$74:$B$81</c:f>
              <c:numCache>
                <c:formatCode>0</c:formatCode>
                <c:ptCount val="7"/>
                <c:pt idx="0">
                  <c:v>6.4683544303797467</c:v>
                </c:pt>
                <c:pt idx="1">
                  <c:v>7.290909090909091</c:v>
                </c:pt>
                <c:pt idx="2">
                  <c:v>6.6279069767441863</c:v>
                </c:pt>
                <c:pt idx="3">
                  <c:v>2</c:v>
                </c:pt>
                <c:pt idx="4">
                  <c:v>5.4169491525423732</c:v>
                </c:pt>
                <c:pt idx="5">
                  <c:v>7.0452261306532664</c:v>
                </c:pt>
                <c:pt idx="6">
                  <c:v>6.1529051987767582</c:v>
                </c:pt>
              </c:numCache>
            </c:numRef>
          </c:val>
          <c:extLst>
            <c:ext xmlns:c16="http://schemas.microsoft.com/office/drawing/2014/chart" uri="{C3380CC4-5D6E-409C-BE32-E72D297353CC}">
              <c16:uniqueId val="{00000000-E413-4575-A34E-D1462042AD3E}"/>
            </c:ext>
          </c:extLst>
        </c:ser>
        <c:dLbls>
          <c:showLegendKey val="0"/>
          <c:showVal val="0"/>
          <c:showCatName val="0"/>
          <c:showSerName val="0"/>
          <c:showPercent val="0"/>
          <c:showBubbleSize val="0"/>
        </c:dLbls>
        <c:gapWidth val="150"/>
        <c:overlap val="100"/>
        <c:axId val="412832623"/>
        <c:axId val="412823023"/>
      </c:barChart>
      <c:catAx>
        <c:axId val="41283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23023"/>
        <c:crosses val="autoZero"/>
        <c:auto val="1"/>
        <c:lblAlgn val="ctr"/>
        <c:lblOffset val="100"/>
        <c:noMultiLvlLbl val="0"/>
      </c:catAx>
      <c:valAx>
        <c:axId val="4128230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3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[jumia_final_copy_analysed.xlsx]pivot_calculations!PivotTable14</c:name>
    <c:fmtId val="10"/>
  </c:pivotSource>
  <c:chart>
    <c:autoTitleDeleted val="1"/>
    <c:pivotFmts>
      <c:pivotFmt>
        <c:idx val="0"/>
        <c:spPr>
          <a:solidFill>
            <a:schemeClr val="accent1"/>
          </a:solidFill>
          <a:ln w="1270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FF9999"/>
          </a:solidFill>
          <a:ln w="12700">
            <a:solidFill>
              <a:schemeClr val="lt1"/>
            </a:solidFill>
          </a:ln>
          <a:effectLst/>
        </c:spPr>
        <c:dLbl>
          <c:idx val="0"/>
          <c:layout>
            <c:manualLayout>
              <c:x val="-0.1361111111111111"/>
              <c:y val="-2.1218890680033321E-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FCCFF"/>
          </a:solidFill>
          <a:ln w="12700">
            <a:solidFill>
              <a:schemeClr val="lt1"/>
            </a:solidFill>
          </a:ln>
          <a:effectLst/>
        </c:spPr>
        <c:dLbl>
          <c:idx val="0"/>
          <c:layout>
            <c:manualLayout>
              <c:x val="0.1249999999999999"/>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FF99FF"/>
          </a:solidFill>
          <a:ln w="12700">
            <a:solidFill>
              <a:schemeClr val="lt1"/>
            </a:solidFill>
          </a:ln>
          <a:effectLst/>
        </c:spPr>
        <c:dLbl>
          <c:idx val="0"/>
          <c:layout>
            <c:manualLayout>
              <c:x val="0.18333333333333324"/>
              <c:y val="-0.1527777777777778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4">
              <a:lumMod val="75000"/>
            </a:schemeClr>
          </a:solidFill>
          <a:ln w="12700">
            <a:solidFill>
              <a:schemeClr val="lt1"/>
            </a:solidFill>
          </a:ln>
          <a:effectLst/>
        </c:spPr>
        <c:dLbl>
          <c:idx val="0"/>
          <c:layout>
            <c:manualLayout>
              <c:x val="0.20833333333333312"/>
              <c:y val="0.1018518518518518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4">
              <a:lumMod val="60000"/>
              <a:lumOff val="40000"/>
            </a:schemeClr>
          </a:solidFill>
          <a:ln w="12700">
            <a:solidFill>
              <a:schemeClr val="lt1"/>
            </a:solidFill>
          </a:ln>
          <a:effectLst/>
        </c:spPr>
        <c:dLbl>
          <c:idx val="0"/>
          <c:layout>
            <c:manualLayout>
              <c:x val="6.9444444444444448E-2"/>
              <c:y val="0.180555555555555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4">
              <a:lumMod val="20000"/>
              <a:lumOff val="80000"/>
            </a:schemeClr>
          </a:solidFill>
          <a:ln w="12700">
            <a:solidFill>
              <a:schemeClr val="lt1"/>
            </a:solidFill>
          </a:ln>
          <a:effectLst/>
        </c:spPr>
        <c:dLbl>
          <c:idx val="0"/>
          <c:layout>
            <c:manualLayout>
              <c:x val="-0.10277777777777777"/>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4"/>
          </a:solidFill>
          <a:ln w="12700">
            <a:solidFill>
              <a:schemeClr val="lt1"/>
            </a:solidFill>
          </a:ln>
          <a:effectLst/>
        </c:spPr>
        <c:dLbl>
          <c:idx val="0"/>
          <c:layout>
            <c:manualLayout>
              <c:x val="-4.4444444444444495E-2"/>
              <c:y val="7.40740740740740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3">
              <a:lumMod val="60000"/>
            </a:schemeClr>
          </a:solidFill>
          <a:ln w="12700">
            <a:solidFill>
              <a:schemeClr val="lt1"/>
            </a:solidFill>
          </a:ln>
          <a:effectLst/>
        </c:spPr>
        <c:dLbl>
          <c:idx val="0"/>
          <c:layout>
            <c:manualLayout>
              <c:x val="0.21666666666666676"/>
              <c:y val="-4.6296296296296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2"/>
          </a:solidFill>
          <a:ln w="12700">
            <a:solidFill>
              <a:schemeClr val="lt1"/>
            </a:solidFill>
          </a:ln>
          <a:effectLst/>
        </c:spPr>
        <c:dLbl>
          <c:idx val="0"/>
          <c:layout>
            <c:manualLayout>
              <c:x val="0.16944444444444445"/>
              <c:y val="0.2361111111111109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270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4">
              <a:lumMod val="75000"/>
            </a:schemeClr>
          </a:solidFill>
          <a:ln w="12700">
            <a:solidFill>
              <a:schemeClr val="lt1"/>
            </a:solidFill>
          </a:ln>
          <a:effectLst/>
        </c:spPr>
        <c:dLbl>
          <c:idx val="0"/>
          <c:layout>
            <c:manualLayout>
              <c:x val="0.20833333333333312"/>
              <c:y val="0.1018518518518518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2700">
            <a:solidFill>
              <a:schemeClr val="lt1"/>
            </a:solidFill>
          </a:ln>
          <a:effectLst/>
        </c:spPr>
        <c:dLbl>
          <c:idx val="0"/>
          <c:layout>
            <c:manualLayout>
              <c:x val="0.16944444444444445"/>
              <c:y val="0.2361111111111109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4">
              <a:lumMod val="60000"/>
              <a:lumOff val="40000"/>
            </a:schemeClr>
          </a:solidFill>
          <a:ln w="12700">
            <a:solidFill>
              <a:schemeClr val="lt1"/>
            </a:solidFill>
          </a:ln>
          <a:effectLst/>
        </c:spPr>
        <c:dLbl>
          <c:idx val="0"/>
          <c:layout>
            <c:manualLayout>
              <c:x val="6.9444444444444448E-2"/>
              <c:y val="0.180555555555555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2700">
            <a:solidFill>
              <a:schemeClr val="lt1"/>
            </a:solidFill>
          </a:ln>
          <a:effectLst/>
        </c:spPr>
        <c:dLbl>
          <c:idx val="0"/>
          <c:layout>
            <c:manualLayout>
              <c:x val="-4.4444444444444495E-2"/>
              <c:y val="7.40740740740740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4">
              <a:lumMod val="20000"/>
              <a:lumOff val="80000"/>
            </a:schemeClr>
          </a:solidFill>
          <a:ln w="12700">
            <a:solidFill>
              <a:schemeClr val="lt1"/>
            </a:solidFill>
          </a:ln>
          <a:effectLst/>
        </c:spPr>
        <c:dLbl>
          <c:idx val="0"/>
          <c:layout>
            <c:manualLayout>
              <c:x val="-0.10277777777777777"/>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rgbClr val="FF9999"/>
          </a:solidFill>
          <a:ln w="12700">
            <a:solidFill>
              <a:schemeClr val="lt1"/>
            </a:solidFill>
          </a:ln>
          <a:effectLst/>
        </c:spPr>
        <c:dLbl>
          <c:idx val="0"/>
          <c:layout>
            <c:manualLayout>
              <c:x val="-0.1361111111111111"/>
              <c:y val="-2.1218890680033321E-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rgbClr val="FFCCFF"/>
          </a:solidFill>
          <a:ln w="12700">
            <a:solidFill>
              <a:schemeClr val="lt1"/>
            </a:solidFill>
          </a:ln>
          <a:effectLst/>
        </c:spPr>
        <c:dLbl>
          <c:idx val="0"/>
          <c:layout>
            <c:manualLayout>
              <c:x val="0.1249999999999999"/>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rgbClr val="FF99FF"/>
          </a:solidFill>
          <a:ln w="12700">
            <a:solidFill>
              <a:schemeClr val="lt1"/>
            </a:solidFill>
          </a:ln>
          <a:effectLst/>
        </c:spPr>
        <c:dLbl>
          <c:idx val="0"/>
          <c:layout>
            <c:manualLayout>
              <c:x val="0.18333333333333324"/>
              <c:y val="-0.1527777777777778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2700">
            <a:solidFill>
              <a:schemeClr val="lt1"/>
            </a:solidFill>
          </a:ln>
          <a:effectLst/>
        </c:spPr>
        <c:dLbl>
          <c:idx val="0"/>
          <c:layout>
            <c:manualLayout>
              <c:x val="0.21666666666666676"/>
              <c:y val="-4.6296296296296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270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4">
              <a:lumMod val="75000"/>
            </a:schemeClr>
          </a:solidFill>
          <a:ln w="12700">
            <a:solidFill>
              <a:schemeClr val="lt1"/>
            </a:solidFill>
          </a:ln>
          <a:effectLst/>
        </c:spPr>
        <c:dLbl>
          <c:idx val="0"/>
          <c:layout>
            <c:manualLayout>
              <c:x val="0.20833333333333312"/>
              <c:y val="0.1018518518518518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2700">
            <a:solidFill>
              <a:schemeClr val="lt1"/>
            </a:solidFill>
          </a:ln>
          <a:effectLst/>
        </c:spPr>
        <c:dLbl>
          <c:idx val="0"/>
          <c:layout>
            <c:manualLayout>
              <c:x val="0.16944444444444445"/>
              <c:y val="0.2361111111111109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4">
              <a:lumMod val="60000"/>
              <a:lumOff val="40000"/>
            </a:schemeClr>
          </a:solidFill>
          <a:ln w="12700">
            <a:solidFill>
              <a:schemeClr val="lt1"/>
            </a:solidFill>
          </a:ln>
          <a:effectLst/>
        </c:spPr>
        <c:dLbl>
          <c:idx val="0"/>
          <c:layout>
            <c:manualLayout>
              <c:x val="6.9444444444444448E-2"/>
              <c:y val="0.180555555555555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solidFill>
          <a:ln w="12700">
            <a:solidFill>
              <a:schemeClr val="lt1"/>
            </a:solidFill>
          </a:ln>
          <a:effectLst/>
        </c:spPr>
        <c:dLbl>
          <c:idx val="0"/>
          <c:layout>
            <c:manualLayout>
              <c:x val="-3.6746912553227859E-2"/>
              <c:y val="9.94310694576440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4">
              <a:lumMod val="20000"/>
              <a:lumOff val="80000"/>
            </a:schemeClr>
          </a:solidFill>
          <a:ln w="12700">
            <a:solidFill>
              <a:schemeClr val="lt1"/>
            </a:solidFill>
          </a:ln>
          <a:effectLst/>
        </c:spPr>
        <c:dLbl>
          <c:idx val="0"/>
          <c:layout>
            <c:manualLayout>
              <c:x val="-0.10277777777777777"/>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rgbClr val="FF9999"/>
          </a:solidFill>
          <a:ln w="12700">
            <a:solidFill>
              <a:schemeClr val="lt1"/>
            </a:solidFill>
          </a:ln>
          <a:effectLst/>
        </c:spPr>
        <c:dLbl>
          <c:idx val="0"/>
          <c:layout>
            <c:manualLayout>
              <c:x val="-0.1361111111111111"/>
              <c:y val="-2.1218890680033321E-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solidFill>
            <a:srgbClr val="FFCCFF"/>
          </a:solidFill>
          <a:ln w="12700">
            <a:solidFill>
              <a:schemeClr val="lt1"/>
            </a:solidFill>
          </a:ln>
          <a:effectLst/>
        </c:spPr>
        <c:dLbl>
          <c:idx val="0"/>
          <c:layout>
            <c:manualLayout>
              <c:x val="0.16366508026124441"/>
              <c:y val="-0.3098427933364237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rgbClr val="FF99FF"/>
          </a:solidFill>
          <a:ln w="12700">
            <a:solidFill>
              <a:schemeClr val="lt1"/>
            </a:solidFill>
          </a:ln>
          <a:effectLst/>
        </c:spPr>
        <c:dLbl>
          <c:idx val="0"/>
          <c:layout>
            <c:manualLayout>
              <c:x val="0.18333333333333324"/>
              <c:y val="-0.1527777777777778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chemeClr val="accent1"/>
          </a:solidFill>
          <a:ln w="12700">
            <a:solidFill>
              <a:schemeClr val="lt1"/>
            </a:solidFill>
          </a:ln>
          <a:effectLst/>
        </c:spPr>
        <c:dLbl>
          <c:idx val="0"/>
          <c:layout>
            <c:manualLayout>
              <c:x val="0.21666666666666676"/>
              <c:y val="-4.6296296296296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chemeClr val="accent1"/>
          </a:solidFill>
          <a:ln w="1270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1"/>
        <c:spPr>
          <a:solidFill>
            <a:schemeClr val="accent4">
              <a:lumMod val="75000"/>
            </a:schemeClr>
          </a:solidFill>
          <a:ln w="12700">
            <a:solidFill>
              <a:schemeClr val="lt1"/>
            </a:solidFill>
          </a:ln>
          <a:effectLst/>
        </c:spPr>
        <c:dLbl>
          <c:idx val="0"/>
          <c:layout>
            <c:manualLayout>
              <c:x val="0.20833333333333312"/>
              <c:y val="0.1018518518518518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2"/>
        <c:spPr>
          <a:solidFill>
            <a:schemeClr val="accent1"/>
          </a:solidFill>
          <a:ln w="12700">
            <a:solidFill>
              <a:schemeClr val="lt1"/>
            </a:solidFill>
          </a:ln>
          <a:effectLst/>
        </c:spPr>
        <c:dLbl>
          <c:idx val="0"/>
          <c:layout>
            <c:manualLayout>
              <c:x val="0.16944444444444445"/>
              <c:y val="0.2361111111111109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solidFill>
            <a:schemeClr val="accent4">
              <a:lumMod val="60000"/>
              <a:lumOff val="40000"/>
            </a:schemeClr>
          </a:solidFill>
          <a:ln w="12700">
            <a:solidFill>
              <a:schemeClr val="lt1"/>
            </a:solidFill>
          </a:ln>
          <a:effectLst/>
        </c:spPr>
        <c:dLbl>
          <c:idx val="0"/>
          <c:layout>
            <c:manualLayout>
              <c:x val="6.9444444444444448E-2"/>
              <c:y val="0.180555555555555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4"/>
        <c:spPr>
          <a:solidFill>
            <a:schemeClr val="accent1"/>
          </a:solidFill>
          <a:ln w="12700">
            <a:solidFill>
              <a:schemeClr val="lt1"/>
            </a:solidFill>
          </a:ln>
          <a:effectLst/>
        </c:spPr>
        <c:dLbl>
          <c:idx val="0"/>
          <c:layout>
            <c:manualLayout>
              <c:x val="-3.6746912553227859E-2"/>
              <c:y val="9.94310694576440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5"/>
        <c:spPr>
          <a:solidFill>
            <a:schemeClr val="accent4">
              <a:lumMod val="20000"/>
              <a:lumOff val="80000"/>
            </a:schemeClr>
          </a:solidFill>
          <a:ln w="12700">
            <a:solidFill>
              <a:schemeClr val="lt1"/>
            </a:solidFill>
          </a:ln>
          <a:effectLst/>
        </c:spPr>
        <c:dLbl>
          <c:idx val="0"/>
          <c:layout>
            <c:manualLayout>
              <c:x val="-0.10277777777777777"/>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6"/>
        <c:spPr>
          <a:solidFill>
            <a:srgbClr val="FF9999"/>
          </a:solidFill>
          <a:ln w="12700">
            <a:solidFill>
              <a:schemeClr val="lt1"/>
            </a:solidFill>
          </a:ln>
          <a:effectLst/>
        </c:spPr>
        <c:dLbl>
          <c:idx val="0"/>
          <c:layout>
            <c:manualLayout>
              <c:x val="-0.1361111111111111"/>
              <c:y val="-2.1218890680033321E-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rgbClr val="FFCCFF"/>
          </a:solidFill>
          <a:ln w="12700">
            <a:solidFill>
              <a:schemeClr val="lt1"/>
            </a:solidFill>
          </a:ln>
          <a:effectLst/>
        </c:spPr>
        <c:dLbl>
          <c:idx val="0"/>
          <c:layout>
            <c:manualLayout>
              <c:x val="0.16366508026124441"/>
              <c:y val="-0.3098427933364237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rgbClr val="FF99FF"/>
          </a:solidFill>
          <a:ln w="12700">
            <a:solidFill>
              <a:schemeClr val="lt1"/>
            </a:solidFill>
          </a:ln>
          <a:effectLst/>
        </c:spPr>
        <c:dLbl>
          <c:idx val="0"/>
          <c:layout>
            <c:manualLayout>
              <c:x val="0.18333333333333324"/>
              <c:y val="-0.1527777777777778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1"/>
          </a:solidFill>
          <a:ln w="12700">
            <a:solidFill>
              <a:schemeClr val="lt1"/>
            </a:solidFill>
          </a:ln>
          <a:effectLst/>
        </c:spPr>
        <c:dLbl>
          <c:idx val="0"/>
          <c:layout>
            <c:manualLayout>
              <c:x val="0.21666666666666676"/>
              <c:y val="-4.6296296296296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1"/>
          </a:solidFill>
          <a:ln w="1270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4">
              <a:lumMod val="75000"/>
            </a:schemeClr>
          </a:solidFill>
          <a:ln w="12700">
            <a:solidFill>
              <a:schemeClr val="lt1"/>
            </a:solidFill>
          </a:ln>
          <a:effectLst/>
        </c:spPr>
        <c:dLbl>
          <c:idx val="0"/>
          <c:layout>
            <c:manualLayout>
              <c:x val="0.20833333333333312"/>
              <c:y val="0.1018518518518518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2"/>
        <c:spPr>
          <a:solidFill>
            <a:schemeClr val="accent1"/>
          </a:solidFill>
          <a:ln w="12700">
            <a:solidFill>
              <a:schemeClr val="lt1"/>
            </a:solidFill>
          </a:ln>
          <a:effectLst/>
        </c:spPr>
        <c:dLbl>
          <c:idx val="0"/>
          <c:layout>
            <c:manualLayout>
              <c:x val="0.16944444444444445"/>
              <c:y val="0.2361111111111109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4">
              <a:lumMod val="60000"/>
              <a:lumOff val="40000"/>
            </a:schemeClr>
          </a:solidFill>
          <a:ln w="12700">
            <a:solidFill>
              <a:schemeClr val="lt1"/>
            </a:solidFill>
          </a:ln>
          <a:effectLst/>
        </c:spPr>
        <c:dLbl>
          <c:idx val="0"/>
          <c:layout>
            <c:manualLayout>
              <c:x val="6.9444444444444448E-2"/>
              <c:y val="0.180555555555555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4"/>
        <c:spPr>
          <a:solidFill>
            <a:schemeClr val="accent1"/>
          </a:solidFill>
          <a:ln w="12700">
            <a:solidFill>
              <a:schemeClr val="lt1"/>
            </a:solidFill>
          </a:ln>
          <a:effectLst/>
        </c:spPr>
        <c:dLbl>
          <c:idx val="0"/>
          <c:layout>
            <c:manualLayout>
              <c:x val="-3.6746912553227859E-2"/>
              <c:y val="9.94310694576440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5"/>
        <c:spPr>
          <a:solidFill>
            <a:schemeClr val="accent4">
              <a:lumMod val="20000"/>
              <a:lumOff val="80000"/>
            </a:schemeClr>
          </a:solidFill>
          <a:ln w="12700">
            <a:solidFill>
              <a:schemeClr val="lt1"/>
            </a:solidFill>
          </a:ln>
          <a:effectLst/>
        </c:spPr>
        <c:dLbl>
          <c:idx val="0"/>
          <c:layout>
            <c:manualLayout>
              <c:x val="-0.10277777777777777"/>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6"/>
        <c:spPr>
          <a:solidFill>
            <a:srgbClr val="FF9999"/>
          </a:solidFill>
          <a:ln w="12700">
            <a:solidFill>
              <a:schemeClr val="lt1"/>
            </a:solidFill>
          </a:ln>
          <a:effectLst/>
        </c:spPr>
        <c:dLbl>
          <c:idx val="0"/>
          <c:layout>
            <c:manualLayout>
              <c:x val="-0.1361111111111111"/>
              <c:y val="-2.1218890680033321E-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7"/>
        <c:spPr>
          <a:solidFill>
            <a:srgbClr val="FFCCFF"/>
          </a:solidFill>
          <a:ln w="12700">
            <a:solidFill>
              <a:schemeClr val="lt1"/>
            </a:solidFill>
          </a:ln>
          <a:effectLst/>
        </c:spPr>
        <c:dLbl>
          <c:idx val="0"/>
          <c:layout>
            <c:manualLayout>
              <c:x val="0.16366508026124441"/>
              <c:y val="-0.3098427933364237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8"/>
        <c:spPr>
          <a:solidFill>
            <a:srgbClr val="FF99FF"/>
          </a:solidFill>
          <a:ln w="12700">
            <a:solidFill>
              <a:schemeClr val="lt1"/>
            </a:solidFill>
          </a:ln>
          <a:effectLst/>
        </c:spPr>
        <c:dLbl>
          <c:idx val="0"/>
          <c:layout>
            <c:manualLayout>
              <c:x val="0.18333333333333324"/>
              <c:y val="-0.1527777777777778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9"/>
        <c:spPr>
          <a:solidFill>
            <a:schemeClr val="accent1"/>
          </a:solidFill>
          <a:ln w="12700">
            <a:solidFill>
              <a:schemeClr val="lt1"/>
            </a:solidFill>
          </a:ln>
          <a:effectLst/>
        </c:spPr>
        <c:dLbl>
          <c:idx val="0"/>
          <c:layout>
            <c:manualLayout>
              <c:x val="0.21666666666666676"/>
              <c:y val="-4.6296296296296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6984573563194674"/>
          <c:y val="2.3811252489752844E-2"/>
          <c:w val="0.64742018274389168"/>
          <c:h val="0.97172178944370191"/>
        </c:manualLayout>
      </c:layout>
      <c:doughnutChart>
        <c:varyColors val="1"/>
        <c:ser>
          <c:idx val="0"/>
          <c:order val="0"/>
          <c:tx>
            <c:strRef>
              <c:f>pivot_calculations!$B$261</c:f>
              <c:strCache>
                <c:ptCount val="1"/>
                <c:pt idx="0">
                  <c:v>Total</c:v>
                </c:pt>
              </c:strCache>
            </c:strRef>
          </c:tx>
          <c:spPr>
            <a:ln w="12700"/>
          </c:spPr>
          <c:dPt>
            <c:idx val="0"/>
            <c:bubble3D val="0"/>
            <c:spPr>
              <a:solidFill>
                <a:schemeClr val="accent4">
                  <a:lumMod val="75000"/>
                </a:schemeClr>
              </a:solidFill>
              <a:ln w="12700">
                <a:solidFill>
                  <a:schemeClr val="lt1"/>
                </a:solidFill>
              </a:ln>
              <a:effectLst/>
            </c:spPr>
            <c:extLst>
              <c:ext xmlns:c16="http://schemas.microsoft.com/office/drawing/2014/chart" uri="{C3380CC4-5D6E-409C-BE32-E72D297353CC}">
                <c16:uniqueId val="{00000001-FD22-46DA-864B-CD08A8D2A14E}"/>
              </c:ext>
            </c:extLst>
          </c:dPt>
          <c:dPt>
            <c:idx val="1"/>
            <c:bubble3D val="0"/>
            <c:spPr>
              <a:solidFill>
                <a:schemeClr val="accent2"/>
              </a:solidFill>
              <a:ln w="12700">
                <a:solidFill>
                  <a:schemeClr val="lt1"/>
                </a:solidFill>
              </a:ln>
              <a:effectLst/>
            </c:spPr>
            <c:extLst>
              <c:ext xmlns:c16="http://schemas.microsoft.com/office/drawing/2014/chart" uri="{C3380CC4-5D6E-409C-BE32-E72D297353CC}">
                <c16:uniqueId val="{00000003-FD22-46DA-864B-CD08A8D2A14E}"/>
              </c:ext>
            </c:extLst>
          </c:dPt>
          <c:dPt>
            <c:idx val="2"/>
            <c:bubble3D val="0"/>
            <c:spPr>
              <a:solidFill>
                <a:schemeClr val="accent4">
                  <a:lumMod val="60000"/>
                  <a:lumOff val="40000"/>
                </a:schemeClr>
              </a:solidFill>
              <a:ln w="12700">
                <a:solidFill>
                  <a:schemeClr val="lt1"/>
                </a:solidFill>
              </a:ln>
              <a:effectLst/>
            </c:spPr>
            <c:extLst>
              <c:ext xmlns:c16="http://schemas.microsoft.com/office/drawing/2014/chart" uri="{C3380CC4-5D6E-409C-BE32-E72D297353CC}">
                <c16:uniqueId val="{00000005-FD22-46DA-864B-CD08A8D2A14E}"/>
              </c:ext>
            </c:extLst>
          </c:dPt>
          <c:dPt>
            <c:idx val="3"/>
            <c:bubble3D val="0"/>
            <c:spPr>
              <a:solidFill>
                <a:schemeClr val="accent4"/>
              </a:solidFill>
              <a:ln w="12700">
                <a:solidFill>
                  <a:schemeClr val="lt1"/>
                </a:solidFill>
              </a:ln>
              <a:effectLst/>
            </c:spPr>
            <c:extLst>
              <c:ext xmlns:c16="http://schemas.microsoft.com/office/drawing/2014/chart" uri="{C3380CC4-5D6E-409C-BE32-E72D297353CC}">
                <c16:uniqueId val="{00000007-FD22-46DA-864B-CD08A8D2A14E}"/>
              </c:ext>
            </c:extLst>
          </c:dPt>
          <c:dPt>
            <c:idx val="4"/>
            <c:bubble3D val="0"/>
            <c:spPr>
              <a:solidFill>
                <a:schemeClr val="accent4">
                  <a:lumMod val="20000"/>
                  <a:lumOff val="80000"/>
                </a:schemeClr>
              </a:solidFill>
              <a:ln w="12700">
                <a:solidFill>
                  <a:schemeClr val="lt1"/>
                </a:solidFill>
              </a:ln>
              <a:effectLst/>
            </c:spPr>
            <c:extLst>
              <c:ext xmlns:c16="http://schemas.microsoft.com/office/drawing/2014/chart" uri="{C3380CC4-5D6E-409C-BE32-E72D297353CC}">
                <c16:uniqueId val="{00000009-FD22-46DA-864B-CD08A8D2A14E}"/>
              </c:ext>
            </c:extLst>
          </c:dPt>
          <c:dPt>
            <c:idx val="5"/>
            <c:bubble3D val="0"/>
            <c:spPr>
              <a:solidFill>
                <a:srgbClr val="FF9999"/>
              </a:solidFill>
              <a:ln w="12700">
                <a:solidFill>
                  <a:schemeClr val="lt1"/>
                </a:solidFill>
              </a:ln>
              <a:effectLst/>
            </c:spPr>
            <c:extLst>
              <c:ext xmlns:c16="http://schemas.microsoft.com/office/drawing/2014/chart" uri="{C3380CC4-5D6E-409C-BE32-E72D297353CC}">
                <c16:uniqueId val="{0000000B-FD22-46DA-864B-CD08A8D2A14E}"/>
              </c:ext>
            </c:extLst>
          </c:dPt>
          <c:dPt>
            <c:idx val="6"/>
            <c:bubble3D val="0"/>
            <c:spPr>
              <a:solidFill>
                <a:srgbClr val="FFCCFF"/>
              </a:solidFill>
              <a:ln w="12700">
                <a:solidFill>
                  <a:schemeClr val="lt1"/>
                </a:solidFill>
              </a:ln>
              <a:effectLst/>
            </c:spPr>
            <c:extLst>
              <c:ext xmlns:c16="http://schemas.microsoft.com/office/drawing/2014/chart" uri="{C3380CC4-5D6E-409C-BE32-E72D297353CC}">
                <c16:uniqueId val="{0000000D-FD22-46DA-864B-CD08A8D2A14E}"/>
              </c:ext>
            </c:extLst>
          </c:dPt>
          <c:dPt>
            <c:idx val="7"/>
            <c:bubble3D val="0"/>
            <c:spPr>
              <a:solidFill>
                <a:srgbClr val="FF99FF"/>
              </a:solidFill>
              <a:ln w="12700">
                <a:solidFill>
                  <a:schemeClr val="lt1"/>
                </a:solidFill>
              </a:ln>
              <a:effectLst/>
            </c:spPr>
            <c:extLst>
              <c:ext xmlns:c16="http://schemas.microsoft.com/office/drawing/2014/chart" uri="{C3380CC4-5D6E-409C-BE32-E72D297353CC}">
                <c16:uniqueId val="{0000000F-FD22-46DA-864B-CD08A8D2A14E}"/>
              </c:ext>
            </c:extLst>
          </c:dPt>
          <c:dPt>
            <c:idx val="8"/>
            <c:bubble3D val="0"/>
            <c:spPr>
              <a:solidFill>
                <a:schemeClr val="accent3">
                  <a:lumMod val="60000"/>
                </a:schemeClr>
              </a:solidFill>
              <a:ln w="12700">
                <a:solidFill>
                  <a:schemeClr val="lt1"/>
                </a:solidFill>
              </a:ln>
              <a:effectLst/>
            </c:spPr>
            <c:extLst>
              <c:ext xmlns:c16="http://schemas.microsoft.com/office/drawing/2014/chart" uri="{C3380CC4-5D6E-409C-BE32-E72D297353CC}">
                <c16:uniqueId val="{00000011-FD22-46DA-864B-CD08A8D2A14E}"/>
              </c:ext>
            </c:extLst>
          </c:dPt>
          <c:dLbls>
            <c:dLbl>
              <c:idx val="0"/>
              <c:layout>
                <c:manualLayout>
                  <c:x val="0.20833333333333312"/>
                  <c:y val="0.1018518518518518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D22-46DA-864B-CD08A8D2A14E}"/>
                </c:ext>
              </c:extLst>
            </c:dLbl>
            <c:dLbl>
              <c:idx val="1"/>
              <c:layout>
                <c:manualLayout>
                  <c:x val="0.16944444444444445"/>
                  <c:y val="0.2361111111111109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D22-46DA-864B-CD08A8D2A14E}"/>
                </c:ext>
              </c:extLst>
            </c:dLbl>
            <c:dLbl>
              <c:idx val="2"/>
              <c:layout>
                <c:manualLayout>
                  <c:x val="6.9444444444444448E-2"/>
                  <c:y val="0.1805555555555555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D22-46DA-864B-CD08A8D2A14E}"/>
                </c:ext>
              </c:extLst>
            </c:dLbl>
            <c:dLbl>
              <c:idx val="3"/>
              <c:layout>
                <c:manualLayout>
                  <c:x val="-3.6746912553227859E-2"/>
                  <c:y val="9.943106945764405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D22-46DA-864B-CD08A8D2A14E}"/>
                </c:ext>
              </c:extLst>
            </c:dLbl>
            <c:dLbl>
              <c:idx val="4"/>
              <c:layout>
                <c:manualLayout>
                  <c:x val="-0.10277777777777777"/>
                  <c:y val="-3.703703703703703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D22-46DA-864B-CD08A8D2A14E}"/>
                </c:ext>
              </c:extLst>
            </c:dLbl>
            <c:dLbl>
              <c:idx val="5"/>
              <c:layout>
                <c:manualLayout>
                  <c:x val="-0.1361111111111111"/>
                  <c:y val="-2.1218890680033321E-1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D22-46DA-864B-CD08A8D2A14E}"/>
                </c:ext>
              </c:extLst>
            </c:dLbl>
            <c:dLbl>
              <c:idx val="6"/>
              <c:layout>
                <c:manualLayout>
                  <c:x val="0.16366508026124441"/>
                  <c:y val="-0.3098427933364237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FD22-46DA-864B-CD08A8D2A14E}"/>
                </c:ext>
              </c:extLst>
            </c:dLbl>
            <c:dLbl>
              <c:idx val="7"/>
              <c:layout>
                <c:manualLayout>
                  <c:x val="0.18333333333333324"/>
                  <c:y val="-0.1527777777777778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FD22-46DA-864B-CD08A8D2A14E}"/>
                </c:ext>
              </c:extLst>
            </c:dLbl>
            <c:dLbl>
              <c:idx val="8"/>
              <c:layout>
                <c:manualLayout>
                  <c:x val="0.21666666666666676"/>
                  <c:y val="-4.62962962962962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1-FD22-46DA-864B-CD08A8D2A14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pivot_calculations!$A$262:$A$271</c:f>
              <c:strCache>
                <c:ptCount val="9"/>
                <c:pt idx="0">
                  <c:v>(blank)</c:v>
                </c:pt>
                <c:pt idx="1">
                  <c:v>0</c:v>
                </c:pt>
                <c:pt idx="2">
                  <c:v>0.1</c:v>
                </c:pt>
                <c:pt idx="3">
                  <c:v>0.2</c:v>
                </c:pt>
                <c:pt idx="4">
                  <c:v>0.3</c:v>
                </c:pt>
                <c:pt idx="5">
                  <c:v>0.4</c:v>
                </c:pt>
                <c:pt idx="6">
                  <c:v>0.5</c:v>
                </c:pt>
                <c:pt idx="7">
                  <c:v>0.6</c:v>
                </c:pt>
                <c:pt idx="8">
                  <c:v>0.7</c:v>
                </c:pt>
              </c:strCache>
            </c:strRef>
          </c:cat>
          <c:val>
            <c:numRef>
              <c:f>pivot_calculations!$B$262:$B$271</c:f>
              <c:numCache>
                <c:formatCode>General</c:formatCode>
                <c:ptCount val="9"/>
                <c:pt idx="0">
                  <c:v>14</c:v>
                </c:pt>
                <c:pt idx="1">
                  <c:v>1</c:v>
                </c:pt>
                <c:pt idx="2">
                  <c:v>64</c:v>
                </c:pt>
                <c:pt idx="3">
                  <c:v>207</c:v>
                </c:pt>
                <c:pt idx="4">
                  <c:v>158</c:v>
                </c:pt>
                <c:pt idx="5">
                  <c:v>307</c:v>
                </c:pt>
                <c:pt idx="6">
                  <c:v>183</c:v>
                </c:pt>
                <c:pt idx="7">
                  <c:v>64</c:v>
                </c:pt>
                <c:pt idx="8">
                  <c:v>3</c:v>
                </c:pt>
              </c:numCache>
            </c:numRef>
          </c:val>
          <c:extLst>
            <c:ext xmlns:c16="http://schemas.microsoft.com/office/drawing/2014/chart" uri="{C3380CC4-5D6E-409C-BE32-E72D297353CC}">
              <c16:uniqueId val="{00000012-FD22-46DA-864B-CD08A8D2A14E}"/>
            </c:ext>
          </c:extLst>
        </c:ser>
        <c:dLbls>
          <c:showLegendKey val="0"/>
          <c:showVal val="0"/>
          <c:showCatName val="0"/>
          <c:showSerName val="0"/>
          <c:showPercent val="0"/>
          <c:showBubbleSize val="0"/>
          <c:showLeaderLines val="0"/>
        </c:dLbls>
        <c:firstSliceAng val="115"/>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[jumia_final_copy_analysed.xlsx]pivot_calculations!PivotTable1</c:name>
    <c:fmtId val="8"/>
  </c:pivotSource>
  <c:chart>
    <c:autoTitleDeleted val="1"/>
    <c:pivotFmts>
      <c:pivotFmt>
        <c:idx val="0"/>
        <c:spPr>
          <a:solidFill>
            <a:schemeClr val="accent1"/>
          </a:solidFill>
          <a:ln w="28575" cap="rnd">
            <a:solidFill>
              <a:srgbClr val="C88800"/>
            </a:solidFill>
            <a:prstDash val="sysDot"/>
            <a:round/>
          </a:ln>
          <a:effectLst/>
        </c:spPr>
        <c:marker>
          <c:symbol val="circle"/>
          <c:size val="9"/>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88800"/>
            </a:solidFill>
            <a:prstDash val="sysDot"/>
            <a:round/>
          </a:ln>
          <a:effectLst/>
        </c:spPr>
        <c:marker>
          <c:symbol val="circle"/>
          <c:size val="9"/>
          <c:spPr>
            <a:solidFill>
              <a:schemeClr val="accent4">
                <a:lumMod val="60000"/>
                <a:lumOff val="40000"/>
              </a:schemeClr>
            </a:solidFill>
            <a:ln w="9525">
              <a:solidFill>
                <a:schemeClr val="accent1"/>
              </a:solidFill>
            </a:ln>
            <a:effectLst/>
          </c:spPr>
        </c:marker>
      </c:pivotFmt>
      <c:pivotFmt>
        <c:idx val="2"/>
        <c:spPr>
          <a:solidFill>
            <a:schemeClr val="accent1"/>
          </a:solidFill>
          <a:ln w="28575" cap="rnd">
            <a:solidFill>
              <a:srgbClr val="C88800"/>
            </a:solidFill>
            <a:prstDash val="sysDot"/>
            <a:round/>
          </a:ln>
          <a:effectLst/>
        </c:spPr>
        <c:marker>
          <c:symbol val="circle"/>
          <c:size val="9"/>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88800"/>
            </a:solidFill>
            <a:prstDash val="sysDot"/>
            <a:round/>
          </a:ln>
          <a:effectLst/>
        </c:spPr>
        <c:marker>
          <c:symbol val="circle"/>
          <c:size val="9"/>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C88800"/>
            </a:solidFill>
            <a:prstDash val="sysDot"/>
            <a:round/>
          </a:ln>
          <a:effectLst/>
        </c:spPr>
        <c:marker>
          <c:symbol val="circle"/>
          <c:size val="9"/>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C88800"/>
            </a:solidFill>
            <a:prstDash val="sysDot"/>
            <a:round/>
          </a:ln>
          <a:effectLst/>
        </c:spPr>
        <c:marker>
          <c:symbol val="circle"/>
          <c:size val="9"/>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pivot_calculations!$B$3</c:f>
              <c:strCache>
                <c:ptCount val="1"/>
                <c:pt idx="0">
                  <c:v>Total</c:v>
                </c:pt>
              </c:strCache>
            </c:strRef>
          </c:tx>
          <c:spPr>
            <a:ln w="28575" cap="rnd">
              <a:solidFill>
                <a:srgbClr val="C88800"/>
              </a:solidFill>
              <a:prstDash val="sysDot"/>
              <a:round/>
            </a:ln>
            <a:effectLst/>
          </c:spPr>
          <c:marker>
            <c:symbol val="circle"/>
            <c:size val="9"/>
            <c:spPr>
              <a:solidFill>
                <a:schemeClr val="accent4">
                  <a:lumMod val="60000"/>
                  <a:lumOff val="40000"/>
                </a:schemeClr>
              </a:solidFill>
              <a:ln w="9525">
                <a:solidFill>
                  <a:schemeClr val="accent1"/>
                </a:solidFill>
              </a:ln>
              <a:effectLst/>
            </c:spPr>
          </c:marker>
          <c:cat>
            <c:strRef>
              <c:f>pivot_calculations!$A$4:$A$11</c:f>
              <c:strCache>
                <c:ptCount val="7"/>
                <c:pt idx="0">
                  <c:v>Infinix</c:v>
                </c:pt>
                <c:pt idx="1">
                  <c:v>Itel</c:v>
                </c:pt>
                <c:pt idx="2">
                  <c:v>Oppo</c:v>
                </c:pt>
                <c:pt idx="3">
                  <c:v>Safaricom</c:v>
                </c:pt>
                <c:pt idx="4">
                  <c:v>Samsung</c:v>
                </c:pt>
                <c:pt idx="5">
                  <c:v>Tecno</c:v>
                </c:pt>
                <c:pt idx="6">
                  <c:v>XIAOMI</c:v>
                </c:pt>
              </c:strCache>
            </c:strRef>
          </c:cat>
          <c:val>
            <c:numRef>
              <c:f>pivot_calculations!$B$4:$B$11</c:f>
              <c:numCache>
                <c:formatCode>General</c:formatCode>
                <c:ptCount val="7"/>
                <c:pt idx="0">
                  <c:v>79</c:v>
                </c:pt>
                <c:pt idx="1">
                  <c:v>55</c:v>
                </c:pt>
                <c:pt idx="2">
                  <c:v>43</c:v>
                </c:pt>
                <c:pt idx="3">
                  <c:v>3</c:v>
                </c:pt>
                <c:pt idx="4">
                  <c:v>295</c:v>
                </c:pt>
                <c:pt idx="5">
                  <c:v>199</c:v>
                </c:pt>
                <c:pt idx="6">
                  <c:v>327</c:v>
                </c:pt>
              </c:numCache>
            </c:numRef>
          </c:val>
          <c:smooth val="0"/>
          <c:extLst>
            <c:ext xmlns:c16="http://schemas.microsoft.com/office/drawing/2014/chart" uri="{C3380CC4-5D6E-409C-BE32-E72D297353CC}">
              <c16:uniqueId val="{00000000-9BBA-4B88-B9C1-E12FDF615CB0}"/>
            </c:ext>
          </c:extLst>
        </c:ser>
        <c:dLbls>
          <c:showLegendKey val="0"/>
          <c:showVal val="0"/>
          <c:showCatName val="0"/>
          <c:showSerName val="0"/>
          <c:showPercent val="0"/>
          <c:showBubbleSize val="0"/>
        </c:dLbls>
        <c:marker val="1"/>
        <c:smooth val="0"/>
        <c:axId val="1521162847"/>
        <c:axId val="1521157087"/>
      </c:lineChart>
      <c:catAx>
        <c:axId val="1521162847"/>
        <c:scaling>
          <c:orientation val="minMax"/>
        </c:scaling>
        <c:delete val="1"/>
        <c:axPos val="b"/>
        <c:numFmt formatCode="General" sourceLinked="1"/>
        <c:majorTickMark val="none"/>
        <c:minorTickMark val="none"/>
        <c:tickLblPos val="nextTo"/>
        <c:crossAx val="1521157087"/>
        <c:crosses val="autoZero"/>
        <c:auto val="1"/>
        <c:lblAlgn val="ctr"/>
        <c:lblOffset val="100"/>
        <c:noMultiLvlLbl val="0"/>
      </c:catAx>
      <c:valAx>
        <c:axId val="1521157087"/>
        <c:scaling>
          <c:orientation val="minMax"/>
        </c:scaling>
        <c:delete val="1"/>
        <c:axPos val="l"/>
        <c:numFmt formatCode="General" sourceLinked="1"/>
        <c:majorTickMark val="none"/>
        <c:minorTickMark val="none"/>
        <c:tickLblPos val="nextTo"/>
        <c:crossAx val="152116284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[jumia_final_copy_analysed.xlsx]pivot_calculations!PivotTable3</c:name>
    <c:fmtId val="9"/>
  </c:pivotSource>
  <c:chart>
    <c:autoTitleDeleted val="1"/>
    <c:pivotFmts>
      <c:pivotFmt>
        <c:idx val="0"/>
        <c:spPr>
          <a:solidFill>
            <a:srgbClr val="C888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888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888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888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888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pivot_calculations!$B$19</c:f>
              <c:strCache>
                <c:ptCount val="1"/>
                <c:pt idx="0">
                  <c:v>Total</c:v>
                </c:pt>
              </c:strCache>
            </c:strRef>
          </c:tx>
          <c:spPr>
            <a:solidFill>
              <a:srgbClr val="C88800"/>
            </a:solidFill>
            <a:ln>
              <a:noFill/>
            </a:ln>
            <a:effectLst/>
          </c:spPr>
          <c:cat>
            <c:strRef>
              <c:f>pivot_calculations!$A$20:$A$27</c:f>
              <c:strCache>
                <c:ptCount val="7"/>
                <c:pt idx="0">
                  <c:v>Infinix</c:v>
                </c:pt>
                <c:pt idx="1">
                  <c:v>Itel</c:v>
                </c:pt>
                <c:pt idx="2">
                  <c:v>Oppo</c:v>
                </c:pt>
                <c:pt idx="3">
                  <c:v>Safaricom</c:v>
                </c:pt>
                <c:pt idx="4">
                  <c:v>Samsung</c:v>
                </c:pt>
                <c:pt idx="5">
                  <c:v>Tecno</c:v>
                </c:pt>
                <c:pt idx="6">
                  <c:v>XIAOMI</c:v>
                </c:pt>
              </c:strCache>
            </c:strRef>
          </c:cat>
          <c:val>
            <c:numRef>
              <c:f>pivot_calculations!$B$20:$B$27</c:f>
              <c:numCache>
                <c:formatCode>0.00</c:formatCode>
                <c:ptCount val="7"/>
                <c:pt idx="0">
                  <c:v>0.36438356164383556</c:v>
                </c:pt>
                <c:pt idx="1">
                  <c:v>0.48181818181818176</c:v>
                </c:pt>
                <c:pt idx="2">
                  <c:v>0.26279069767441848</c:v>
                </c:pt>
                <c:pt idx="3">
                  <c:v>0.6</c:v>
                </c:pt>
                <c:pt idx="4">
                  <c:v>0.3105442176870748</c:v>
                </c:pt>
                <c:pt idx="5">
                  <c:v>0.33212435233160625</c:v>
                </c:pt>
                <c:pt idx="6">
                  <c:v>0.39386503067484724</c:v>
                </c:pt>
              </c:numCache>
            </c:numRef>
          </c:val>
          <c:extLst>
            <c:ext xmlns:c16="http://schemas.microsoft.com/office/drawing/2014/chart" uri="{C3380CC4-5D6E-409C-BE32-E72D297353CC}">
              <c16:uniqueId val="{00000000-E306-44E6-8FA2-DA740076181F}"/>
            </c:ext>
          </c:extLst>
        </c:ser>
        <c:dLbls>
          <c:showLegendKey val="0"/>
          <c:showVal val="0"/>
          <c:showCatName val="0"/>
          <c:showSerName val="0"/>
          <c:showPercent val="0"/>
          <c:showBubbleSize val="0"/>
        </c:dLbls>
        <c:axId val="1521172927"/>
        <c:axId val="1521170047"/>
      </c:areaChart>
      <c:catAx>
        <c:axId val="15211729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521170047"/>
        <c:crosses val="autoZero"/>
        <c:auto val="1"/>
        <c:lblAlgn val="ctr"/>
        <c:lblOffset val="100"/>
        <c:noMultiLvlLbl val="0"/>
      </c:catAx>
      <c:valAx>
        <c:axId val="1521170047"/>
        <c:scaling>
          <c:orientation val="minMax"/>
        </c:scaling>
        <c:delete val="1"/>
        <c:axPos val="l"/>
        <c:numFmt formatCode="0.00" sourceLinked="1"/>
        <c:majorTickMark val="none"/>
        <c:minorTickMark val="none"/>
        <c:tickLblPos val="nextTo"/>
        <c:crossAx val="152117292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[jumia_final_copy_analysed.xlsx]pivot_calculations!PivotTable5</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88800"/>
          </a:solidFill>
          <a:ln>
            <a:noFill/>
          </a:ln>
          <a:effectLst/>
        </c:spPr>
      </c:pivotFmt>
      <c:pivotFmt>
        <c:idx val="2"/>
        <c:spPr>
          <a:solidFill>
            <a:srgbClr val="FFCC00"/>
          </a:solidFill>
          <a:ln>
            <a:noFill/>
          </a:ln>
          <a:effectLst/>
        </c:spPr>
      </c:pivotFmt>
      <c:pivotFmt>
        <c:idx val="3"/>
        <c:spPr>
          <a:solidFill>
            <a:srgbClr val="FF9900"/>
          </a:solidFill>
          <a:ln>
            <a:noFill/>
          </a:ln>
          <a:effectLst/>
        </c:spPr>
      </c:pivotFmt>
      <c:pivotFmt>
        <c:idx val="4"/>
        <c:spPr>
          <a:solidFill>
            <a:srgbClr val="FFFF66"/>
          </a:solidFill>
          <a:ln>
            <a:noFill/>
          </a:ln>
          <a:effectLst/>
        </c:spPr>
      </c:pivotFmt>
      <c:pivotFmt>
        <c:idx val="5"/>
        <c:spPr>
          <a:solidFill>
            <a:schemeClr val="accent4">
              <a:lumMod val="50000"/>
            </a:schemeClr>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lumMod val="50000"/>
            </a:schemeClr>
          </a:solidFill>
          <a:ln>
            <a:noFill/>
          </a:ln>
          <a:effectLst/>
        </c:spPr>
      </c:pivotFmt>
      <c:pivotFmt>
        <c:idx val="8"/>
        <c:spPr>
          <a:solidFill>
            <a:schemeClr val="accent1"/>
          </a:solidFill>
          <a:ln>
            <a:noFill/>
          </a:ln>
          <a:effectLst/>
        </c:spPr>
      </c:pivotFmt>
      <c:pivotFmt>
        <c:idx val="9"/>
        <c:spPr>
          <a:solidFill>
            <a:srgbClr val="FFFF66"/>
          </a:solidFill>
          <a:ln>
            <a:noFill/>
          </a:ln>
          <a:effectLst/>
        </c:spPr>
      </c:pivotFmt>
      <c:pivotFmt>
        <c:idx val="10"/>
        <c:spPr>
          <a:solidFill>
            <a:schemeClr val="accent1"/>
          </a:solidFill>
          <a:ln>
            <a:noFill/>
          </a:ln>
          <a:effectLst/>
        </c:spPr>
      </c:pivotFmt>
      <c:pivotFmt>
        <c:idx val="11"/>
        <c:spPr>
          <a:solidFill>
            <a:srgbClr val="FF9900"/>
          </a:solidFill>
          <a:ln>
            <a:noFill/>
          </a:ln>
          <a:effectLst/>
        </c:spPr>
      </c:pivotFmt>
      <c:pivotFmt>
        <c:idx val="12"/>
        <c:spPr>
          <a:solidFill>
            <a:srgbClr val="FFCC00"/>
          </a:solidFill>
          <a:ln>
            <a:noFill/>
          </a:ln>
          <a:effectLst/>
        </c:spPr>
      </c:pivotFmt>
      <c:pivotFmt>
        <c:idx val="13"/>
        <c:spPr>
          <a:solidFill>
            <a:srgbClr val="C88800"/>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lumMod val="50000"/>
            </a:schemeClr>
          </a:solidFill>
          <a:ln>
            <a:noFill/>
          </a:ln>
          <a:effectLst/>
        </c:spPr>
      </c:pivotFmt>
      <c:pivotFmt>
        <c:idx val="16"/>
        <c:spPr>
          <a:solidFill>
            <a:schemeClr val="accent1"/>
          </a:solidFill>
          <a:ln>
            <a:noFill/>
          </a:ln>
          <a:effectLst/>
        </c:spPr>
      </c:pivotFmt>
      <c:pivotFmt>
        <c:idx val="17"/>
        <c:spPr>
          <a:solidFill>
            <a:srgbClr val="FFFF66"/>
          </a:solidFill>
          <a:ln>
            <a:noFill/>
          </a:ln>
          <a:effectLst/>
        </c:spPr>
      </c:pivotFmt>
      <c:pivotFmt>
        <c:idx val="18"/>
        <c:spPr>
          <a:solidFill>
            <a:schemeClr val="accent1"/>
          </a:solidFill>
          <a:ln>
            <a:noFill/>
          </a:ln>
          <a:effectLst/>
        </c:spPr>
      </c:pivotFmt>
      <c:pivotFmt>
        <c:idx val="19"/>
        <c:spPr>
          <a:solidFill>
            <a:srgbClr val="FF9900"/>
          </a:solidFill>
          <a:ln>
            <a:noFill/>
          </a:ln>
          <a:effectLst/>
        </c:spPr>
      </c:pivotFmt>
      <c:pivotFmt>
        <c:idx val="20"/>
        <c:spPr>
          <a:solidFill>
            <a:srgbClr val="FFCC00"/>
          </a:solidFill>
          <a:ln>
            <a:noFill/>
          </a:ln>
          <a:effectLst/>
        </c:spPr>
      </c:pivotFmt>
      <c:pivotFmt>
        <c:idx val="21"/>
        <c:spPr>
          <a:solidFill>
            <a:srgbClr val="C88800"/>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4">
              <a:lumMod val="50000"/>
            </a:schemeClr>
          </a:solidFill>
          <a:ln>
            <a:noFill/>
          </a:ln>
          <a:effectLst/>
        </c:spPr>
      </c:pivotFmt>
      <c:pivotFmt>
        <c:idx val="24"/>
        <c:spPr>
          <a:solidFill>
            <a:schemeClr val="accent1"/>
          </a:solidFill>
          <a:ln>
            <a:noFill/>
          </a:ln>
          <a:effectLst/>
        </c:spPr>
      </c:pivotFmt>
      <c:pivotFmt>
        <c:idx val="25"/>
        <c:spPr>
          <a:solidFill>
            <a:srgbClr val="FFFF66"/>
          </a:solidFill>
          <a:ln>
            <a:noFill/>
          </a:ln>
          <a:effectLst/>
        </c:spPr>
      </c:pivotFmt>
      <c:pivotFmt>
        <c:idx val="26"/>
        <c:spPr>
          <a:solidFill>
            <a:schemeClr val="accent1"/>
          </a:solidFill>
          <a:ln>
            <a:noFill/>
          </a:ln>
          <a:effectLst/>
        </c:spPr>
      </c:pivotFmt>
      <c:pivotFmt>
        <c:idx val="27"/>
        <c:spPr>
          <a:solidFill>
            <a:srgbClr val="FF9900"/>
          </a:solidFill>
          <a:ln>
            <a:noFill/>
          </a:ln>
          <a:effectLst/>
        </c:spPr>
      </c:pivotFmt>
      <c:pivotFmt>
        <c:idx val="28"/>
        <c:spPr>
          <a:solidFill>
            <a:srgbClr val="FFCC00"/>
          </a:solidFill>
          <a:ln>
            <a:noFill/>
          </a:ln>
          <a:effectLst/>
        </c:spPr>
      </c:pivotFmt>
      <c:pivotFmt>
        <c:idx val="29"/>
        <c:spPr>
          <a:solidFill>
            <a:srgbClr val="C88800"/>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4">
              <a:lumMod val="50000"/>
            </a:schemeClr>
          </a:solidFill>
          <a:ln>
            <a:noFill/>
          </a:ln>
          <a:effectLst/>
        </c:spPr>
      </c:pivotFmt>
      <c:pivotFmt>
        <c:idx val="32"/>
        <c:spPr>
          <a:solidFill>
            <a:schemeClr val="accent1"/>
          </a:solidFill>
          <a:ln>
            <a:noFill/>
          </a:ln>
          <a:effectLst/>
        </c:spPr>
      </c:pivotFmt>
      <c:pivotFmt>
        <c:idx val="33"/>
        <c:spPr>
          <a:solidFill>
            <a:srgbClr val="FFFF66"/>
          </a:solidFill>
          <a:ln>
            <a:noFill/>
          </a:ln>
          <a:effectLst/>
        </c:spPr>
      </c:pivotFmt>
      <c:pivotFmt>
        <c:idx val="34"/>
        <c:spPr>
          <a:solidFill>
            <a:schemeClr val="accent1"/>
          </a:solidFill>
          <a:ln>
            <a:noFill/>
          </a:ln>
          <a:effectLst/>
        </c:spPr>
      </c:pivotFmt>
      <c:pivotFmt>
        <c:idx val="35"/>
        <c:spPr>
          <a:solidFill>
            <a:srgbClr val="FF9900"/>
          </a:solidFill>
          <a:ln>
            <a:noFill/>
          </a:ln>
          <a:effectLst/>
        </c:spPr>
      </c:pivotFmt>
      <c:pivotFmt>
        <c:idx val="36"/>
        <c:spPr>
          <a:solidFill>
            <a:srgbClr val="FFCC00"/>
          </a:solidFill>
          <a:ln>
            <a:noFill/>
          </a:ln>
          <a:effectLst/>
        </c:spPr>
      </c:pivotFmt>
      <c:pivotFmt>
        <c:idx val="37"/>
        <c:spPr>
          <a:solidFill>
            <a:srgbClr val="C88800"/>
          </a:solidFill>
          <a:ln>
            <a:noFill/>
          </a:ln>
          <a:effectLst/>
        </c:spPr>
      </c:pivotFmt>
    </c:pivotFmts>
    <c:plotArea>
      <c:layout/>
      <c:barChart>
        <c:barDir val="bar"/>
        <c:grouping val="clustered"/>
        <c:varyColors val="1"/>
        <c:ser>
          <c:idx val="0"/>
          <c:order val="0"/>
          <c:tx>
            <c:strRef>
              <c:f>pivot_calculations!$B$35</c:f>
              <c:strCache>
                <c:ptCount val="1"/>
                <c:pt idx="0">
                  <c:v>Total</c:v>
                </c:pt>
              </c:strCache>
            </c:strRef>
          </c:tx>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1-E904-4C26-9CE6-9CDC8EE11D7C}"/>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E904-4C26-9CE6-9CDC8EE11D7C}"/>
              </c:ext>
            </c:extLst>
          </c:dPt>
          <c:dPt>
            <c:idx val="2"/>
            <c:invertIfNegative val="0"/>
            <c:bubble3D val="0"/>
            <c:spPr>
              <a:solidFill>
                <a:srgbClr val="FFFF66"/>
              </a:solidFill>
              <a:ln>
                <a:noFill/>
              </a:ln>
              <a:effectLst/>
            </c:spPr>
            <c:extLst>
              <c:ext xmlns:c16="http://schemas.microsoft.com/office/drawing/2014/chart" uri="{C3380CC4-5D6E-409C-BE32-E72D297353CC}">
                <c16:uniqueId val="{00000005-E904-4C26-9CE6-9CDC8EE11D7C}"/>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E904-4C26-9CE6-9CDC8EE11D7C}"/>
              </c:ext>
            </c:extLst>
          </c:dPt>
          <c:dPt>
            <c:idx val="4"/>
            <c:invertIfNegative val="0"/>
            <c:bubble3D val="0"/>
            <c:spPr>
              <a:solidFill>
                <a:srgbClr val="FF9900"/>
              </a:solidFill>
              <a:ln>
                <a:noFill/>
              </a:ln>
              <a:effectLst/>
            </c:spPr>
            <c:extLst>
              <c:ext xmlns:c16="http://schemas.microsoft.com/office/drawing/2014/chart" uri="{C3380CC4-5D6E-409C-BE32-E72D297353CC}">
                <c16:uniqueId val="{00000009-E904-4C26-9CE6-9CDC8EE11D7C}"/>
              </c:ext>
            </c:extLst>
          </c:dPt>
          <c:dPt>
            <c:idx val="5"/>
            <c:invertIfNegative val="0"/>
            <c:bubble3D val="0"/>
            <c:spPr>
              <a:solidFill>
                <a:srgbClr val="FFCC00"/>
              </a:solidFill>
              <a:ln>
                <a:noFill/>
              </a:ln>
              <a:effectLst/>
            </c:spPr>
            <c:extLst>
              <c:ext xmlns:c16="http://schemas.microsoft.com/office/drawing/2014/chart" uri="{C3380CC4-5D6E-409C-BE32-E72D297353CC}">
                <c16:uniqueId val="{0000000B-E904-4C26-9CE6-9CDC8EE11D7C}"/>
              </c:ext>
            </c:extLst>
          </c:dPt>
          <c:dPt>
            <c:idx val="6"/>
            <c:invertIfNegative val="0"/>
            <c:bubble3D val="0"/>
            <c:spPr>
              <a:solidFill>
                <a:srgbClr val="C88800"/>
              </a:solidFill>
              <a:ln>
                <a:noFill/>
              </a:ln>
              <a:effectLst/>
            </c:spPr>
            <c:extLst>
              <c:ext xmlns:c16="http://schemas.microsoft.com/office/drawing/2014/chart" uri="{C3380CC4-5D6E-409C-BE32-E72D297353CC}">
                <c16:uniqueId val="{0000000D-E904-4C26-9CE6-9CDC8EE11D7C}"/>
              </c:ext>
            </c:extLst>
          </c:dPt>
          <c:cat>
            <c:strRef>
              <c:f>pivot_calculations!$A$36:$A$43</c:f>
              <c:strCache>
                <c:ptCount val="7"/>
                <c:pt idx="0">
                  <c:v>Infinix</c:v>
                </c:pt>
                <c:pt idx="1">
                  <c:v>Itel</c:v>
                </c:pt>
                <c:pt idx="2">
                  <c:v>Oppo</c:v>
                </c:pt>
                <c:pt idx="3">
                  <c:v>Safaricom</c:v>
                </c:pt>
                <c:pt idx="4">
                  <c:v>Samsung</c:v>
                </c:pt>
                <c:pt idx="5">
                  <c:v>Tecno</c:v>
                </c:pt>
                <c:pt idx="6">
                  <c:v>XIAOMI</c:v>
                </c:pt>
              </c:strCache>
            </c:strRef>
          </c:cat>
          <c:val>
            <c:numRef>
              <c:f>pivot_calculations!$B$36:$B$43</c:f>
              <c:numCache>
                <c:formatCode>0</c:formatCode>
                <c:ptCount val="7"/>
                <c:pt idx="0">
                  <c:v>18536.822784810127</c:v>
                </c:pt>
                <c:pt idx="1">
                  <c:v>11055.290909090909</c:v>
                </c:pt>
                <c:pt idx="2">
                  <c:v>24499.116279069767</c:v>
                </c:pt>
                <c:pt idx="3">
                  <c:v>5423</c:v>
                </c:pt>
                <c:pt idx="4">
                  <c:v>21153.501694915256</c:v>
                </c:pt>
                <c:pt idx="5">
                  <c:v>18899.934673366835</c:v>
                </c:pt>
                <c:pt idx="6">
                  <c:v>15764.929663608562</c:v>
                </c:pt>
              </c:numCache>
            </c:numRef>
          </c:val>
          <c:extLst>
            <c:ext xmlns:c16="http://schemas.microsoft.com/office/drawing/2014/chart" uri="{C3380CC4-5D6E-409C-BE32-E72D297353CC}">
              <c16:uniqueId val="{0000000E-E904-4C26-9CE6-9CDC8EE11D7C}"/>
            </c:ext>
          </c:extLst>
        </c:ser>
        <c:dLbls>
          <c:showLegendKey val="0"/>
          <c:showVal val="0"/>
          <c:showCatName val="0"/>
          <c:showSerName val="0"/>
          <c:showPercent val="0"/>
          <c:showBubbleSize val="0"/>
        </c:dLbls>
        <c:gapWidth val="182"/>
        <c:axId val="182353151"/>
        <c:axId val="182370431"/>
      </c:barChart>
      <c:catAx>
        <c:axId val="182353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2370431"/>
        <c:crosses val="autoZero"/>
        <c:auto val="1"/>
        <c:lblAlgn val="ctr"/>
        <c:lblOffset val="100"/>
        <c:noMultiLvlLbl val="0"/>
      </c:catAx>
      <c:valAx>
        <c:axId val="182370431"/>
        <c:scaling>
          <c:orientation val="minMax"/>
        </c:scaling>
        <c:delete val="1"/>
        <c:axPos val="b"/>
        <c:numFmt formatCode="0" sourceLinked="1"/>
        <c:majorTickMark val="none"/>
        <c:minorTickMark val="none"/>
        <c:tickLblPos val="nextTo"/>
        <c:crossAx val="182353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[jumia_final_copy_analysed.xlsx]pivot_calculations!PivotTable6</c:name>
    <c:fmtId val="12"/>
  </c:pivotSource>
  <c:chart>
    <c:autoTitleDeleted val="1"/>
    <c:pivotFmts>
      <c:pivotFmt>
        <c:idx val="0"/>
        <c:spPr>
          <a:solidFill>
            <a:schemeClr val="accent1"/>
          </a:solidFill>
          <a:ln w="28575" cap="rnd">
            <a:solidFill>
              <a:srgbClr val="C88800"/>
            </a:solidFill>
            <a:prstDash val="lgDashDot"/>
            <a:round/>
          </a:ln>
          <a:effectLst/>
        </c:spPr>
        <c:marker>
          <c:symbol val="circle"/>
          <c:size val="7"/>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88800"/>
            </a:solidFill>
            <a:prstDash val="lgDashDot"/>
            <a:round/>
          </a:ln>
          <a:effectLst/>
        </c:spPr>
        <c:marker>
          <c:symbol val="circle"/>
          <c:size val="7"/>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noFill/>
            <a:prstDash val="lgDashDot"/>
            <a:round/>
          </a:ln>
          <a:effectLst/>
        </c:spPr>
        <c:marker>
          <c:symbol val="circle"/>
          <c:size val="7"/>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noFill/>
            <a:prstDash val="lgDashDot"/>
            <a:round/>
          </a:ln>
          <a:effectLst/>
        </c:spPr>
        <c:marker>
          <c:symbol val="circle"/>
          <c:size val="7"/>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noFill/>
            <a:prstDash val="lgDashDot"/>
            <a:round/>
          </a:ln>
          <a:effectLst/>
        </c:spPr>
        <c:marker>
          <c:symbol val="circle"/>
          <c:size val="7"/>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pivot_calculations!$B$47</c:f>
              <c:strCache>
                <c:ptCount val="1"/>
                <c:pt idx="0">
                  <c:v>Total</c:v>
                </c:pt>
              </c:strCache>
            </c:strRef>
          </c:tx>
          <c:spPr>
            <a:ln w="28575" cap="rnd">
              <a:noFill/>
              <a:prstDash val="lgDashDot"/>
              <a:round/>
            </a:ln>
            <a:effectLst/>
          </c:spPr>
          <c:marker>
            <c:symbol val="circle"/>
            <c:size val="7"/>
            <c:spPr>
              <a:solidFill>
                <a:srgbClr val="FFC000"/>
              </a:solidFill>
              <a:ln w="9525">
                <a:solidFill>
                  <a:schemeClr val="accent1"/>
                </a:solidFill>
              </a:ln>
              <a:effectLst/>
            </c:spPr>
          </c:marker>
          <c:cat>
            <c:strRef>
              <c:f>pivot_calculations!$A$48:$A$55</c:f>
              <c:strCache>
                <c:ptCount val="7"/>
                <c:pt idx="0">
                  <c:v>Infinix</c:v>
                </c:pt>
                <c:pt idx="1">
                  <c:v>Itel</c:v>
                </c:pt>
                <c:pt idx="2">
                  <c:v>Oppo</c:v>
                </c:pt>
                <c:pt idx="3">
                  <c:v>Safaricom</c:v>
                </c:pt>
                <c:pt idx="4">
                  <c:v>Samsung</c:v>
                </c:pt>
                <c:pt idx="5">
                  <c:v>Tecno</c:v>
                </c:pt>
                <c:pt idx="6">
                  <c:v>XIAOMI</c:v>
                </c:pt>
              </c:strCache>
            </c:strRef>
          </c:cat>
          <c:val>
            <c:numRef>
              <c:f>pivot_calculations!$B$48:$B$55</c:f>
              <c:numCache>
                <c:formatCode>0</c:formatCode>
                <c:ptCount val="7"/>
                <c:pt idx="0">
                  <c:v>4960.7594936708865</c:v>
                </c:pt>
                <c:pt idx="1">
                  <c:v>4869.454545454545</c:v>
                </c:pt>
                <c:pt idx="2">
                  <c:v>5226.5116279069771</c:v>
                </c:pt>
                <c:pt idx="3">
                  <c:v>3300</c:v>
                </c:pt>
                <c:pt idx="4">
                  <c:v>5005.7627118644068</c:v>
                </c:pt>
                <c:pt idx="5">
                  <c:v>5072.9648241206032</c:v>
                </c:pt>
                <c:pt idx="6">
                  <c:v>5149.54128440367</c:v>
                </c:pt>
              </c:numCache>
            </c:numRef>
          </c:val>
          <c:smooth val="0"/>
          <c:extLst>
            <c:ext xmlns:c16="http://schemas.microsoft.com/office/drawing/2014/chart" uri="{C3380CC4-5D6E-409C-BE32-E72D297353CC}">
              <c16:uniqueId val="{00000000-2C01-4778-9F74-A83447705A51}"/>
            </c:ext>
          </c:extLst>
        </c:ser>
        <c:dLbls>
          <c:showLegendKey val="0"/>
          <c:showVal val="0"/>
          <c:showCatName val="0"/>
          <c:showSerName val="0"/>
          <c:showPercent val="0"/>
          <c:showBubbleSize val="0"/>
        </c:dLbls>
        <c:dropLines>
          <c:spPr>
            <a:ln w="9525" cap="flat" cmpd="sng" algn="ctr">
              <a:solidFill>
                <a:srgbClr val="C88800"/>
              </a:solidFill>
              <a:prstDash val="lgDashDotDot"/>
              <a:round/>
            </a:ln>
            <a:effectLst/>
          </c:spPr>
        </c:dropLines>
        <c:marker val="1"/>
        <c:smooth val="0"/>
        <c:axId val="1521116767"/>
        <c:axId val="1521123487"/>
      </c:lineChart>
      <c:catAx>
        <c:axId val="1521116767"/>
        <c:scaling>
          <c:orientation val="minMax"/>
        </c:scaling>
        <c:delete val="1"/>
        <c:axPos val="b"/>
        <c:numFmt formatCode="General" sourceLinked="1"/>
        <c:majorTickMark val="out"/>
        <c:minorTickMark val="none"/>
        <c:tickLblPos val="nextTo"/>
        <c:crossAx val="1521123487"/>
        <c:crosses val="autoZero"/>
        <c:auto val="1"/>
        <c:lblAlgn val="ctr"/>
        <c:lblOffset val="100"/>
        <c:noMultiLvlLbl val="0"/>
      </c:catAx>
      <c:valAx>
        <c:axId val="1521123487"/>
        <c:scaling>
          <c:orientation val="minMax"/>
        </c:scaling>
        <c:delete val="1"/>
        <c:axPos val="l"/>
        <c:numFmt formatCode="0" sourceLinked="1"/>
        <c:majorTickMark val="out"/>
        <c:minorTickMark val="none"/>
        <c:tickLblPos val="nextTo"/>
        <c:crossAx val="152111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[jumia_final_copy_analysed.xlsx]pivot_calculations!PivotTable11</c:name>
    <c:fmtId val="10"/>
  </c:pivotSource>
  <c:chart>
    <c:autoTitleDeleted val="1"/>
    <c:pivotFmts>
      <c:pivotFmt>
        <c:idx val="0"/>
        <c:spPr>
          <a:solidFill>
            <a:schemeClr val="accent1"/>
          </a:solidFill>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pivot_calculations!$B$86</c:f>
              <c:strCache>
                <c:ptCount val="1"/>
                <c:pt idx="0">
                  <c:v>Total</c:v>
                </c:pt>
              </c:strCache>
            </c:strRef>
          </c:tx>
          <c:spPr>
            <a:ln w="28575" cap="rnd">
              <a:noFill/>
              <a:round/>
            </a:ln>
            <a:effectLst/>
          </c:spPr>
          <c:marker>
            <c:symbol val="none"/>
          </c:marker>
          <c:cat>
            <c:strRef>
              <c:f>pivot_calculations!$A$87:$A$94</c:f>
              <c:strCache>
                <c:ptCount val="7"/>
                <c:pt idx="0">
                  <c:v>Infinix</c:v>
                </c:pt>
                <c:pt idx="1">
                  <c:v>Itel</c:v>
                </c:pt>
                <c:pt idx="2">
                  <c:v>Oppo</c:v>
                </c:pt>
                <c:pt idx="3">
                  <c:v>Safaricom</c:v>
                </c:pt>
                <c:pt idx="4">
                  <c:v>Samsung</c:v>
                </c:pt>
                <c:pt idx="5">
                  <c:v>Tecno</c:v>
                </c:pt>
                <c:pt idx="6">
                  <c:v>XIAOMI</c:v>
                </c:pt>
              </c:strCache>
            </c:strRef>
          </c:cat>
          <c:val>
            <c:numRef>
              <c:f>pivot_calculations!$B$87:$B$94</c:f>
              <c:numCache>
                <c:formatCode>0</c:formatCode>
                <c:ptCount val="7"/>
                <c:pt idx="0">
                  <c:v>135.75342465753425</c:v>
                </c:pt>
                <c:pt idx="1">
                  <c:v>126.83636363636364</c:v>
                </c:pt>
                <c:pt idx="2">
                  <c:v>185.30232558139534</c:v>
                </c:pt>
                <c:pt idx="3">
                  <c:v>32</c:v>
                </c:pt>
                <c:pt idx="4">
                  <c:v>141.27891156462584</c:v>
                </c:pt>
                <c:pt idx="5">
                  <c:v>158.7357512953368</c:v>
                </c:pt>
                <c:pt idx="6">
                  <c:v>175.66871165644173</c:v>
                </c:pt>
              </c:numCache>
            </c:numRef>
          </c:val>
          <c:smooth val="0"/>
          <c:extLst>
            <c:ext xmlns:c16="http://schemas.microsoft.com/office/drawing/2014/chart" uri="{C3380CC4-5D6E-409C-BE32-E72D297353CC}">
              <c16:uniqueId val="{00000000-70F2-49D2-998D-105CC3E8319D}"/>
            </c:ext>
          </c:extLst>
        </c:ser>
        <c:dLbls>
          <c:showLegendKey val="0"/>
          <c:showVal val="0"/>
          <c:showCatName val="0"/>
          <c:showSerName val="0"/>
          <c:showPercent val="0"/>
          <c:showBubbleSize val="0"/>
        </c:dLbls>
        <c:dropLines>
          <c:spPr>
            <a:ln w="149225" cap="flat" cmpd="sng" algn="ctr">
              <a:solidFill>
                <a:srgbClr val="C88800"/>
              </a:solidFill>
              <a:round/>
            </a:ln>
            <a:effectLst/>
          </c:spPr>
        </c:dropLines>
        <c:smooth val="0"/>
        <c:axId val="1521158527"/>
        <c:axId val="1521145567"/>
      </c:lineChart>
      <c:catAx>
        <c:axId val="1521158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145567"/>
        <c:crosses val="autoZero"/>
        <c:auto val="1"/>
        <c:lblAlgn val="ctr"/>
        <c:lblOffset val="100"/>
        <c:noMultiLvlLbl val="0"/>
      </c:catAx>
      <c:valAx>
        <c:axId val="1521145567"/>
        <c:scaling>
          <c:orientation val="minMax"/>
        </c:scaling>
        <c:delete val="1"/>
        <c:axPos val="l"/>
        <c:numFmt formatCode="0" sourceLinked="1"/>
        <c:majorTickMark val="out"/>
        <c:minorTickMark val="none"/>
        <c:tickLblPos val="nextTo"/>
        <c:crossAx val="1521158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[jumia_final_copy_analysed.xlsx]pivot_calculations!PivotTable7</c:name>
    <c:fmtId val="11"/>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88800"/>
            </a:solidFill>
            <a:prstDash val="lgDash"/>
            <a:round/>
          </a:ln>
          <a:effectLst/>
        </c:spPr>
        <c:marker>
          <c:symbol val="diamond"/>
          <c:size val="5"/>
          <c:spPr>
            <a:solidFill>
              <a:srgbClr val="FFFF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88800"/>
            </a:solidFill>
            <a:prstDash val="lgDash"/>
            <a:round/>
          </a:ln>
          <a:effectLst/>
        </c:spPr>
        <c:marker>
          <c:symbol val="diamond"/>
          <c:size val="5"/>
          <c:spPr>
            <a:solidFill>
              <a:srgbClr val="FFFF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C88800"/>
            </a:solidFill>
            <a:prstDash val="lgDash"/>
            <a:round/>
          </a:ln>
          <a:effectLst/>
        </c:spPr>
        <c:marker>
          <c:symbol val="diamond"/>
          <c:size val="5"/>
          <c:spPr>
            <a:solidFill>
              <a:srgbClr val="FFFF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pivot_calculations!$B$60</c:f>
              <c:strCache>
                <c:ptCount val="1"/>
                <c:pt idx="0">
                  <c:v>Total</c:v>
                </c:pt>
              </c:strCache>
            </c:strRef>
          </c:tx>
          <c:spPr>
            <a:ln w="28575" cap="rnd">
              <a:solidFill>
                <a:srgbClr val="C88800"/>
              </a:solidFill>
              <a:prstDash val="lgDash"/>
              <a:round/>
            </a:ln>
            <a:effectLst/>
          </c:spPr>
          <c:marker>
            <c:symbol val="diamond"/>
            <c:size val="5"/>
            <c:spPr>
              <a:solidFill>
                <a:srgbClr val="FFFF00"/>
              </a:solidFill>
              <a:ln w="9525">
                <a:solidFill>
                  <a:schemeClr val="accent1"/>
                </a:solidFill>
              </a:ln>
              <a:effectLst/>
            </c:spPr>
          </c:marker>
          <c:cat>
            <c:strRef>
              <c:f>pivot_calculations!$A$61:$A$68</c:f>
              <c:strCache>
                <c:ptCount val="7"/>
                <c:pt idx="0">
                  <c:v>Infinix</c:v>
                </c:pt>
                <c:pt idx="1">
                  <c:v>Itel</c:v>
                </c:pt>
                <c:pt idx="2">
                  <c:v>Oppo</c:v>
                </c:pt>
                <c:pt idx="3">
                  <c:v>Safaricom</c:v>
                </c:pt>
                <c:pt idx="4">
                  <c:v>Samsung</c:v>
                </c:pt>
                <c:pt idx="5">
                  <c:v>Tecno</c:v>
                </c:pt>
                <c:pt idx="6">
                  <c:v>XIAOMI</c:v>
                </c:pt>
              </c:strCache>
            </c:strRef>
          </c:cat>
          <c:val>
            <c:numRef>
              <c:f>pivot_calculations!$B$61:$B$68</c:f>
              <c:numCache>
                <c:formatCode>0</c:formatCode>
                <c:ptCount val="7"/>
                <c:pt idx="0">
                  <c:v>30.513157894736842</c:v>
                </c:pt>
                <c:pt idx="1">
                  <c:v>36.309090909090912</c:v>
                </c:pt>
                <c:pt idx="2">
                  <c:v>28.976744186046513</c:v>
                </c:pt>
                <c:pt idx="3">
                  <c:v>36.666666666666664</c:v>
                </c:pt>
                <c:pt idx="4">
                  <c:v>35.810035842293907</c:v>
                </c:pt>
                <c:pt idx="5">
                  <c:v>38.377551020408163</c:v>
                </c:pt>
                <c:pt idx="6">
                  <c:v>35.657232704402517</c:v>
                </c:pt>
              </c:numCache>
            </c:numRef>
          </c:val>
          <c:smooth val="0"/>
          <c:extLst>
            <c:ext xmlns:c16="http://schemas.microsoft.com/office/drawing/2014/chart" uri="{C3380CC4-5D6E-409C-BE32-E72D297353CC}">
              <c16:uniqueId val="{00000000-6EA9-490F-BD2A-C4B990AD4BAB}"/>
            </c:ext>
          </c:extLst>
        </c:ser>
        <c:dLbls>
          <c:showLegendKey val="0"/>
          <c:showVal val="0"/>
          <c:showCatName val="0"/>
          <c:showSerName val="0"/>
          <c:showPercent val="0"/>
          <c:showBubbleSize val="0"/>
        </c:dLbls>
        <c:marker val="1"/>
        <c:smooth val="0"/>
        <c:axId val="336916399"/>
        <c:axId val="336925519"/>
      </c:lineChart>
      <c:catAx>
        <c:axId val="336916399"/>
        <c:scaling>
          <c:orientation val="minMax"/>
        </c:scaling>
        <c:delete val="1"/>
        <c:axPos val="b"/>
        <c:numFmt formatCode="General" sourceLinked="1"/>
        <c:majorTickMark val="none"/>
        <c:minorTickMark val="none"/>
        <c:tickLblPos val="nextTo"/>
        <c:crossAx val="336925519"/>
        <c:crosses val="autoZero"/>
        <c:auto val="1"/>
        <c:lblAlgn val="ctr"/>
        <c:lblOffset val="100"/>
        <c:noMultiLvlLbl val="0"/>
      </c:catAx>
      <c:valAx>
        <c:axId val="336925519"/>
        <c:scaling>
          <c:orientation val="minMax"/>
        </c:scaling>
        <c:delete val="1"/>
        <c:axPos val="l"/>
        <c:numFmt formatCode="0" sourceLinked="1"/>
        <c:majorTickMark val="none"/>
        <c:minorTickMark val="none"/>
        <c:tickLblPos val="nextTo"/>
        <c:crossAx val="33691639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[jumia_final_copy_analysed.xlsx]pivot_calculations!PivotTable13</c:name>
    <c:fmtId val="10"/>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888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888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C888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pivot_calculations!$B$100</c:f>
              <c:strCache>
                <c:ptCount val="1"/>
                <c:pt idx="0">
                  <c:v>Total</c:v>
                </c:pt>
              </c:strCache>
            </c:strRef>
          </c:tx>
          <c:spPr>
            <a:ln w="28575" cap="rnd">
              <a:solidFill>
                <a:srgbClr val="C88800"/>
              </a:solidFill>
              <a:round/>
            </a:ln>
            <a:effectLst/>
          </c:spPr>
          <c:marker>
            <c:symbol val="none"/>
          </c:marker>
          <c:cat>
            <c:strRef>
              <c:f>pivot_calculations!$A$101:$A$251</c:f>
              <c:strCache>
                <c:ptCount val="150"/>
                <c:pt idx="0">
                  <c:v>14C</c:v>
                </c:pt>
                <c:pt idx="1">
                  <c:v>6</c:v>
                </c:pt>
                <c:pt idx="2">
                  <c:v>A04</c:v>
                </c:pt>
                <c:pt idx="3">
                  <c:v>A06</c:v>
                </c:pt>
                <c:pt idx="4">
                  <c:v>A16k</c:v>
                </c:pt>
                <c:pt idx="5">
                  <c:v>A18</c:v>
                </c:pt>
                <c:pt idx="6">
                  <c:v>A18S</c:v>
                </c:pt>
                <c:pt idx="7">
                  <c:v>A3</c:v>
                </c:pt>
                <c:pt idx="8">
                  <c:v>A3 Pro</c:v>
                </c:pt>
                <c:pt idx="9">
                  <c:v>A38</c:v>
                </c:pt>
                <c:pt idx="10">
                  <c:v>A3x</c:v>
                </c:pt>
                <c:pt idx="11">
                  <c:v>A5</c:v>
                </c:pt>
                <c:pt idx="12">
                  <c:v>A5 Pro</c:v>
                </c:pt>
                <c:pt idx="13">
                  <c:v>A50</c:v>
                </c:pt>
                <c:pt idx="14">
                  <c:v>A58</c:v>
                </c:pt>
                <c:pt idx="15">
                  <c:v>A60s</c:v>
                </c:pt>
                <c:pt idx="16">
                  <c:v>A70</c:v>
                </c:pt>
                <c:pt idx="17">
                  <c:v>A80</c:v>
                </c:pt>
                <c:pt idx="18">
                  <c:v>A98</c:v>
                </c:pt>
                <c:pt idx="19">
                  <c:v>Awesome 6</c:v>
                </c:pt>
                <c:pt idx="20">
                  <c:v>C51</c:v>
                </c:pt>
                <c:pt idx="21">
                  <c:v>C55</c:v>
                </c:pt>
                <c:pt idx="22">
                  <c:v>C61</c:v>
                </c:pt>
                <c:pt idx="23">
                  <c:v>C65</c:v>
                </c:pt>
                <c:pt idx="24">
                  <c:v>C67</c:v>
                </c:pt>
                <c:pt idx="25">
                  <c:v>C67 DISPLAY</c:v>
                </c:pt>
                <c:pt idx="26">
                  <c:v>C71</c:v>
                </c:pt>
                <c:pt idx="27">
                  <c:v>C75</c:v>
                </c:pt>
                <c:pt idx="28">
                  <c:v>CAMON 16 PREMIER</c:v>
                </c:pt>
                <c:pt idx="29">
                  <c:v>Camon 20 Pro</c:v>
                </c:pt>
                <c:pt idx="30">
                  <c:v>Camon 30</c:v>
                </c:pt>
                <c:pt idx="31">
                  <c:v>Camon 30S</c:v>
                </c:pt>
                <c:pt idx="32">
                  <c:v>Camon 30S PRO</c:v>
                </c:pt>
                <c:pt idx="33">
                  <c:v>CAMON 40</c:v>
                </c:pt>
                <c:pt idx="34">
                  <c:v>CAMON 40 DISPLAY</c:v>
                </c:pt>
                <c:pt idx="35">
                  <c:v>Camon 40 Premier</c:v>
                </c:pt>
                <c:pt idx="36">
                  <c:v>Camon 40 PRO</c:v>
                </c:pt>
                <c:pt idx="37">
                  <c:v>City 100</c:v>
                </c:pt>
                <c:pt idx="38">
                  <c:v>GALAXY 16 SUPER AMOLED</c:v>
                </c:pt>
                <c:pt idx="39">
                  <c:v>Galaxy A04</c:v>
                </c:pt>
                <c:pt idx="40">
                  <c:v>Galaxy A04s</c:v>
                </c:pt>
                <c:pt idx="41">
                  <c:v>Galaxy A05</c:v>
                </c:pt>
                <c:pt idx="42">
                  <c:v>Galaxy A05S</c:v>
                </c:pt>
                <c:pt idx="43">
                  <c:v>Galaxy A06</c:v>
                </c:pt>
                <c:pt idx="44">
                  <c:v>GALAXY A15</c:v>
                </c:pt>
                <c:pt idx="45">
                  <c:v>GALAXY A16</c:v>
                </c:pt>
                <c:pt idx="46">
                  <c:v>Galaxy A24</c:v>
                </c:pt>
                <c:pt idx="47">
                  <c:v>Galaxy A25</c:v>
                </c:pt>
                <c:pt idx="48">
                  <c:v>Galaxy A26</c:v>
                </c:pt>
                <c:pt idx="49">
                  <c:v>Galaxy A35</c:v>
                </c:pt>
                <c:pt idx="50">
                  <c:v>Galaxy A36</c:v>
                </c:pt>
                <c:pt idx="51">
                  <c:v>Galaxy A53</c:v>
                </c:pt>
                <c:pt idx="52">
                  <c:v>Galaxy A54</c:v>
                </c:pt>
                <c:pt idx="53">
                  <c:v>Galaxy A55</c:v>
                </c:pt>
                <c:pt idx="54">
                  <c:v>Galaxy A56</c:v>
                </c:pt>
                <c:pt idx="55">
                  <c:v>Galaxy AO5</c:v>
                </c:pt>
                <c:pt idx="56">
                  <c:v>GALAXY AO6</c:v>
                </c:pt>
                <c:pt idx="57">
                  <c:v>Galaxy F15</c:v>
                </c:pt>
                <c:pt idx="58">
                  <c:v>Galaxy M33</c:v>
                </c:pt>
                <c:pt idx="59">
                  <c:v>Galaxy M35</c:v>
                </c:pt>
                <c:pt idx="60">
                  <c:v>Galaxy S23 Ultra</c:v>
                </c:pt>
                <c:pt idx="61">
                  <c:v>GALAXY TAB A9</c:v>
                </c:pt>
                <c:pt idx="62">
                  <c:v>GT 10 Pro</c:v>
                </c:pt>
                <c:pt idx="63">
                  <c:v>GT 20 Pro</c:v>
                </c:pt>
                <c:pt idx="64">
                  <c:v>Hot 30i</c:v>
                </c:pt>
                <c:pt idx="65">
                  <c:v>Hot 50 Pro Plus</c:v>
                </c:pt>
                <c:pt idx="66">
                  <c:v>Hot 50 Pro+</c:v>
                </c:pt>
                <c:pt idx="67">
                  <c:v>Hot 50i</c:v>
                </c:pt>
                <c:pt idx="68">
                  <c:v>Hot 50i X</c:v>
                </c:pt>
                <c:pt idx="69">
                  <c:v>Hot 60i'</c:v>
                </c:pt>
                <c:pt idx="70">
                  <c:v>KidPad 1 Tablet</c:v>
                </c:pt>
                <c:pt idx="71">
                  <c:v>NEON SMARTA 2</c:v>
                </c:pt>
                <c:pt idx="72">
                  <c:v>NEW GALAXY AO6</c:v>
                </c:pt>
                <c:pt idx="73">
                  <c:v>Note 12 VIP</c:v>
                </c:pt>
                <c:pt idx="74">
                  <c:v>Note 14 Pro</c:v>
                </c:pt>
                <c:pt idx="75">
                  <c:v>Note 40</c:v>
                </c:pt>
                <c:pt idx="76">
                  <c:v>Note 40 Pro</c:v>
                </c:pt>
                <c:pt idx="77">
                  <c:v>Note 40 Pro+</c:v>
                </c:pt>
                <c:pt idx="78">
                  <c:v>Note 50</c:v>
                </c:pt>
                <c:pt idx="79">
                  <c:v>Note 50 Pro</c:v>
                </c:pt>
                <c:pt idx="80">
                  <c:v>Note 60</c:v>
                </c:pt>
                <c:pt idx="81">
                  <c:v>P40</c:v>
                </c:pt>
                <c:pt idx="82">
                  <c:v>P55</c:v>
                </c:pt>
                <c:pt idx="83">
                  <c:v>P65</c:v>
                </c:pt>
                <c:pt idx="84">
                  <c:v>Phantom V Flip 2</c:v>
                </c:pt>
                <c:pt idx="85">
                  <c:v>POP 10 Display:</c:v>
                </c:pt>
                <c:pt idx="86">
                  <c:v>POP 7</c:v>
                </c:pt>
                <c:pt idx="87">
                  <c:v>Pop 7 Pro</c:v>
                </c:pt>
                <c:pt idx="88">
                  <c:v>POP 8</c:v>
                </c:pt>
                <c:pt idx="89">
                  <c:v>POP 8 Display</c:v>
                </c:pt>
                <c:pt idx="90">
                  <c:v>POP 9</c:v>
                </c:pt>
                <c:pt idx="91">
                  <c:v>Pova 6 Neo</c:v>
                </c:pt>
                <c:pt idx="92">
                  <c:v>POVA 6 Pro</c:v>
                </c:pt>
                <c:pt idx="93">
                  <c:v>POVA Neo 3</c:v>
                </c:pt>
                <c:pt idx="94">
                  <c:v>Realme Note 50</c:v>
                </c:pt>
                <c:pt idx="95">
                  <c:v>Redmi 12</c:v>
                </c:pt>
                <c:pt idx="96">
                  <c:v>REDMI 12C</c:v>
                </c:pt>
                <c:pt idx="97">
                  <c:v>Redmi 13</c:v>
                </c:pt>
                <c:pt idx="98">
                  <c:v>Redmi 13C</c:v>
                </c:pt>
                <c:pt idx="99">
                  <c:v>Redmi 14C</c:v>
                </c:pt>
                <c:pt idx="100">
                  <c:v>Redmi A2+</c:v>
                </c:pt>
                <c:pt idx="101">
                  <c:v>Redmi A3</c:v>
                </c:pt>
                <c:pt idx="102">
                  <c:v>Redmi A3 Pro</c:v>
                </c:pt>
                <c:pt idx="103">
                  <c:v>Redmi A3 pro Blue</c:v>
                </c:pt>
                <c:pt idx="104">
                  <c:v>Redmi A3x</c:v>
                </c:pt>
                <c:pt idx="105">
                  <c:v>Redmi A5</c:v>
                </c:pt>
                <c:pt idx="106">
                  <c:v>Redmi Note 13 Pro</c:v>
                </c:pt>
                <c:pt idx="107">
                  <c:v>Redmi Note 13 Pro+</c:v>
                </c:pt>
                <c:pt idx="108">
                  <c:v>Redmi Note 14</c:v>
                </c:pt>
                <c:pt idx="109">
                  <c:v>Redmi Note 14 pro</c:v>
                </c:pt>
                <c:pt idx="110">
                  <c:v>Redmi Note 14 Pro+</c:v>
                </c:pt>
                <c:pt idx="111">
                  <c:v>Redmi Note 9</c:v>
                </c:pt>
                <c:pt idx="112">
                  <c:v>Redmi Pad SE 8</c:v>
                </c:pt>
                <c:pt idx="113">
                  <c:v>Refurbished A83</c:v>
                </c:pt>
                <c:pt idx="114">
                  <c:v>Refurbished Galaxy Note 20</c:v>
                </c:pt>
                <c:pt idx="115">
                  <c:v>Refurbished Galaxy S22 Ultra</c:v>
                </c:pt>
                <c:pt idx="116">
                  <c:v>Refurbished Galaxy S23 FE</c:v>
                </c:pt>
                <c:pt idx="117">
                  <c:v>Refurbished Galaxy S23 Ultra</c:v>
                </c:pt>
                <c:pt idx="118">
                  <c:v>Refurbished Galaxy S24 FE</c:v>
                </c:pt>
                <c:pt idx="119">
                  <c:v>Refurbished Galaxy Z Fold</c:v>
                </c:pt>
                <c:pt idx="120">
                  <c:v>Refurbished GT 10 Pro</c:v>
                </c:pt>
                <c:pt idx="121">
                  <c:v>Refurbished HOT 20</c:v>
                </c:pt>
                <c:pt idx="122">
                  <c:v>Refurbished Note 12</c:v>
                </c:pt>
                <c:pt idx="123">
                  <c:v>Refurbished POVA 6 Pro</c:v>
                </c:pt>
                <c:pt idx="124">
                  <c:v>Refurbished Zero 5G</c:v>
                </c:pt>
                <c:pt idx="125">
                  <c:v>Refurbished Zero Ultra 8GB</c:v>
                </c:pt>
                <c:pt idx="126">
                  <c:v>Reno 12</c:v>
                </c:pt>
                <c:pt idx="127">
                  <c:v>Reno 13F</c:v>
                </c:pt>
                <c:pt idx="128">
                  <c:v>RS4</c:v>
                </c:pt>
                <c:pt idx="129">
                  <c:v>S23 Plus</c:v>
                </c:pt>
                <c:pt idx="130">
                  <c:v>S24</c:v>
                </c:pt>
                <c:pt idx="131">
                  <c:v>S25</c:v>
                </c:pt>
                <c:pt idx="132">
                  <c:v>Samsung Galaxy A51 Smart</c:v>
                </c:pt>
                <c:pt idx="133">
                  <c:v>Smart 10</c:v>
                </c:pt>
                <c:pt idx="134">
                  <c:v>Smart 8</c:v>
                </c:pt>
                <c:pt idx="135">
                  <c:v>Smart 9</c:v>
                </c:pt>
                <c:pt idx="136">
                  <c:v>Smart 9 HD</c:v>
                </c:pt>
                <c:pt idx="137">
                  <c:v>Smart 9 HD'</c:v>
                </c:pt>
                <c:pt idx="138">
                  <c:v>Smart 9 HD UpTo</c:v>
                </c:pt>
                <c:pt idx="139">
                  <c:v>Smart 9HD</c:v>
                </c:pt>
                <c:pt idx="140">
                  <c:v>Smart 9HD UpTo</c:v>
                </c:pt>
                <c:pt idx="141">
                  <c:v>Spark 10 Pro</c:v>
                </c:pt>
                <c:pt idx="142">
                  <c:v>Spark 10C</c:v>
                </c:pt>
                <c:pt idx="143">
                  <c:v>Spark 20 Pro</c:v>
                </c:pt>
                <c:pt idx="144">
                  <c:v>Spark 30</c:v>
                </c:pt>
                <c:pt idx="145">
                  <c:v>SPARK 30 Transformer</c:v>
                </c:pt>
                <c:pt idx="146">
                  <c:v>Spark 30c</c:v>
                </c:pt>
                <c:pt idx="147">
                  <c:v>Spark 40</c:v>
                </c:pt>
                <c:pt idx="148">
                  <c:v>Transformer Spark 30</c:v>
                </c:pt>
                <c:pt idx="149">
                  <c:v>Zero 8</c:v>
                </c:pt>
              </c:strCache>
            </c:strRef>
          </c:cat>
          <c:val>
            <c:numRef>
              <c:f>pivot_calculations!$B$101:$B$251</c:f>
              <c:numCache>
                <c:formatCode>General</c:formatCode>
                <c:ptCount val="150"/>
                <c:pt idx="0">
                  <c:v>1</c:v>
                </c:pt>
                <c:pt idx="1">
                  <c:v>1</c:v>
                </c:pt>
                <c:pt idx="2">
                  <c:v>2</c:v>
                </c:pt>
                <c:pt idx="3">
                  <c:v>2</c:v>
                </c:pt>
                <c:pt idx="4">
                  <c:v>2</c:v>
                </c:pt>
                <c:pt idx="5">
                  <c:v>2</c:v>
                </c:pt>
                <c:pt idx="6">
                  <c:v>1</c:v>
                </c:pt>
                <c:pt idx="7">
                  <c:v>5</c:v>
                </c:pt>
                <c:pt idx="8">
                  <c:v>1</c:v>
                </c:pt>
                <c:pt idx="9">
                  <c:v>3</c:v>
                </c:pt>
                <c:pt idx="10">
                  <c:v>10</c:v>
                </c:pt>
                <c:pt idx="11">
                  <c:v>3</c:v>
                </c:pt>
                <c:pt idx="12">
                  <c:v>7</c:v>
                </c:pt>
                <c:pt idx="13">
                  <c:v>4</c:v>
                </c:pt>
                <c:pt idx="14">
                  <c:v>5</c:v>
                </c:pt>
                <c:pt idx="15">
                  <c:v>6</c:v>
                </c:pt>
                <c:pt idx="16">
                  <c:v>7</c:v>
                </c:pt>
                <c:pt idx="17">
                  <c:v>7</c:v>
                </c:pt>
                <c:pt idx="18">
                  <c:v>1</c:v>
                </c:pt>
                <c:pt idx="19">
                  <c:v>1</c:v>
                </c:pt>
                <c:pt idx="20">
                  <c:v>3</c:v>
                </c:pt>
                <c:pt idx="21">
                  <c:v>4</c:v>
                </c:pt>
                <c:pt idx="22">
                  <c:v>8</c:v>
                </c:pt>
                <c:pt idx="23">
                  <c:v>2</c:v>
                </c:pt>
                <c:pt idx="24">
                  <c:v>2</c:v>
                </c:pt>
                <c:pt idx="25">
                  <c:v>1</c:v>
                </c:pt>
                <c:pt idx="26">
                  <c:v>7</c:v>
                </c:pt>
                <c:pt idx="27">
                  <c:v>18</c:v>
                </c:pt>
                <c:pt idx="28">
                  <c:v>1</c:v>
                </c:pt>
                <c:pt idx="29">
                  <c:v>3</c:v>
                </c:pt>
                <c:pt idx="30">
                  <c:v>1</c:v>
                </c:pt>
                <c:pt idx="31">
                  <c:v>1</c:v>
                </c:pt>
                <c:pt idx="32">
                  <c:v>1</c:v>
                </c:pt>
                <c:pt idx="33">
                  <c:v>27</c:v>
                </c:pt>
                <c:pt idx="34">
                  <c:v>1</c:v>
                </c:pt>
                <c:pt idx="35">
                  <c:v>1</c:v>
                </c:pt>
                <c:pt idx="36">
                  <c:v>30</c:v>
                </c:pt>
                <c:pt idx="37">
                  <c:v>2</c:v>
                </c:pt>
                <c:pt idx="38">
                  <c:v>1</c:v>
                </c:pt>
                <c:pt idx="39">
                  <c:v>1</c:v>
                </c:pt>
                <c:pt idx="40">
                  <c:v>1</c:v>
                </c:pt>
                <c:pt idx="41">
                  <c:v>42</c:v>
                </c:pt>
                <c:pt idx="42">
                  <c:v>24</c:v>
                </c:pt>
                <c:pt idx="43">
                  <c:v>53</c:v>
                </c:pt>
                <c:pt idx="44">
                  <c:v>39</c:v>
                </c:pt>
                <c:pt idx="45">
                  <c:v>65</c:v>
                </c:pt>
                <c:pt idx="46">
                  <c:v>1</c:v>
                </c:pt>
                <c:pt idx="47">
                  <c:v>6</c:v>
                </c:pt>
                <c:pt idx="48">
                  <c:v>2</c:v>
                </c:pt>
                <c:pt idx="49">
                  <c:v>9</c:v>
                </c:pt>
                <c:pt idx="50">
                  <c:v>13</c:v>
                </c:pt>
                <c:pt idx="51">
                  <c:v>1</c:v>
                </c:pt>
                <c:pt idx="52">
                  <c:v>1</c:v>
                </c:pt>
                <c:pt idx="53">
                  <c:v>6</c:v>
                </c:pt>
                <c:pt idx="54">
                  <c:v>8</c:v>
                </c:pt>
                <c:pt idx="55">
                  <c:v>2</c:v>
                </c:pt>
                <c:pt idx="56">
                  <c:v>1</c:v>
                </c:pt>
                <c:pt idx="57">
                  <c:v>1</c:v>
                </c:pt>
                <c:pt idx="58">
                  <c:v>1</c:v>
                </c:pt>
                <c:pt idx="59">
                  <c:v>3</c:v>
                </c:pt>
                <c:pt idx="60">
                  <c:v>1</c:v>
                </c:pt>
                <c:pt idx="61">
                  <c:v>4</c:v>
                </c:pt>
                <c:pt idx="62">
                  <c:v>2</c:v>
                </c:pt>
                <c:pt idx="63">
                  <c:v>2</c:v>
                </c:pt>
                <c:pt idx="64">
                  <c:v>1</c:v>
                </c:pt>
                <c:pt idx="65">
                  <c:v>2</c:v>
                </c:pt>
                <c:pt idx="66">
                  <c:v>9</c:v>
                </c:pt>
                <c:pt idx="67">
                  <c:v>5</c:v>
                </c:pt>
                <c:pt idx="68">
                  <c:v>3</c:v>
                </c:pt>
                <c:pt idx="69">
                  <c:v>1</c:v>
                </c:pt>
                <c:pt idx="70">
                  <c:v>1</c:v>
                </c:pt>
                <c:pt idx="71">
                  <c:v>3</c:v>
                </c:pt>
                <c:pt idx="72">
                  <c:v>1</c:v>
                </c:pt>
                <c:pt idx="73">
                  <c:v>3</c:v>
                </c:pt>
                <c:pt idx="74">
                  <c:v>1</c:v>
                </c:pt>
                <c:pt idx="75">
                  <c:v>1</c:v>
                </c:pt>
                <c:pt idx="76">
                  <c:v>6</c:v>
                </c:pt>
                <c:pt idx="77">
                  <c:v>2</c:v>
                </c:pt>
                <c:pt idx="78">
                  <c:v>42</c:v>
                </c:pt>
                <c:pt idx="79">
                  <c:v>2</c:v>
                </c:pt>
                <c:pt idx="80">
                  <c:v>1</c:v>
                </c:pt>
                <c:pt idx="81">
                  <c:v>2</c:v>
                </c:pt>
                <c:pt idx="82">
                  <c:v>3</c:v>
                </c:pt>
                <c:pt idx="83">
                  <c:v>1</c:v>
                </c:pt>
                <c:pt idx="84">
                  <c:v>1</c:v>
                </c:pt>
                <c:pt idx="85">
                  <c:v>1</c:v>
                </c:pt>
                <c:pt idx="86">
                  <c:v>1</c:v>
                </c:pt>
                <c:pt idx="87">
                  <c:v>3</c:v>
                </c:pt>
                <c:pt idx="88">
                  <c:v>20</c:v>
                </c:pt>
                <c:pt idx="89">
                  <c:v>1</c:v>
                </c:pt>
                <c:pt idx="90">
                  <c:v>22</c:v>
                </c:pt>
                <c:pt idx="91">
                  <c:v>2</c:v>
                </c:pt>
                <c:pt idx="92">
                  <c:v>1</c:v>
                </c:pt>
                <c:pt idx="93">
                  <c:v>1</c:v>
                </c:pt>
                <c:pt idx="94">
                  <c:v>1</c:v>
                </c:pt>
                <c:pt idx="95">
                  <c:v>10</c:v>
                </c:pt>
                <c:pt idx="96">
                  <c:v>2</c:v>
                </c:pt>
                <c:pt idx="97">
                  <c:v>14</c:v>
                </c:pt>
                <c:pt idx="98">
                  <c:v>6</c:v>
                </c:pt>
                <c:pt idx="99">
                  <c:v>97</c:v>
                </c:pt>
                <c:pt idx="100">
                  <c:v>1</c:v>
                </c:pt>
                <c:pt idx="101">
                  <c:v>1</c:v>
                </c:pt>
                <c:pt idx="102">
                  <c:v>2</c:v>
                </c:pt>
                <c:pt idx="103">
                  <c:v>1</c:v>
                </c:pt>
                <c:pt idx="104">
                  <c:v>36</c:v>
                </c:pt>
                <c:pt idx="105">
                  <c:v>13</c:v>
                </c:pt>
                <c:pt idx="106">
                  <c:v>1</c:v>
                </c:pt>
                <c:pt idx="107">
                  <c:v>1</c:v>
                </c:pt>
                <c:pt idx="108">
                  <c:v>24</c:v>
                </c:pt>
                <c:pt idx="109">
                  <c:v>22</c:v>
                </c:pt>
                <c:pt idx="110">
                  <c:v>2</c:v>
                </c:pt>
                <c:pt idx="111">
                  <c:v>1</c:v>
                </c:pt>
                <c:pt idx="112">
                  <c:v>1</c:v>
                </c:pt>
                <c:pt idx="113">
                  <c:v>1</c:v>
                </c:pt>
                <c:pt idx="114">
                  <c:v>1</c:v>
                </c:pt>
                <c:pt idx="115">
                  <c:v>1</c:v>
                </c:pt>
                <c:pt idx="116">
                  <c:v>1</c:v>
                </c:pt>
                <c:pt idx="117">
                  <c:v>1</c:v>
                </c:pt>
                <c:pt idx="118">
                  <c:v>1</c:v>
                </c:pt>
                <c:pt idx="119">
                  <c:v>2</c:v>
                </c:pt>
                <c:pt idx="120">
                  <c:v>1</c:v>
                </c:pt>
                <c:pt idx="121">
                  <c:v>1</c:v>
                </c:pt>
                <c:pt idx="122">
                  <c:v>1</c:v>
                </c:pt>
                <c:pt idx="123">
                  <c:v>2</c:v>
                </c:pt>
                <c:pt idx="124">
                  <c:v>1</c:v>
                </c:pt>
                <c:pt idx="125">
                  <c:v>2</c:v>
                </c:pt>
                <c:pt idx="126">
                  <c:v>1</c:v>
                </c:pt>
                <c:pt idx="127">
                  <c:v>4</c:v>
                </c:pt>
                <c:pt idx="128">
                  <c:v>1</c:v>
                </c:pt>
                <c:pt idx="129">
                  <c:v>4</c:v>
                </c:pt>
                <c:pt idx="130">
                  <c:v>1</c:v>
                </c:pt>
                <c:pt idx="131">
                  <c:v>8</c:v>
                </c:pt>
                <c:pt idx="132">
                  <c:v>1</c:v>
                </c:pt>
                <c:pt idx="133">
                  <c:v>6</c:v>
                </c:pt>
                <c:pt idx="134">
                  <c:v>4</c:v>
                </c:pt>
                <c:pt idx="135">
                  <c:v>8</c:v>
                </c:pt>
                <c:pt idx="136">
                  <c:v>4</c:v>
                </c:pt>
                <c:pt idx="137">
                  <c:v>5</c:v>
                </c:pt>
                <c:pt idx="138">
                  <c:v>1</c:v>
                </c:pt>
                <c:pt idx="139">
                  <c:v>3</c:v>
                </c:pt>
                <c:pt idx="140">
                  <c:v>1</c:v>
                </c:pt>
                <c:pt idx="141">
                  <c:v>3</c:v>
                </c:pt>
                <c:pt idx="142">
                  <c:v>1</c:v>
                </c:pt>
                <c:pt idx="143">
                  <c:v>2</c:v>
                </c:pt>
                <c:pt idx="144">
                  <c:v>5</c:v>
                </c:pt>
                <c:pt idx="145">
                  <c:v>2</c:v>
                </c:pt>
                <c:pt idx="146">
                  <c:v>41</c:v>
                </c:pt>
                <c:pt idx="147">
                  <c:v>21</c:v>
                </c:pt>
                <c:pt idx="148">
                  <c:v>3</c:v>
                </c:pt>
                <c:pt idx="149">
                  <c:v>2</c:v>
                </c:pt>
              </c:numCache>
            </c:numRef>
          </c:val>
          <c:smooth val="0"/>
          <c:extLst>
            <c:ext xmlns:c16="http://schemas.microsoft.com/office/drawing/2014/chart" uri="{C3380CC4-5D6E-409C-BE32-E72D297353CC}">
              <c16:uniqueId val="{00000000-8463-47F6-BAA1-5E9D88BF5BE8}"/>
            </c:ext>
          </c:extLst>
        </c:ser>
        <c:dLbls>
          <c:showLegendKey val="0"/>
          <c:showVal val="0"/>
          <c:showCatName val="0"/>
          <c:showSerName val="0"/>
          <c:showPercent val="0"/>
          <c:showBubbleSize val="0"/>
        </c:dLbls>
        <c:smooth val="0"/>
        <c:axId val="399667487"/>
        <c:axId val="399672767"/>
      </c:lineChart>
      <c:catAx>
        <c:axId val="399667487"/>
        <c:scaling>
          <c:orientation val="minMax"/>
        </c:scaling>
        <c:delete val="1"/>
        <c:axPos val="b"/>
        <c:numFmt formatCode="General" sourceLinked="1"/>
        <c:majorTickMark val="none"/>
        <c:minorTickMark val="none"/>
        <c:tickLblPos val="nextTo"/>
        <c:crossAx val="399672767"/>
        <c:crosses val="autoZero"/>
        <c:auto val="1"/>
        <c:lblAlgn val="ctr"/>
        <c:lblOffset val="100"/>
        <c:noMultiLvlLbl val="0"/>
      </c:catAx>
      <c:valAx>
        <c:axId val="3996727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66748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[jumia_final_copy_analysed.xlsx]pivot_calculations!PivotTable1</c:name>
    <c:fmtId val="2"/>
  </c:pivotSource>
  <c:chart>
    <c:autoTitleDeleted val="1"/>
    <c:pivotFmts>
      <c:pivotFmt>
        <c:idx val="0"/>
        <c:spPr>
          <a:solidFill>
            <a:schemeClr val="accent1"/>
          </a:solidFill>
          <a:ln w="28575" cap="rnd">
            <a:solidFill>
              <a:srgbClr val="C88800"/>
            </a:solidFill>
            <a:prstDash val="sysDot"/>
            <a:round/>
          </a:ln>
          <a:effectLst/>
        </c:spPr>
        <c:marker>
          <c:symbol val="circle"/>
          <c:size val="9"/>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88800"/>
            </a:solidFill>
            <a:prstDash val="sysDot"/>
            <a:round/>
          </a:ln>
          <a:effectLst/>
        </c:spPr>
        <c:marker>
          <c:symbol val="circle"/>
          <c:size val="9"/>
          <c:spPr>
            <a:solidFill>
              <a:schemeClr val="accent4">
                <a:lumMod val="60000"/>
                <a:lumOff val="40000"/>
              </a:schemeClr>
            </a:solidFill>
            <a:ln w="9525">
              <a:solidFill>
                <a:schemeClr val="accent1"/>
              </a:solidFill>
            </a:ln>
            <a:effectLst/>
          </c:spPr>
        </c:marker>
      </c:pivotFmt>
      <c:pivotFmt>
        <c:idx val="2"/>
        <c:spPr>
          <a:solidFill>
            <a:schemeClr val="accent1"/>
          </a:solidFill>
          <a:ln w="28575" cap="rnd">
            <a:solidFill>
              <a:srgbClr val="C88800"/>
            </a:solidFill>
            <a:prstDash val="sysDot"/>
            <a:round/>
          </a:ln>
          <a:effectLst/>
        </c:spPr>
        <c:marker>
          <c:symbol val="circle"/>
          <c:size val="9"/>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C88800"/>
            </a:solidFill>
            <a:prstDash val="sysDot"/>
            <a:round/>
          </a:ln>
          <a:effectLst/>
        </c:spPr>
        <c:marker>
          <c:symbol val="circle"/>
          <c:size val="9"/>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pivot_calculations!$B$3</c:f>
              <c:strCache>
                <c:ptCount val="1"/>
                <c:pt idx="0">
                  <c:v>Total</c:v>
                </c:pt>
              </c:strCache>
            </c:strRef>
          </c:tx>
          <c:spPr>
            <a:ln w="28575" cap="rnd">
              <a:solidFill>
                <a:srgbClr val="C88800"/>
              </a:solidFill>
              <a:prstDash val="sysDot"/>
              <a:round/>
            </a:ln>
            <a:effectLst/>
          </c:spPr>
          <c:marker>
            <c:symbol val="circle"/>
            <c:size val="9"/>
            <c:spPr>
              <a:solidFill>
                <a:schemeClr val="accent4">
                  <a:lumMod val="60000"/>
                  <a:lumOff val="40000"/>
                </a:schemeClr>
              </a:solidFill>
              <a:ln w="9525">
                <a:solidFill>
                  <a:schemeClr val="accent1"/>
                </a:solidFill>
              </a:ln>
              <a:effectLst/>
            </c:spPr>
          </c:marker>
          <c:cat>
            <c:strRef>
              <c:f>pivot_calculations!$A$4:$A$11</c:f>
              <c:strCache>
                <c:ptCount val="7"/>
                <c:pt idx="0">
                  <c:v>Infinix</c:v>
                </c:pt>
                <c:pt idx="1">
                  <c:v>Itel</c:v>
                </c:pt>
                <c:pt idx="2">
                  <c:v>Oppo</c:v>
                </c:pt>
                <c:pt idx="3">
                  <c:v>Safaricom</c:v>
                </c:pt>
                <c:pt idx="4">
                  <c:v>Samsung</c:v>
                </c:pt>
                <c:pt idx="5">
                  <c:v>Tecno</c:v>
                </c:pt>
                <c:pt idx="6">
                  <c:v>XIAOMI</c:v>
                </c:pt>
              </c:strCache>
            </c:strRef>
          </c:cat>
          <c:val>
            <c:numRef>
              <c:f>pivot_calculations!$B$4:$B$11</c:f>
              <c:numCache>
                <c:formatCode>General</c:formatCode>
                <c:ptCount val="7"/>
                <c:pt idx="0">
                  <c:v>79</c:v>
                </c:pt>
                <c:pt idx="1">
                  <c:v>55</c:v>
                </c:pt>
                <c:pt idx="2">
                  <c:v>43</c:v>
                </c:pt>
                <c:pt idx="3">
                  <c:v>3</c:v>
                </c:pt>
                <c:pt idx="4">
                  <c:v>295</c:v>
                </c:pt>
                <c:pt idx="5">
                  <c:v>199</c:v>
                </c:pt>
                <c:pt idx="6">
                  <c:v>327</c:v>
                </c:pt>
              </c:numCache>
            </c:numRef>
          </c:val>
          <c:smooth val="0"/>
          <c:extLst>
            <c:ext xmlns:c16="http://schemas.microsoft.com/office/drawing/2014/chart" uri="{C3380CC4-5D6E-409C-BE32-E72D297353CC}">
              <c16:uniqueId val="{00000000-A482-464B-A211-51B9B7FB13C3}"/>
            </c:ext>
          </c:extLst>
        </c:ser>
        <c:dLbls>
          <c:showLegendKey val="0"/>
          <c:showVal val="0"/>
          <c:showCatName val="0"/>
          <c:showSerName val="0"/>
          <c:showPercent val="0"/>
          <c:showBubbleSize val="0"/>
        </c:dLbls>
        <c:marker val="1"/>
        <c:smooth val="0"/>
        <c:axId val="1521162847"/>
        <c:axId val="1521157087"/>
      </c:lineChart>
      <c:catAx>
        <c:axId val="1521162847"/>
        <c:scaling>
          <c:orientation val="minMax"/>
        </c:scaling>
        <c:delete val="1"/>
        <c:axPos val="b"/>
        <c:numFmt formatCode="General" sourceLinked="1"/>
        <c:majorTickMark val="none"/>
        <c:minorTickMark val="none"/>
        <c:tickLblPos val="nextTo"/>
        <c:crossAx val="1521157087"/>
        <c:crosses val="autoZero"/>
        <c:auto val="1"/>
        <c:lblAlgn val="ctr"/>
        <c:lblOffset val="100"/>
        <c:noMultiLvlLbl val="0"/>
      </c:catAx>
      <c:valAx>
        <c:axId val="1521157087"/>
        <c:scaling>
          <c:orientation val="minMax"/>
        </c:scaling>
        <c:delete val="1"/>
        <c:axPos val="l"/>
        <c:numFmt formatCode="General" sourceLinked="1"/>
        <c:majorTickMark val="none"/>
        <c:minorTickMark val="none"/>
        <c:tickLblPos val="nextTo"/>
        <c:crossAx val="152116284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[jumia_final_copy_analysed.xlsx]pivot_calculations!PivotTable3</c:name>
    <c:fmtId val="2"/>
  </c:pivotSource>
  <c:chart>
    <c:autoTitleDeleted val="1"/>
    <c:pivotFmts>
      <c:pivotFmt>
        <c:idx val="0"/>
        <c:spPr>
          <a:solidFill>
            <a:srgbClr val="C888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888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888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pivot_calculations!$B$19</c:f>
              <c:strCache>
                <c:ptCount val="1"/>
                <c:pt idx="0">
                  <c:v>Total</c:v>
                </c:pt>
              </c:strCache>
            </c:strRef>
          </c:tx>
          <c:spPr>
            <a:solidFill>
              <a:srgbClr val="C88800"/>
            </a:solidFill>
            <a:ln>
              <a:noFill/>
            </a:ln>
            <a:effectLst/>
          </c:spPr>
          <c:cat>
            <c:strRef>
              <c:f>pivot_calculations!$A$20:$A$27</c:f>
              <c:strCache>
                <c:ptCount val="7"/>
                <c:pt idx="0">
                  <c:v>Infinix</c:v>
                </c:pt>
                <c:pt idx="1">
                  <c:v>Itel</c:v>
                </c:pt>
                <c:pt idx="2">
                  <c:v>Oppo</c:v>
                </c:pt>
                <c:pt idx="3">
                  <c:v>Safaricom</c:v>
                </c:pt>
                <c:pt idx="4">
                  <c:v>Samsung</c:v>
                </c:pt>
                <c:pt idx="5">
                  <c:v>Tecno</c:v>
                </c:pt>
                <c:pt idx="6">
                  <c:v>XIAOMI</c:v>
                </c:pt>
              </c:strCache>
            </c:strRef>
          </c:cat>
          <c:val>
            <c:numRef>
              <c:f>pivot_calculations!$B$20:$B$27</c:f>
              <c:numCache>
                <c:formatCode>0.00</c:formatCode>
                <c:ptCount val="7"/>
                <c:pt idx="0">
                  <c:v>0.36438356164383556</c:v>
                </c:pt>
                <c:pt idx="1">
                  <c:v>0.48181818181818176</c:v>
                </c:pt>
                <c:pt idx="2">
                  <c:v>0.26279069767441848</c:v>
                </c:pt>
                <c:pt idx="3">
                  <c:v>0.6</c:v>
                </c:pt>
                <c:pt idx="4">
                  <c:v>0.3105442176870748</c:v>
                </c:pt>
                <c:pt idx="5">
                  <c:v>0.33212435233160625</c:v>
                </c:pt>
                <c:pt idx="6">
                  <c:v>0.39386503067484724</c:v>
                </c:pt>
              </c:numCache>
            </c:numRef>
          </c:val>
          <c:extLst>
            <c:ext xmlns:c16="http://schemas.microsoft.com/office/drawing/2014/chart" uri="{C3380CC4-5D6E-409C-BE32-E72D297353CC}">
              <c16:uniqueId val="{00000000-FB9C-418B-A843-DEA959F44402}"/>
            </c:ext>
          </c:extLst>
        </c:ser>
        <c:dLbls>
          <c:showLegendKey val="0"/>
          <c:showVal val="0"/>
          <c:showCatName val="0"/>
          <c:showSerName val="0"/>
          <c:showPercent val="0"/>
          <c:showBubbleSize val="0"/>
        </c:dLbls>
        <c:axId val="1521172927"/>
        <c:axId val="1521170047"/>
      </c:areaChart>
      <c:catAx>
        <c:axId val="15211729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521170047"/>
        <c:crosses val="autoZero"/>
        <c:auto val="1"/>
        <c:lblAlgn val="ctr"/>
        <c:lblOffset val="100"/>
        <c:noMultiLvlLbl val="0"/>
      </c:catAx>
      <c:valAx>
        <c:axId val="1521170047"/>
        <c:scaling>
          <c:orientation val="minMax"/>
        </c:scaling>
        <c:delete val="1"/>
        <c:axPos val="l"/>
        <c:numFmt formatCode="0.00" sourceLinked="1"/>
        <c:majorTickMark val="none"/>
        <c:minorTickMark val="none"/>
        <c:tickLblPos val="nextTo"/>
        <c:crossAx val="152117292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88800"/>
          </a:solidFill>
          <a:ln>
            <a:noFill/>
          </a:ln>
          <a:effectLst/>
        </c:spPr>
      </c:pivotFmt>
      <c:pivotFmt>
        <c:idx val="2"/>
        <c:spPr>
          <a:solidFill>
            <a:srgbClr val="FFCC00"/>
          </a:solidFill>
          <a:ln>
            <a:noFill/>
          </a:ln>
          <a:effectLst/>
        </c:spPr>
      </c:pivotFmt>
      <c:pivotFmt>
        <c:idx val="3"/>
        <c:spPr>
          <a:solidFill>
            <a:srgbClr val="FF9900"/>
          </a:solidFill>
          <a:ln>
            <a:noFill/>
          </a:ln>
          <a:effectLst/>
        </c:spPr>
      </c:pivotFmt>
      <c:pivotFmt>
        <c:idx val="4"/>
        <c:spPr>
          <a:solidFill>
            <a:srgbClr val="FFFF66"/>
          </a:solidFill>
          <a:ln>
            <a:noFill/>
          </a:ln>
          <a:effectLst/>
        </c:spPr>
      </c:pivotFmt>
      <c:pivotFmt>
        <c:idx val="5"/>
        <c:spPr>
          <a:solidFill>
            <a:schemeClr val="accent4">
              <a:lumMod val="50000"/>
            </a:schemeClr>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lumMod val="50000"/>
            </a:schemeClr>
          </a:solidFill>
          <a:ln>
            <a:noFill/>
          </a:ln>
          <a:effectLst/>
        </c:spPr>
      </c:pivotFmt>
      <c:pivotFmt>
        <c:idx val="8"/>
        <c:spPr>
          <a:solidFill>
            <a:schemeClr val="accent1"/>
          </a:solidFill>
          <a:ln>
            <a:noFill/>
          </a:ln>
          <a:effectLst/>
        </c:spPr>
      </c:pivotFmt>
      <c:pivotFmt>
        <c:idx val="9"/>
        <c:spPr>
          <a:solidFill>
            <a:srgbClr val="FFFF66"/>
          </a:solidFill>
          <a:ln>
            <a:noFill/>
          </a:ln>
          <a:effectLst/>
        </c:spPr>
      </c:pivotFmt>
      <c:pivotFmt>
        <c:idx val="10"/>
        <c:spPr>
          <a:solidFill>
            <a:schemeClr val="accent1"/>
          </a:solidFill>
          <a:ln>
            <a:noFill/>
          </a:ln>
          <a:effectLst/>
        </c:spPr>
      </c:pivotFmt>
      <c:pivotFmt>
        <c:idx val="11"/>
        <c:spPr>
          <a:solidFill>
            <a:srgbClr val="FF9900"/>
          </a:solidFill>
          <a:ln>
            <a:noFill/>
          </a:ln>
          <a:effectLst/>
        </c:spPr>
      </c:pivotFmt>
      <c:pivotFmt>
        <c:idx val="12"/>
        <c:spPr>
          <a:solidFill>
            <a:srgbClr val="FFCC00"/>
          </a:solidFill>
          <a:ln>
            <a:noFill/>
          </a:ln>
          <a:effectLst/>
        </c:spPr>
      </c:pivotFmt>
      <c:pivotFmt>
        <c:idx val="13"/>
        <c:spPr>
          <a:solidFill>
            <a:srgbClr val="C88800"/>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lumMod val="50000"/>
            </a:schemeClr>
          </a:solidFill>
          <a:ln>
            <a:noFill/>
          </a:ln>
          <a:effectLst/>
        </c:spPr>
      </c:pivotFmt>
      <c:pivotFmt>
        <c:idx val="16"/>
        <c:spPr>
          <a:solidFill>
            <a:schemeClr val="accent1"/>
          </a:solidFill>
          <a:ln>
            <a:noFill/>
          </a:ln>
          <a:effectLst/>
        </c:spPr>
      </c:pivotFmt>
      <c:pivotFmt>
        <c:idx val="17"/>
        <c:spPr>
          <a:solidFill>
            <a:srgbClr val="FFFF66"/>
          </a:solidFill>
          <a:ln>
            <a:noFill/>
          </a:ln>
          <a:effectLst/>
        </c:spPr>
      </c:pivotFmt>
      <c:pivotFmt>
        <c:idx val="18"/>
        <c:spPr>
          <a:solidFill>
            <a:schemeClr val="accent1"/>
          </a:solidFill>
          <a:ln>
            <a:noFill/>
          </a:ln>
          <a:effectLst/>
        </c:spPr>
      </c:pivotFmt>
      <c:pivotFmt>
        <c:idx val="19"/>
        <c:spPr>
          <a:solidFill>
            <a:srgbClr val="FF9900"/>
          </a:solidFill>
          <a:ln>
            <a:noFill/>
          </a:ln>
          <a:effectLst/>
        </c:spPr>
      </c:pivotFmt>
      <c:pivotFmt>
        <c:idx val="20"/>
        <c:spPr>
          <a:solidFill>
            <a:srgbClr val="FFCC00"/>
          </a:solidFill>
          <a:ln>
            <a:noFill/>
          </a:ln>
          <a:effectLst/>
        </c:spPr>
      </c:pivotFmt>
      <c:pivotFmt>
        <c:idx val="21"/>
        <c:spPr>
          <a:solidFill>
            <a:srgbClr val="C88800"/>
          </a:solidFill>
          <a:ln>
            <a:noFill/>
          </a:ln>
          <a:effectLst/>
        </c:spPr>
      </c:pivotFmt>
    </c:pivotFmts>
    <c:plotArea>
      <c:layout/>
      <c:barChart>
        <c:barDir val="bar"/>
        <c:grouping val="clustered"/>
        <c:varyColors val="1"/>
        <c:ser>
          <c:idx val="0"/>
          <c:order val="0"/>
          <c:tx>
            <c:strRef>
              <c:f>pivot_calculations!$B$35</c:f>
              <c:strCache>
                <c:ptCount val="1"/>
                <c:pt idx="0">
                  <c:v>Total</c:v>
                </c:pt>
              </c:strCache>
            </c:strRef>
          </c:tx>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1-CE33-4E5B-B773-74D6063EFE18}"/>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CE33-4E5B-B773-74D6063EFE18}"/>
              </c:ext>
            </c:extLst>
          </c:dPt>
          <c:dPt>
            <c:idx val="2"/>
            <c:invertIfNegative val="0"/>
            <c:bubble3D val="0"/>
            <c:spPr>
              <a:solidFill>
                <a:srgbClr val="FFFF66"/>
              </a:solidFill>
              <a:ln>
                <a:noFill/>
              </a:ln>
              <a:effectLst/>
            </c:spPr>
            <c:extLst>
              <c:ext xmlns:c16="http://schemas.microsoft.com/office/drawing/2014/chart" uri="{C3380CC4-5D6E-409C-BE32-E72D297353CC}">
                <c16:uniqueId val="{00000005-CE33-4E5B-B773-74D6063EFE18}"/>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CE33-4E5B-B773-74D6063EFE18}"/>
              </c:ext>
            </c:extLst>
          </c:dPt>
          <c:dPt>
            <c:idx val="4"/>
            <c:invertIfNegative val="0"/>
            <c:bubble3D val="0"/>
            <c:spPr>
              <a:solidFill>
                <a:srgbClr val="FF9900"/>
              </a:solidFill>
              <a:ln>
                <a:noFill/>
              </a:ln>
              <a:effectLst/>
            </c:spPr>
            <c:extLst>
              <c:ext xmlns:c16="http://schemas.microsoft.com/office/drawing/2014/chart" uri="{C3380CC4-5D6E-409C-BE32-E72D297353CC}">
                <c16:uniqueId val="{00000009-CE33-4E5B-B773-74D6063EFE18}"/>
              </c:ext>
            </c:extLst>
          </c:dPt>
          <c:dPt>
            <c:idx val="5"/>
            <c:invertIfNegative val="0"/>
            <c:bubble3D val="0"/>
            <c:spPr>
              <a:solidFill>
                <a:srgbClr val="FFCC00"/>
              </a:solidFill>
              <a:ln>
                <a:noFill/>
              </a:ln>
              <a:effectLst/>
            </c:spPr>
            <c:extLst>
              <c:ext xmlns:c16="http://schemas.microsoft.com/office/drawing/2014/chart" uri="{C3380CC4-5D6E-409C-BE32-E72D297353CC}">
                <c16:uniqueId val="{0000000B-CE33-4E5B-B773-74D6063EFE18}"/>
              </c:ext>
            </c:extLst>
          </c:dPt>
          <c:dPt>
            <c:idx val="6"/>
            <c:invertIfNegative val="0"/>
            <c:bubble3D val="0"/>
            <c:spPr>
              <a:solidFill>
                <a:srgbClr val="C88800"/>
              </a:solidFill>
              <a:ln>
                <a:noFill/>
              </a:ln>
              <a:effectLst/>
            </c:spPr>
            <c:extLst>
              <c:ext xmlns:c16="http://schemas.microsoft.com/office/drawing/2014/chart" uri="{C3380CC4-5D6E-409C-BE32-E72D297353CC}">
                <c16:uniqueId val="{0000000D-CE33-4E5B-B773-74D6063EFE18}"/>
              </c:ext>
            </c:extLst>
          </c:dPt>
          <c:cat>
            <c:strRef>
              <c:f>pivot_calculations!$A$36:$A$43</c:f>
              <c:strCache>
                <c:ptCount val="7"/>
                <c:pt idx="0">
                  <c:v>Infinix</c:v>
                </c:pt>
                <c:pt idx="1">
                  <c:v>Itel</c:v>
                </c:pt>
                <c:pt idx="2">
                  <c:v>Oppo</c:v>
                </c:pt>
                <c:pt idx="3">
                  <c:v>Safaricom</c:v>
                </c:pt>
                <c:pt idx="4">
                  <c:v>Samsung</c:v>
                </c:pt>
                <c:pt idx="5">
                  <c:v>Tecno</c:v>
                </c:pt>
                <c:pt idx="6">
                  <c:v>XIAOMI</c:v>
                </c:pt>
              </c:strCache>
            </c:strRef>
          </c:cat>
          <c:val>
            <c:numRef>
              <c:f>pivot_calculations!$B$36:$B$43</c:f>
              <c:numCache>
                <c:formatCode>0</c:formatCode>
                <c:ptCount val="7"/>
                <c:pt idx="0">
                  <c:v>18536.822784810127</c:v>
                </c:pt>
                <c:pt idx="1">
                  <c:v>11055.290909090909</c:v>
                </c:pt>
                <c:pt idx="2">
                  <c:v>24499.116279069767</c:v>
                </c:pt>
                <c:pt idx="3">
                  <c:v>5423</c:v>
                </c:pt>
                <c:pt idx="4">
                  <c:v>21153.501694915256</c:v>
                </c:pt>
                <c:pt idx="5">
                  <c:v>18899.934673366835</c:v>
                </c:pt>
                <c:pt idx="6">
                  <c:v>15764.929663608562</c:v>
                </c:pt>
              </c:numCache>
            </c:numRef>
          </c:val>
          <c:extLst>
            <c:ext xmlns:c16="http://schemas.microsoft.com/office/drawing/2014/chart" uri="{C3380CC4-5D6E-409C-BE32-E72D297353CC}">
              <c16:uniqueId val="{0000000E-CE33-4E5B-B773-74D6063EFE18}"/>
            </c:ext>
          </c:extLst>
        </c:ser>
        <c:dLbls>
          <c:showLegendKey val="0"/>
          <c:showVal val="0"/>
          <c:showCatName val="0"/>
          <c:showSerName val="0"/>
          <c:showPercent val="0"/>
          <c:showBubbleSize val="0"/>
        </c:dLbls>
        <c:gapWidth val="182"/>
        <c:axId val="182353151"/>
        <c:axId val="182370431"/>
      </c:barChart>
      <c:catAx>
        <c:axId val="182353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2370431"/>
        <c:crosses val="autoZero"/>
        <c:auto val="1"/>
        <c:lblAlgn val="ctr"/>
        <c:lblOffset val="100"/>
        <c:noMultiLvlLbl val="0"/>
      </c:catAx>
      <c:valAx>
        <c:axId val="182370431"/>
        <c:scaling>
          <c:orientation val="minMax"/>
        </c:scaling>
        <c:delete val="1"/>
        <c:axPos val="b"/>
        <c:numFmt formatCode="0" sourceLinked="1"/>
        <c:majorTickMark val="none"/>
        <c:minorTickMark val="none"/>
        <c:tickLblPos val="nextTo"/>
        <c:crossAx val="182353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[jumia_final_copy_analysed.xlsx]pivot_calculations!PivotTable6</c:name>
    <c:fmtId val="5"/>
  </c:pivotSource>
  <c:chart>
    <c:autoTitleDeleted val="1"/>
    <c:pivotFmts>
      <c:pivotFmt>
        <c:idx val="0"/>
        <c:spPr>
          <a:solidFill>
            <a:schemeClr val="accent1"/>
          </a:solidFill>
          <a:ln w="28575" cap="rnd">
            <a:solidFill>
              <a:srgbClr val="C88800"/>
            </a:solidFill>
            <a:prstDash val="lgDashDot"/>
            <a:round/>
          </a:ln>
          <a:effectLst/>
        </c:spPr>
        <c:marker>
          <c:symbol val="circle"/>
          <c:size val="7"/>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88800"/>
            </a:solidFill>
            <a:prstDash val="lgDashDot"/>
            <a:round/>
          </a:ln>
          <a:effectLst/>
        </c:spPr>
        <c:marker>
          <c:symbol val="circle"/>
          <c:size val="7"/>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noFill/>
            <a:prstDash val="lgDashDot"/>
            <a:round/>
          </a:ln>
          <a:effectLst/>
        </c:spPr>
        <c:marker>
          <c:symbol val="circle"/>
          <c:size val="7"/>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pivot_calculations!$B$47</c:f>
              <c:strCache>
                <c:ptCount val="1"/>
                <c:pt idx="0">
                  <c:v>Total</c:v>
                </c:pt>
              </c:strCache>
            </c:strRef>
          </c:tx>
          <c:spPr>
            <a:ln w="28575" cap="rnd">
              <a:noFill/>
              <a:prstDash val="lgDashDot"/>
              <a:round/>
            </a:ln>
            <a:effectLst/>
          </c:spPr>
          <c:marker>
            <c:symbol val="circle"/>
            <c:size val="7"/>
            <c:spPr>
              <a:solidFill>
                <a:srgbClr val="FFC000"/>
              </a:solidFill>
              <a:ln w="9525">
                <a:solidFill>
                  <a:schemeClr val="accent1"/>
                </a:solidFill>
              </a:ln>
              <a:effectLst/>
            </c:spPr>
          </c:marker>
          <c:cat>
            <c:strRef>
              <c:f>pivot_calculations!$A$48:$A$55</c:f>
              <c:strCache>
                <c:ptCount val="7"/>
                <c:pt idx="0">
                  <c:v>Infinix</c:v>
                </c:pt>
                <c:pt idx="1">
                  <c:v>Itel</c:v>
                </c:pt>
                <c:pt idx="2">
                  <c:v>Oppo</c:v>
                </c:pt>
                <c:pt idx="3">
                  <c:v>Safaricom</c:v>
                </c:pt>
                <c:pt idx="4">
                  <c:v>Samsung</c:v>
                </c:pt>
                <c:pt idx="5">
                  <c:v>Tecno</c:v>
                </c:pt>
                <c:pt idx="6">
                  <c:v>XIAOMI</c:v>
                </c:pt>
              </c:strCache>
            </c:strRef>
          </c:cat>
          <c:val>
            <c:numRef>
              <c:f>pivot_calculations!$B$48:$B$55</c:f>
              <c:numCache>
                <c:formatCode>0</c:formatCode>
                <c:ptCount val="7"/>
                <c:pt idx="0">
                  <c:v>4960.7594936708865</c:v>
                </c:pt>
                <c:pt idx="1">
                  <c:v>4869.454545454545</c:v>
                </c:pt>
                <c:pt idx="2">
                  <c:v>5226.5116279069771</c:v>
                </c:pt>
                <c:pt idx="3">
                  <c:v>3300</c:v>
                </c:pt>
                <c:pt idx="4">
                  <c:v>5005.7627118644068</c:v>
                </c:pt>
                <c:pt idx="5">
                  <c:v>5072.9648241206032</c:v>
                </c:pt>
                <c:pt idx="6">
                  <c:v>5149.54128440367</c:v>
                </c:pt>
              </c:numCache>
            </c:numRef>
          </c:val>
          <c:smooth val="0"/>
          <c:extLst>
            <c:ext xmlns:c16="http://schemas.microsoft.com/office/drawing/2014/chart" uri="{C3380CC4-5D6E-409C-BE32-E72D297353CC}">
              <c16:uniqueId val="{00000000-3F07-461C-B0BD-FC992CE4B29D}"/>
            </c:ext>
          </c:extLst>
        </c:ser>
        <c:dLbls>
          <c:showLegendKey val="0"/>
          <c:showVal val="0"/>
          <c:showCatName val="0"/>
          <c:showSerName val="0"/>
          <c:showPercent val="0"/>
          <c:showBubbleSize val="0"/>
        </c:dLbls>
        <c:dropLines>
          <c:spPr>
            <a:ln w="9525" cap="flat" cmpd="sng" algn="ctr">
              <a:solidFill>
                <a:srgbClr val="C88800"/>
              </a:solidFill>
              <a:prstDash val="lgDashDotDot"/>
              <a:round/>
            </a:ln>
            <a:effectLst/>
          </c:spPr>
        </c:dropLines>
        <c:marker val="1"/>
        <c:smooth val="0"/>
        <c:axId val="1521116767"/>
        <c:axId val="1521123487"/>
      </c:lineChart>
      <c:catAx>
        <c:axId val="1521116767"/>
        <c:scaling>
          <c:orientation val="minMax"/>
        </c:scaling>
        <c:delete val="1"/>
        <c:axPos val="b"/>
        <c:numFmt formatCode="General" sourceLinked="1"/>
        <c:majorTickMark val="out"/>
        <c:minorTickMark val="none"/>
        <c:tickLblPos val="nextTo"/>
        <c:crossAx val="1521123487"/>
        <c:crosses val="autoZero"/>
        <c:auto val="1"/>
        <c:lblAlgn val="ctr"/>
        <c:lblOffset val="100"/>
        <c:noMultiLvlLbl val="0"/>
      </c:catAx>
      <c:valAx>
        <c:axId val="1521123487"/>
        <c:scaling>
          <c:orientation val="minMax"/>
        </c:scaling>
        <c:delete val="1"/>
        <c:axPos val="l"/>
        <c:numFmt formatCode="0" sourceLinked="1"/>
        <c:majorTickMark val="out"/>
        <c:minorTickMark val="none"/>
        <c:tickLblPos val="nextTo"/>
        <c:crossAx val="152111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[jumia_final_copy_analysed.xlsx]pivot_calculations!PivotTable11</c:name>
    <c:fmtId val="4"/>
  </c:pivotSource>
  <c:chart>
    <c:autoTitleDeleted val="1"/>
    <c:pivotFmts>
      <c:pivotFmt>
        <c:idx val="0"/>
        <c:spPr>
          <a:solidFill>
            <a:schemeClr val="accent1"/>
          </a:solidFill>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pivot_calculations!$B$86</c:f>
              <c:strCache>
                <c:ptCount val="1"/>
                <c:pt idx="0">
                  <c:v>Total</c:v>
                </c:pt>
              </c:strCache>
            </c:strRef>
          </c:tx>
          <c:spPr>
            <a:ln w="28575" cap="rnd">
              <a:noFill/>
              <a:round/>
            </a:ln>
            <a:effectLst/>
          </c:spPr>
          <c:marker>
            <c:symbol val="none"/>
          </c:marker>
          <c:cat>
            <c:strRef>
              <c:f>pivot_calculations!$A$87:$A$94</c:f>
              <c:strCache>
                <c:ptCount val="7"/>
                <c:pt idx="0">
                  <c:v>Infinix</c:v>
                </c:pt>
                <c:pt idx="1">
                  <c:v>Itel</c:v>
                </c:pt>
                <c:pt idx="2">
                  <c:v>Oppo</c:v>
                </c:pt>
                <c:pt idx="3">
                  <c:v>Safaricom</c:v>
                </c:pt>
                <c:pt idx="4">
                  <c:v>Samsung</c:v>
                </c:pt>
                <c:pt idx="5">
                  <c:v>Tecno</c:v>
                </c:pt>
                <c:pt idx="6">
                  <c:v>XIAOMI</c:v>
                </c:pt>
              </c:strCache>
            </c:strRef>
          </c:cat>
          <c:val>
            <c:numRef>
              <c:f>pivot_calculations!$B$87:$B$94</c:f>
              <c:numCache>
                <c:formatCode>0</c:formatCode>
                <c:ptCount val="7"/>
                <c:pt idx="0">
                  <c:v>135.75342465753425</c:v>
                </c:pt>
                <c:pt idx="1">
                  <c:v>126.83636363636364</c:v>
                </c:pt>
                <c:pt idx="2">
                  <c:v>185.30232558139534</c:v>
                </c:pt>
                <c:pt idx="3">
                  <c:v>32</c:v>
                </c:pt>
                <c:pt idx="4">
                  <c:v>141.27891156462584</c:v>
                </c:pt>
                <c:pt idx="5">
                  <c:v>158.7357512953368</c:v>
                </c:pt>
                <c:pt idx="6">
                  <c:v>175.66871165644173</c:v>
                </c:pt>
              </c:numCache>
            </c:numRef>
          </c:val>
          <c:smooth val="0"/>
          <c:extLst>
            <c:ext xmlns:c16="http://schemas.microsoft.com/office/drawing/2014/chart" uri="{C3380CC4-5D6E-409C-BE32-E72D297353CC}">
              <c16:uniqueId val="{00000000-B68D-4FD0-BDA7-2A42EC9401A1}"/>
            </c:ext>
          </c:extLst>
        </c:ser>
        <c:dLbls>
          <c:showLegendKey val="0"/>
          <c:showVal val="0"/>
          <c:showCatName val="0"/>
          <c:showSerName val="0"/>
          <c:showPercent val="0"/>
          <c:showBubbleSize val="0"/>
        </c:dLbls>
        <c:dropLines>
          <c:spPr>
            <a:ln w="149225" cap="flat" cmpd="sng" algn="ctr">
              <a:solidFill>
                <a:srgbClr val="C88800"/>
              </a:solidFill>
              <a:round/>
            </a:ln>
            <a:effectLst/>
          </c:spPr>
        </c:dropLines>
        <c:smooth val="0"/>
        <c:axId val="1521158527"/>
        <c:axId val="1521145567"/>
      </c:lineChart>
      <c:catAx>
        <c:axId val="1521158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521145567"/>
        <c:crosses val="autoZero"/>
        <c:auto val="1"/>
        <c:lblAlgn val="ctr"/>
        <c:lblOffset val="100"/>
        <c:noMultiLvlLbl val="0"/>
      </c:catAx>
      <c:valAx>
        <c:axId val="1521145567"/>
        <c:scaling>
          <c:orientation val="minMax"/>
        </c:scaling>
        <c:delete val="1"/>
        <c:axPos val="l"/>
        <c:numFmt formatCode="0" sourceLinked="1"/>
        <c:majorTickMark val="out"/>
        <c:minorTickMark val="none"/>
        <c:tickLblPos val="nextTo"/>
        <c:crossAx val="1521158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[jumia_final_copy_analysed.xlsx]pivot_calculations!PivotTable7</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88800"/>
            </a:solidFill>
            <a:prstDash val="lgDash"/>
            <a:round/>
          </a:ln>
          <a:effectLst/>
        </c:spPr>
        <c:marker>
          <c:symbol val="diamond"/>
          <c:size val="5"/>
          <c:spPr>
            <a:solidFill>
              <a:srgbClr val="FFFF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pivot_calculations!$B$60</c:f>
              <c:strCache>
                <c:ptCount val="1"/>
                <c:pt idx="0">
                  <c:v>Total</c:v>
                </c:pt>
              </c:strCache>
            </c:strRef>
          </c:tx>
          <c:spPr>
            <a:ln w="28575" cap="rnd">
              <a:solidFill>
                <a:srgbClr val="C88800"/>
              </a:solidFill>
              <a:prstDash val="lgDash"/>
              <a:round/>
            </a:ln>
            <a:effectLst/>
          </c:spPr>
          <c:marker>
            <c:symbol val="diamond"/>
            <c:size val="5"/>
            <c:spPr>
              <a:solidFill>
                <a:srgbClr val="FFFF00"/>
              </a:solidFill>
              <a:ln w="9525">
                <a:solidFill>
                  <a:schemeClr val="accent1"/>
                </a:solidFill>
              </a:ln>
              <a:effectLst/>
            </c:spPr>
          </c:marker>
          <c:cat>
            <c:strRef>
              <c:f>pivot_calculations!$A$61:$A$68</c:f>
              <c:strCache>
                <c:ptCount val="7"/>
                <c:pt idx="0">
                  <c:v>Infinix</c:v>
                </c:pt>
                <c:pt idx="1">
                  <c:v>Itel</c:v>
                </c:pt>
                <c:pt idx="2">
                  <c:v>Oppo</c:v>
                </c:pt>
                <c:pt idx="3">
                  <c:v>Safaricom</c:v>
                </c:pt>
                <c:pt idx="4">
                  <c:v>Samsung</c:v>
                </c:pt>
                <c:pt idx="5">
                  <c:v>Tecno</c:v>
                </c:pt>
                <c:pt idx="6">
                  <c:v>XIAOMI</c:v>
                </c:pt>
              </c:strCache>
            </c:strRef>
          </c:cat>
          <c:val>
            <c:numRef>
              <c:f>pivot_calculations!$B$61:$B$68</c:f>
              <c:numCache>
                <c:formatCode>0</c:formatCode>
                <c:ptCount val="7"/>
                <c:pt idx="0">
                  <c:v>30.513157894736842</c:v>
                </c:pt>
                <c:pt idx="1">
                  <c:v>36.309090909090912</c:v>
                </c:pt>
                <c:pt idx="2">
                  <c:v>28.976744186046513</c:v>
                </c:pt>
                <c:pt idx="3">
                  <c:v>36.666666666666664</c:v>
                </c:pt>
                <c:pt idx="4">
                  <c:v>35.810035842293907</c:v>
                </c:pt>
                <c:pt idx="5">
                  <c:v>38.377551020408163</c:v>
                </c:pt>
                <c:pt idx="6">
                  <c:v>35.657232704402517</c:v>
                </c:pt>
              </c:numCache>
            </c:numRef>
          </c:val>
          <c:smooth val="0"/>
          <c:extLst>
            <c:ext xmlns:c16="http://schemas.microsoft.com/office/drawing/2014/chart" uri="{C3380CC4-5D6E-409C-BE32-E72D297353CC}">
              <c16:uniqueId val="{00000001-D1CE-4F25-AAB7-DB247B515CA2}"/>
            </c:ext>
          </c:extLst>
        </c:ser>
        <c:dLbls>
          <c:showLegendKey val="0"/>
          <c:showVal val="0"/>
          <c:showCatName val="0"/>
          <c:showSerName val="0"/>
          <c:showPercent val="0"/>
          <c:showBubbleSize val="0"/>
        </c:dLbls>
        <c:marker val="1"/>
        <c:smooth val="0"/>
        <c:axId val="336916399"/>
        <c:axId val="336925519"/>
      </c:lineChart>
      <c:catAx>
        <c:axId val="336916399"/>
        <c:scaling>
          <c:orientation val="minMax"/>
        </c:scaling>
        <c:delete val="1"/>
        <c:axPos val="b"/>
        <c:numFmt formatCode="General" sourceLinked="1"/>
        <c:majorTickMark val="none"/>
        <c:minorTickMark val="none"/>
        <c:tickLblPos val="nextTo"/>
        <c:crossAx val="336925519"/>
        <c:crosses val="autoZero"/>
        <c:auto val="1"/>
        <c:lblAlgn val="ctr"/>
        <c:lblOffset val="100"/>
        <c:noMultiLvlLbl val="0"/>
      </c:catAx>
      <c:valAx>
        <c:axId val="336925519"/>
        <c:scaling>
          <c:orientation val="minMax"/>
        </c:scaling>
        <c:delete val="1"/>
        <c:axPos val="l"/>
        <c:numFmt formatCode="0" sourceLinked="1"/>
        <c:majorTickMark val="none"/>
        <c:minorTickMark val="none"/>
        <c:tickLblPos val="nextTo"/>
        <c:crossAx val="33691639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[jumia_final_copy_analysed.xlsx]pivot_calculations!PivotTable9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lumMod val="50000"/>
            </a:schemeClr>
          </a:solidFill>
          <a:ln>
            <a:noFill/>
          </a:ln>
          <a:effectLst/>
        </c:spPr>
      </c:pivotFmt>
      <c:pivotFmt>
        <c:idx val="4"/>
        <c:spPr>
          <a:solidFill>
            <a:srgbClr val="FFFF00"/>
          </a:solidFill>
          <a:ln>
            <a:noFill/>
          </a:ln>
          <a:effectLst/>
        </c:spPr>
      </c:pivotFmt>
      <c:pivotFmt>
        <c:idx val="5"/>
        <c:spPr>
          <a:solidFill>
            <a:srgbClr val="FF9900"/>
          </a:solidFill>
          <a:ln>
            <a:noFill/>
          </a:ln>
          <a:effectLst/>
        </c:spPr>
      </c:pivotFmt>
      <c:pivotFmt>
        <c:idx val="6"/>
        <c:spPr>
          <a:solidFill>
            <a:srgbClr val="FFCC00"/>
          </a:solidFill>
          <a:ln>
            <a:noFill/>
          </a:ln>
          <a:effectLst/>
        </c:spPr>
      </c:pivotFmt>
      <c:pivotFmt>
        <c:idx val="7"/>
        <c:spPr>
          <a:solidFill>
            <a:srgbClr val="C88800"/>
          </a:solidFill>
          <a:ln>
            <a:noFill/>
          </a:ln>
          <a:effectLst/>
        </c:spPr>
      </c:pivotFmt>
    </c:pivotFmts>
    <c:plotArea>
      <c:layout>
        <c:manualLayout>
          <c:layoutTarget val="inner"/>
          <c:xMode val="edge"/>
          <c:yMode val="edge"/>
          <c:x val="5.226052902469381E-2"/>
          <c:y val="5.7552474921210371E-2"/>
          <c:w val="0.91155910472744128"/>
          <c:h val="0.69980019362679469"/>
        </c:manualLayout>
      </c:layout>
      <c:barChart>
        <c:barDir val="col"/>
        <c:grouping val="stacked"/>
        <c:varyColors val="1"/>
        <c:ser>
          <c:idx val="0"/>
          <c:order val="0"/>
          <c:tx>
            <c:strRef>
              <c:f>pivot_calculations!$B$73</c:f>
              <c:strCache>
                <c:ptCount val="1"/>
                <c:pt idx="0">
                  <c:v>Total</c:v>
                </c:pt>
              </c:strCache>
            </c:strRef>
          </c:tx>
          <c:invertIfNegative val="1"/>
          <c:dPt>
            <c:idx val="0"/>
            <c:invertIfNegative val="1"/>
            <c:bubble3D val="0"/>
            <c:spPr>
              <a:solidFill>
                <a:schemeClr val="accent4">
                  <a:lumMod val="50000"/>
                </a:schemeClr>
              </a:solidFill>
              <a:ln>
                <a:noFill/>
              </a:ln>
              <a:effectLst/>
            </c:spPr>
            <c:extLst>
              <c:ext xmlns:c16="http://schemas.microsoft.com/office/drawing/2014/chart" uri="{C3380CC4-5D6E-409C-BE32-E72D297353CC}">
                <c16:uniqueId val="{00000001-B757-40C7-A2B5-9A08177E723A}"/>
              </c:ext>
            </c:extLst>
          </c:dPt>
          <c:dPt>
            <c:idx val="1"/>
            <c:invertIfNegative val="1"/>
            <c:bubble3D val="0"/>
            <c:spPr>
              <a:solidFill>
                <a:schemeClr val="accent2"/>
              </a:solidFill>
              <a:ln>
                <a:noFill/>
              </a:ln>
              <a:effectLst/>
            </c:spPr>
          </c:dPt>
          <c:dPt>
            <c:idx val="2"/>
            <c:invertIfNegative val="1"/>
            <c:bubble3D val="0"/>
            <c:spPr>
              <a:solidFill>
                <a:srgbClr val="FFFF00"/>
              </a:solidFill>
              <a:ln>
                <a:noFill/>
              </a:ln>
              <a:effectLst/>
            </c:spPr>
            <c:extLst>
              <c:ext xmlns:c16="http://schemas.microsoft.com/office/drawing/2014/chart" uri="{C3380CC4-5D6E-409C-BE32-E72D297353CC}">
                <c16:uniqueId val="{00000002-B757-40C7-A2B5-9A08177E723A}"/>
              </c:ext>
            </c:extLst>
          </c:dPt>
          <c:dPt>
            <c:idx val="3"/>
            <c:invertIfNegative val="1"/>
            <c:bubble3D val="0"/>
            <c:spPr>
              <a:solidFill>
                <a:schemeClr val="accent4"/>
              </a:solidFill>
              <a:ln>
                <a:noFill/>
              </a:ln>
              <a:effectLst/>
            </c:spPr>
          </c:dPt>
          <c:dPt>
            <c:idx val="4"/>
            <c:invertIfNegative val="1"/>
            <c:bubble3D val="0"/>
            <c:spPr>
              <a:solidFill>
                <a:srgbClr val="FF9900"/>
              </a:solidFill>
              <a:ln>
                <a:noFill/>
              </a:ln>
              <a:effectLst/>
            </c:spPr>
            <c:extLst>
              <c:ext xmlns:c16="http://schemas.microsoft.com/office/drawing/2014/chart" uri="{C3380CC4-5D6E-409C-BE32-E72D297353CC}">
                <c16:uniqueId val="{00000003-B757-40C7-A2B5-9A08177E723A}"/>
              </c:ext>
            </c:extLst>
          </c:dPt>
          <c:dPt>
            <c:idx val="5"/>
            <c:invertIfNegative val="1"/>
            <c:bubble3D val="0"/>
            <c:spPr>
              <a:solidFill>
                <a:srgbClr val="FFCC00"/>
              </a:solidFill>
              <a:ln>
                <a:noFill/>
              </a:ln>
              <a:effectLst/>
            </c:spPr>
            <c:extLst>
              <c:ext xmlns:c16="http://schemas.microsoft.com/office/drawing/2014/chart" uri="{C3380CC4-5D6E-409C-BE32-E72D297353CC}">
                <c16:uniqueId val="{00000004-B757-40C7-A2B5-9A08177E723A}"/>
              </c:ext>
            </c:extLst>
          </c:dPt>
          <c:dPt>
            <c:idx val="6"/>
            <c:invertIfNegative val="1"/>
            <c:bubble3D val="0"/>
            <c:spPr>
              <a:solidFill>
                <a:srgbClr val="C88800"/>
              </a:solidFill>
              <a:ln>
                <a:noFill/>
              </a:ln>
              <a:effectLst/>
            </c:spPr>
            <c:extLst>
              <c:ext xmlns:c16="http://schemas.microsoft.com/office/drawing/2014/chart" uri="{C3380CC4-5D6E-409C-BE32-E72D297353CC}">
                <c16:uniqueId val="{00000005-B757-40C7-A2B5-9A08177E723A}"/>
              </c:ext>
            </c:extLst>
          </c:dPt>
          <c:cat>
            <c:strRef>
              <c:f>pivot_calculations!$A$74:$A$81</c:f>
              <c:strCache>
                <c:ptCount val="7"/>
                <c:pt idx="0">
                  <c:v>Infinix</c:v>
                </c:pt>
                <c:pt idx="1">
                  <c:v>Itel</c:v>
                </c:pt>
                <c:pt idx="2">
                  <c:v>Oppo</c:v>
                </c:pt>
                <c:pt idx="3">
                  <c:v>Safaricom</c:v>
                </c:pt>
                <c:pt idx="4">
                  <c:v>Samsung</c:v>
                </c:pt>
                <c:pt idx="5">
                  <c:v>Tecno</c:v>
                </c:pt>
                <c:pt idx="6">
                  <c:v>XIAOMI</c:v>
                </c:pt>
              </c:strCache>
            </c:strRef>
          </c:cat>
          <c:val>
            <c:numRef>
              <c:f>pivot_calculations!$B$74:$B$81</c:f>
              <c:numCache>
                <c:formatCode>0</c:formatCode>
                <c:ptCount val="7"/>
                <c:pt idx="0">
                  <c:v>6.4683544303797467</c:v>
                </c:pt>
                <c:pt idx="1">
                  <c:v>7.290909090909091</c:v>
                </c:pt>
                <c:pt idx="2">
                  <c:v>6.6279069767441863</c:v>
                </c:pt>
                <c:pt idx="3">
                  <c:v>2</c:v>
                </c:pt>
                <c:pt idx="4">
                  <c:v>5.4169491525423732</c:v>
                </c:pt>
                <c:pt idx="5">
                  <c:v>7.0452261306532664</c:v>
                </c:pt>
                <c:pt idx="6">
                  <c:v>6.1529051987767582</c:v>
                </c:pt>
              </c:numCache>
            </c:numRef>
          </c:val>
          <c:extLst>
            <c:ext xmlns:c16="http://schemas.microsoft.com/office/drawing/2014/chart" uri="{C3380CC4-5D6E-409C-BE32-E72D297353CC}">
              <c16:uniqueId val="{00000000-B757-40C7-A2B5-9A08177E723A}"/>
            </c:ext>
          </c:extLst>
        </c:ser>
        <c:dLbls>
          <c:showLegendKey val="0"/>
          <c:showVal val="0"/>
          <c:showCatName val="0"/>
          <c:showSerName val="0"/>
          <c:showPercent val="0"/>
          <c:showBubbleSize val="0"/>
        </c:dLbls>
        <c:gapWidth val="150"/>
        <c:overlap val="100"/>
        <c:axId val="412832623"/>
        <c:axId val="412823023"/>
      </c:barChart>
      <c:catAx>
        <c:axId val="41283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12823023"/>
        <c:crosses val="autoZero"/>
        <c:auto val="1"/>
        <c:lblAlgn val="ctr"/>
        <c:lblOffset val="100"/>
        <c:noMultiLvlLbl val="0"/>
      </c:catAx>
      <c:valAx>
        <c:axId val="412823023"/>
        <c:scaling>
          <c:orientation val="minMax"/>
        </c:scaling>
        <c:delete val="1"/>
        <c:axPos val="l"/>
        <c:numFmt formatCode="0" sourceLinked="1"/>
        <c:majorTickMark val="none"/>
        <c:minorTickMark val="none"/>
        <c:tickLblPos val="nextTo"/>
        <c:crossAx val="41283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val">
        <cx:f>_xlchart.v1.12</cx:f>
      </cx:numDim>
    </cx:data>
    <cx:data id="1">
      <cx:strDim type="cat">
        <cx:f>_xlchart.v1.11</cx:f>
      </cx:strDim>
      <cx:numDim type="val">
        <cx:f>_xlchart.v1.13</cx:f>
      </cx:numDim>
    </cx:data>
    <cx:data id="2">
      <cx:strDim type="cat">
        <cx:f>_xlchart.v1.11</cx:f>
      </cx:strDim>
      <cx:numDim type="val">
        <cx:f>_xlchart.v1.14</cx:f>
      </cx:numDim>
    </cx:data>
  </cx:chartData>
  <cx:chart>
    <cx:plotArea>
      <cx:plotAreaRegion>
        <cx:series layoutId="boxWhisker" uniqueId="{2585C439-B1BE-44FF-B8C8-FE5BB943E008}" formatIdx="0">
          <cx:dataId val="0"/>
          <cx:layoutPr>
            <cx:visibility meanLine="0" meanMarker="1" nonoutliers="0" outliers="1"/>
            <cx:statistics quartileMethod="exclusive"/>
          </cx:layoutPr>
        </cx:series>
        <cx:series layoutId="boxWhisker" uniqueId="{5E4C28A1-DE2E-442F-A1BF-7A0E66BF92AC}" formatIdx="1">
          <cx:dataId val="1"/>
          <cx:layoutPr>
            <cx:visibility meanLine="0" meanMarker="1" nonoutliers="0" outliers="1"/>
            <cx:statistics quartileMethod="exclusive"/>
          </cx:layoutPr>
        </cx:series>
        <cx:series layoutId="boxWhisker" uniqueId="{8EA1F43A-C72F-4C48-AFC8-C7B52EAD3A77}" formatIdx="2">
          <cx:dataId val="2"/>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_xlchart.v1.17</cx:f>
      </cx:strDim>
      <cx:numDim type="val">
        <cx:f>_xlchart.v1.19</cx:f>
      </cx:numDim>
    </cx:data>
    <cx:data id="1">
      <cx:strDim type="cat">
        <cx:f>_xlchart.v1.17</cx:f>
      </cx:strDim>
      <cx:numDim type="val">
        <cx:f>_xlchart.v1.21</cx:f>
      </cx:numDim>
    </cx:data>
    <cx:data id="2">
      <cx:strDim type="cat">
        <cx:f>_xlchart.v1.17</cx:f>
      </cx:strDim>
      <cx:numDim type="val">
        <cx:f>_xlchart.v1.23</cx:f>
      </cx:numDim>
    </cx:data>
  </cx:chartData>
  <cx:chart>
    <cx:title pos="t" align="ctr" overlay="0"/>
    <cx:plotArea>
      <cx:plotAreaRegion>
        <cx:series layoutId="boxWhisker" uniqueId="{478E3B00-5676-47BE-BBD9-BCF4898CE626}" formatIdx="0">
          <cx:tx>
            <cx:txData>
              <cx:f>_xlchart.v1.18</cx:f>
              <cx:v>Min of price_KES</cx:v>
            </cx:txData>
          </cx:tx>
          <cx:dataId val="0"/>
          <cx:layoutPr>
            <cx:visibility meanLine="0" meanMarker="1" nonoutliers="0" outliers="1"/>
            <cx:statistics quartileMethod="exclusive"/>
          </cx:layoutPr>
        </cx:series>
        <cx:series layoutId="boxWhisker" uniqueId="{D8BD0F22-8F7C-498F-9A94-6D1077791ADC}" formatIdx="1">
          <cx:tx>
            <cx:txData>
              <cx:f>_xlchart.v1.20</cx:f>
              <cx:v>Max of price_KES</cx:v>
            </cx:txData>
          </cx:tx>
          <cx:dataId val="1"/>
          <cx:layoutPr>
            <cx:visibility meanLine="0" meanMarker="1" nonoutliers="0" outliers="1"/>
            <cx:statistics quartileMethod="exclusive"/>
          </cx:layoutPr>
        </cx:series>
        <cx:series layoutId="boxWhisker" uniqueId="{54821A36-1902-4882-8759-8D5293BEE0FD}" formatIdx="2">
          <cx:tx>
            <cx:txData>
              <cx:f>_xlchart.v1.22</cx:f>
              <cx:v>Average of price_KES</cx:v>
            </cx:txData>
          </cx:tx>
          <cx:dataId val="2"/>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_xlchart.v1.29</cx:f>
      </cx:strDim>
      <cx:numDim type="val">
        <cx:f>_xlchart.v1.30</cx:f>
      </cx:numDim>
    </cx:data>
    <cx:data id="1">
      <cx:strDim type="cat">
        <cx:f>_xlchart.v1.29</cx:f>
      </cx:strDim>
      <cx:numDim type="val">
        <cx:f>_xlchart.v1.31</cx:f>
      </cx:numDim>
    </cx:data>
    <cx:data id="2">
      <cx:strDim type="cat">
        <cx:f>_xlchart.v1.29</cx:f>
      </cx:strDim>
      <cx:numDim type="val">
        <cx:f>_xlchart.v1.32</cx:f>
      </cx:numDim>
    </cx:data>
  </cx:chartData>
  <cx:chart>
    <cx:title pos="t" align="ctr" overlay="0">
      <cx:tx>
        <cx:txData>
          <cx:v>Max,Min,Avg</cx:v>
        </cx:txData>
      </cx:tx>
      <cx:txPr>
        <a:bodyPr spcFirstLastPara="1" vertOverflow="ellipsis" horzOverflow="overflow" wrap="square" lIns="0" tIns="0" rIns="0" bIns="0" anchor="ctr" anchorCtr="1"/>
        <a:lstStyle/>
        <a:p>
          <a:pPr algn="ctr" rtl="0">
            <a:defRPr sz="1200" b="1">
              <a:solidFill>
                <a:sysClr val="windowText" lastClr="000000"/>
              </a:solidFill>
            </a:defRPr>
          </a:pPr>
          <a:r>
            <a:rPr lang="en-US" sz="1200" b="1" i="0" u="none" strike="noStrike" baseline="0">
              <a:solidFill>
                <a:sysClr val="windowText" lastClr="000000"/>
              </a:solidFill>
              <a:latin typeface="Calibri" panose="020F0502020204030204"/>
            </a:rPr>
            <a:t>Max,Min,Avg</a:t>
          </a:r>
        </a:p>
      </cx:txPr>
    </cx:title>
    <cx:plotArea>
      <cx:plotAreaRegion>
        <cx:plotSurface>
          <cx:spPr>
            <a:noFill/>
            <a:ln>
              <a:noFill/>
            </a:ln>
          </cx:spPr>
        </cx:plotSurface>
        <cx:series layoutId="boxWhisker" uniqueId="{2585C439-B1BE-44FF-B8C8-FE5BB943E008}" formatIdx="0">
          <cx:dataId val="0"/>
          <cx:layoutPr>
            <cx:visibility meanLine="0" meanMarker="1" nonoutliers="0" outliers="1"/>
            <cx:statistics quartileMethod="exclusive"/>
          </cx:layoutPr>
        </cx:series>
        <cx:series layoutId="boxWhisker" uniqueId="{5E4C28A1-DE2E-442F-A1BF-7A0E66BF92AC}" formatIdx="1">
          <cx:dataId val="1"/>
          <cx:layoutPr>
            <cx:visibility meanLine="0" meanMarker="1" nonoutliers="0" outliers="1"/>
            <cx:statistics quartileMethod="exclusive"/>
          </cx:layoutPr>
        </cx:series>
        <cx:series layoutId="boxWhisker" uniqueId="{8EA1F43A-C72F-4C48-AFC8-C7B52EAD3A77}" formatIdx="2">
          <cx:dataId val="2"/>
          <cx:layoutPr>
            <cx:visibility meanLine="0" meanMarker="1" nonoutliers="0" outliers="1"/>
            <cx:statistics quartileMethod="exclusive"/>
          </cx:layoutPr>
        </cx:series>
      </cx:plotAreaRegion>
      <cx:axis id="0">
        <cx:catScaling gapWidth="1"/>
        <cx:tickLabels/>
        <cx:spPr>
          <a:ln>
            <a:noFill/>
          </a:ln>
        </cx:spPr>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axis id="1" hidden="1">
        <cx:valScaling/>
        <cx:tickLabels/>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_xlchart.v1.49</cx:f>
      </cx:strDim>
      <cx:numDim type="val">
        <cx:f>_xlchart.v1.50</cx:f>
      </cx:numDim>
    </cx:data>
    <cx:data id="1">
      <cx:strDim type="cat">
        <cx:f>_xlchart.v1.49</cx:f>
      </cx:strDim>
      <cx:numDim type="val">
        <cx:f>_xlchart.v1.51</cx:f>
      </cx:numDim>
    </cx:data>
    <cx:data id="2">
      <cx:strDim type="cat">
        <cx:f>_xlchart.v1.49</cx:f>
      </cx:strDim>
      <cx:numDim type="val">
        <cx:f>_xlchart.v1.52</cx:f>
      </cx:numDim>
    </cx:data>
  </cx:chartData>
  <cx:chart>
    <cx:title pos="t" align="ctr" overlay="0">
      <cx:tx>
        <cx:txData>
          <cx:v>Max,Min,Avg</cx:v>
        </cx:txData>
      </cx:tx>
      <cx:txPr>
        <a:bodyPr spcFirstLastPara="1" vertOverflow="ellipsis" horzOverflow="overflow" wrap="square" lIns="0" tIns="0" rIns="0" bIns="0" anchor="ctr" anchorCtr="1"/>
        <a:lstStyle/>
        <a:p>
          <a:pPr algn="ctr" rtl="0">
            <a:defRPr sz="1200" b="1">
              <a:solidFill>
                <a:sysClr val="windowText" lastClr="000000"/>
              </a:solidFill>
            </a:defRPr>
          </a:pPr>
          <a:r>
            <a:rPr lang="en-US" sz="1200" b="1" i="0" u="none" strike="noStrike" baseline="0">
              <a:solidFill>
                <a:sysClr val="windowText" lastClr="000000"/>
              </a:solidFill>
              <a:latin typeface="Calibri" panose="020F0502020204030204"/>
            </a:rPr>
            <a:t>Max,Min,Avg</a:t>
          </a:r>
        </a:p>
      </cx:txPr>
    </cx:title>
    <cx:plotArea>
      <cx:plotAreaRegion>
        <cx:plotSurface>
          <cx:spPr>
            <a:noFill/>
            <a:ln>
              <a:noFill/>
            </a:ln>
          </cx:spPr>
        </cx:plotSurface>
        <cx:series layoutId="boxWhisker" uniqueId="{2585C439-B1BE-44FF-B8C8-FE5BB943E008}" formatIdx="0">
          <cx:dataId val="0"/>
          <cx:layoutPr>
            <cx:visibility meanLine="0" meanMarker="1" nonoutliers="0" outliers="1"/>
            <cx:statistics quartileMethod="exclusive"/>
          </cx:layoutPr>
        </cx:series>
        <cx:series layoutId="boxWhisker" uniqueId="{5E4C28A1-DE2E-442F-A1BF-7A0E66BF92AC}" formatIdx="1">
          <cx:dataId val="1"/>
          <cx:layoutPr>
            <cx:visibility meanLine="0" meanMarker="1" nonoutliers="0" outliers="1"/>
            <cx:statistics quartileMethod="exclusive"/>
          </cx:layoutPr>
        </cx:series>
        <cx:series layoutId="boxWhisker" uniqueId="{8EA1F43A-C72F-4C48-AFC8-C7B52EAD3A77}" formatIdx="2">
          <cx:dataId val="2"/>
          <cx:layoutPr>
            <cx:visibility meanLine="0" meanMarker="1" nonoutliers="0" outliers="1"/>
            <cx:statistics quartileMethod="exclusive"/>
          </cx:layoutPr>
        </cx:series>
      </cx:plotAreaRegion>
      <cx:axis id="0">
        <cx:catScaling gapWidth="1"/>
        <cx:tickLabels/>
        <cx:spPr>
          <a:ln>
            <a:noFill/>
          </a:ln>
        </cx:spPr>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2.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chart" Target="../charts/chart14.xml"/><Relationship Id="rId18" Type="http://schemas.openxmlformats.org/officeDocument/2006/relationships/chart" Target="../charts/chart19.xml"/><Relationship Id="rId3" Type="http://schemas.openxmlformats.org/officeDocument/2006/relationships/image" Target="../media/image1.emf"/><Relationship Id="rId7" Type="http://schemas.openxmlformats.org/officeDocument/2006/relationships/chart" Target="../charts/chart9.xml"/><Relationship Id="rId12" Type="http://schemas.microsoft.com/office/2014/relationships/chartEx" Target="../charts/chartEx3.xml"/><Relationship Id="rId17" Type="http://schemas.openxmlformats.org/officeDocument/2006/relationships/chart" Target="../charts/chart18.xml"/><Relationship Id="rId2" Type="http://schemas.openxmlformats.org/officeDocument/2006/relationships/chart" Target="../charts/chart7.xml"/><Relationship Id="rId16" Type="http://schemas.openxmlformats.org/officeDocument/2006/relationships/chart" Target="../charts/chart17.xml"/><Relationship Id="rId20" Type="http://schemas.openxmlformats.org/officeDocument/2006/relationships/chart" Target="../charts/chart20.xml"/><Relationship Id="rId1" Type="http://schemas.openxmlformats.org/officeDocument/2006/relationships/chart" Target="../charts/chart6.xml"/><Relationship Id="rId6" Type="http://schemas.openxmlformats.org/officeDocument/2006/relationships/chart" Target="../charts/chart8.xml"/><Relationship Id="rId11" Type="http://schemas.openxmlformats.org/officeDocument/2006/relationships/chart" Target="../charts/chart13.xml"/><Relationship Id="rId5" Type="http://schemas.openxmlformats.org/officeDocument/2006/relationships/image" Target="../media/image3.emf"/><Relationship Id="rId15" Type="http://schemas.openxmlformats.org/officeDocument/2006/relationships/chart" Target="../charts/chart16.xml"/><Relationship Id="rId10" Type="http://schemas.openxmlformats.org/officeDocument/2006/relationships/chart" Target="../charts/chart12.xml"/><Relationship Id="rId19" Type="http://schemas.microsoft.com/office/2014/relationships/chartEx" Target="../charts/chartEx4.xml"/><Relationship Id="rId4" Type="http://schemas.openxmlformats.org/officeDocument/2006/relationships/image" Target="../media/image2.emf"/><Relationship Id="rId9" Type="http://schemas.openxmlformats.org/officeDocument/2006/relationships/chart" Target="../charts/chart11.xml"/><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85725</xdr:colOff>
      <xdr:row>260</xdr:row>
      <xdr:rowOff>152400</xdr:rowOff>
    </xdr:from>
    <xdr:to>
      <xdr:col>12</xdr:col>
      <xdr:colOff>104775</xdr:colOff>
      <xdr:row>261</xdr:row>
      <xdr:rowOff>152400</xdr:rowOff>
    </xdr:to>
    <xdr:sp macro="" textlink="">
      <xdr:nvSpPr>
        <xdr:cNvPr id="2" name="TextBox 1">
          <a:extLst>
            <a:ext uri="{FF2B5EF4-FFF2-40B4-BE49-F238E27FC236}">
              <a16:creationId xmlns:a16="http://schemas.microsoft.com/office/drawing/2014/main" id="{80D351F9-A2AF-66FD-D919-B60C166841CC}"/>
            </a:ext>
          </a:extLst>
        </xdr:cNvPr>
        <xdr:cNvSpPr txBox="1"/>
      </xdr:nvSpPr>
      <xdr:spPr>
        <a:xfrm>
          <a:off x="2066925" y="49682400"/>
          <a:ext cx="295275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BLANKS</a:t>
          </a:r>
          <a:r>
            <a:rPr lang="en-US" sz="1100" baseline="0"/>
            <a:t> </a:t>
          </a:r>
          <a:r>
            <a:rPr lang="en-US" sz="1100"/>
            <a:t>HAD SOME MISSING VALUES</a:t>
          </a:r>
        </a:p>
      </xdr:txBody>
    </xdr:sp>
    <xdr:clientData/>
  </xdr:twoCellAnchor>
  <xdr:twoCellAnchor>
    <xdr:from>
      <xdr:col>3</xdr:col>
      <xdr:colOff>76200</xdr:colOff>
      <xdr:row>107</xdr:row>
      <xdr:rowOff>42862</xdr:rowOff>
    </xdr:from>
    <xdr:to>
      <xdr:col>16</xdr:col>
      <xdr:colOff>285750</xdr:colOff>
      <xdr:row>121</xdr:row>
      <xdr:rowOff>119062</xdr:rowOff>
    </xdr:to>
    <xdr:graphicFrame macro="">
      <xdr:nvGraphicFramePr>
        <xdr:cNvPr id="3" name="Chart 2">
          <a:extLst>
            <a:ext uri="{FF2B5EF4-FFF2-40B4-BE49-F238E27FC236}">
              <a16:creationId xmlns:a16="http://schemas.microsoft.com/office/drawing/2014/main" id="{912EAE77-830D-84BB-256B-1D02311383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323850</xdr:colOff>
      <xdr:row>82</xdr:row>
      <xdr:rowOff>176212</xdr:rowOff>
    </xdr:from>
    <xdr:to>
      <xdr:col>21</xdr:col>
      <xdr:colOff>200025</xdr:colOff>
      <xdr:row>97</xdr:row>
      <xdr:rowOff>61912</xdr:rowOff>
    </xdr:to>
    <xdr:graphicFrame macro="">
      <xdr:nvGraphicFramePr>
        <xdr:cNvPr id="4" name="Chart 3">
          <a:extLst>
            <a:ext uri="{FF2B5EF4-FFF2-40B4-BE49-F238E27FC236}">
              <a16:creationId xmlns:a16="http://schemas.microsoft.com/office/drawing/2014/main" id="{80AB3579-D909-920E-3479-DF3657496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195262</xdr:colOff>
      <xdr:row>24</xdr:row>
      <xdr:rowOff>119062</xdr:rowOff>
    </xdr:from>
    <xdr:to>
      <xdr:col>17</xdr:col>
      <xdr:colOff>338137</xdr:colOff>
      <xdr:row>33</xdr:row>
      <xdr:rowOff>66675</xdr:rowOff>
    </xdr:to>
    <xdr:graphicFrame macro="">
      <xdr:nvGraphicFramePr>
        <xdr:cNvPr id="8" name="Chart 7">
          <a:extLst>
            <a:ext uri="{FF2B5EF4-FFF2-40B4-BE49-F238E27FC236}">
              <a16:creationId xmlns:a16="http://schemas.microsoft.com/office/drawing/2014/main" id="{A20F2A0A-5F13-FE4B-6C9D-42B46A9A7A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42862</xdr:colOff>
      <xdr:row>65</xdr:row>
      <xdr:rowOff>90487</xdr:rowOff>
    </xdr:from>
    <xdr:to>
      <xdr:col>31</xdr:col>
      <xdr:colOff>328612</xdr:colOff>
      <xdr:row>79</xdr:row>
      <xdr:rowOff>166687</xdr:rowOff>
    </xdr:to>
    <xdr:graphicFrame macro="">
      <xdr:nvGraphicFramePr>
        <xdr:cNvPr id="10" name="Chart 9">
          <a:extLst>
            <a:ext uri="{FF2B5EF4-FFF2-40B4-BE49-F238E27FC236}">
              <a16:creationId xmlns:a16="http://schemas.microsoft.com/office/drawing/2014/main" id="{B10F074A-D7BE-CD61-15CB-8F27E607AF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219075</xdr:colOff>
      <xdr:row>356</xdr:row>
      <xdr:rowOff>147637</xdr:rowOff>
    </xdr:from>
    <xdr:to>
      <xdr:col>24</xdr:col>
      <xdr:colOff>161925</xdr:colOff>
      <xdr:row>371</xdr:row>
      <xdr:rowOff>33337</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FB6E3631-3CB0-D7F8-39D4-7DA06574D7D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8343900" y="679656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238124</xdr:colOff>
      <xdr:row>354</xdr:row>
      <xdr:rowOff>171451</xdr:rowOff>
    </xdr:from>
    <xdr:to>
      <xdr:col>18</xdr:col>
      <xdr:colOff>295275</xdr:colOff>
      <xdr:row>357</xdr:row>
      <xdr:rowOff>180975</xdr:rowOff>
    </xdr:to>
    <mc:AlternateContent xmlns:mc="http://schemas.openxmlformats.org/markup-compatibility/2006">
      <mc:Choice xmlns:a14="http://schemas.microsoft.com/office/drawing/2010/main" Requires="a14">
        <xdr:graphicFrame macro="">
          <xdr:nvGraphicFramePr>
            <xdr:cNvPr id="12" name="brand">
              <a:extLst>
                <a:ext uri="{FF2B5EF4-FFF2-40B4-BE49-F238E27FC236}">
                  <a16:creationId xmlns:a16="http://schemas.microsoft.com/office/drawing/2014/main" id="{D170A6D4-14E0-5D37-006F-69E1657E8EB2}"/>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dr:sp macro="" textlink="">
          <xdr:nvSpPr>
            <xdr:cNvPr id="0" name=""/>
            <xdr:cNvSpPr>
              <a:spLocks noTextEdit="1"/>
            </xdr:cNvSpPr>
          </xdr:nvSpPr>
          <xdr:spPr>
            <a:xfrm>
              <a:off x="4591049" y="67608451"/>
              <a:ext cx="6286501" cy="581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xdr:colOff>
      <xdr:row>373</xdr:row>
      <xdr:rowOff>166687</xdr:rowOff>
    </xdr:from>
    <xdr:to>
      <xdr:col>6</xdr:col>
      <xdr:colOff>142875</xdr:colOff>
      <xdr:row>388</xdr:row>
      <xdr:rowOff>52387</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C0E21F01-CC25-97A8-72E2-AF857581E0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962150" y="712231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781050</xdr:colOff>
      <xdr:row>66</xdr:row>
      <xdr:rowOff>52387</xdr:rowOff>
    </xdr:from>
    <xdr:to>
      <xdr:col>11</xdr:col>
      <xdr:colOff>266700</xdr:colOff>
      <xdr:row>80</xdr:row>
      <xdr:rowOff>128587</xdr:rowOff>
    </xdr:to>
    <xdr:graphicFrame macro="">
      <xdr:nvGraphicFramePr>
        <xdr:cNvPr id="15" name="Chart 14">
          <a:extLst>
            <a:ext uri="{FF2B5EF4-FFF2-40B4-BE49-F238E27FC236}">
              <a16:creationId xmlns:a16="http://schemas.microsoft.com/office/drawing/2014/main" id="{857BABFA-6BB6-7E8F-0D36-3052A85B38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400833</xdr:colOff>
      <xdr:row>40</xdr:row>
      <xdr:rowOff>113128</xdr:rowOff>
    </xdr:from>
    <xdr:to>
      <xdr:col>27</xdr:col>
      <xdr:colOff>611777</xdr:colOff>
      <xdr:row>69</xdr:row>
      <xdr:rowOff>100514</xdr:rowOff>
    </xdr:to>
    <xdr:grpSp>
      <xdr:nvGrpSpPr>
        <xdr:cNvPr id="45" name="Group 44">
          <a:extLst>
            <a:ext uri="{FF2B5EF4-FFF2-40B4-BE49-F238E27FC236}">
              <a16:creationId xmlns:a16="http://schemas.microsoft.com/office/drawing/2014/main" id="{6C8117AD-B841-4892-987B-5CEEABE4B743}"/>
            </a:ext>
          </a:extLst>
        </xdr:cNvPr>
        <xdr:cNvGrpSpPr/>
      </xdr:nvGrpSpPr>
      <xdr:grpSpPr>
        <a:xfrm>
          <a:off x="1613106" y="7617673"/>
          <a:ext cx="15364353" cy="5428182"/>
          <a:chOff x="1959536" y="314962"/>
          <a:chExt cx="15364352" cy="5428182"/>
        </a:xfrm>
      </xdr:grpSpPr>
      <xdr:grpSp>
        <xdr:nvGrpSpPr>
          <xdr:cNvPr id="46" name="Group 45">
            <a:extLst>
              <a:ext uri="{FF2B5EF4-FFF2-40B4-BE49-F238E27FC236}">
                <a16:creationId xmlns:a16="http://schemas.microsoft.com/office/drawing/2014/main" id="{DF858007-C1C2-3E7B-15C9-D656AA72EEA6}"/>
              </a:ext>
            </a:extLst>
          </xdr:cNvPr>
          <xdr:cNvGrpSpPr/>
        </xdr:nvGrpSpPr>
        <xdr:grpSpPr>
          <a:xfrm>
            <a:off x="1959536" y="314962"/>
            <a:ext cx="15364352" cy="5428182"/>
            <a:chOff x="1973968" y="271666"/>
            <a:chExt cx="15364352" cy="5428182"/>
          </a:xfrm>
        </xdr:grpSpPr>
        <xdr:grpSp>
          <xdr:nvGrpSpPr>
            <xdr:cNvPr id="48" name="Group 47">
              <a:extLst>
                <a:ext uri="{FF2B5EF4-FFF2-40B4-BE49-F238E27FC236}">
                  <a16:creationId xmlns:a16="http://schemas.microsoft.com/office/drawing/2014/main" id="{E89E0332-F650-B858-93ED-D56A4C0D8071}"/>
                </a:ext>
              </a:extLst>
            </xdr:cNvPr>
            <xdr:cNvGrpSpPr/>
          </xdr:nvGrpSpPr>
          <xdr:grpSpPr>
            <a:xfrm>
              <a:off x="1973968" y="271666"/>
              <a:ext cx="15364352" cy="5408174"/>
              <a:chOff x="1963364" y="346476"/>
              <a:chExt cx="15518979" cy="5604624"/>
            </a:xfrm>
          </xdr:grpSpPr>
          <xdr:grpSp>
            <xdr:nvGrpSpPr>
              <xdr:cNvPr id="57" name="Group 56">
                <a:extLst>
                  <a:ext uri="{FF2B5EF4-FFF2-40B4-BE49-F238E27FC236}">
                    <a16:creationId xmlns:a16="http://schemas.microsoft.com/office/drawing/2014/main" id="{77266A00-6F03-4B3C-9CF5-73E5C1EA5A9C}"/>
                  </a:ext>
                </a:extLst>
              </xdr:cNvPr>
              <xdr:cNvGrpSpPr/>
            </xdr:nvGrpSpPr>
            <xdr:grpSpPr>
              <a:xfrm>
                <a:off x="1963364" y="346476"/>
                <a:ext cx="15518979" cy="5604624"/>
                <a:chOff x="1963364" y="346476"/>
                <a:chExt cx="15518979" cy="5604624"/>
              </a:xfrm>
            </xdr:grpSpPr>
            <xdr:grpSp>
              <xdr:nvGrpSpPr>
                <xdr:cNvPr id="62" name="Group 61">
                  <a:extLst>
                    <a:ext uri="{FF2B5EF4-FFF2-40B4-BE49-F238E27FC236}">
                      <a16:creationId xmlns:a16="http://schemas.microsoft.com/office/drawing/2014/main" id="{E19C945E-F102-FAE4-FD8E-6453573EBCC7}"/>
                    </a:ext>
                  </a:extLst>
                </xdr:cNvPr>
                <xdr:cNvGrpSpPr/>
              </xdr:nvGrpSpPr>
              <xdr:grpSpPr>
                <a:xfrm>
                  <a:off x="1963364" y="346476"/>
                  <a:ext cx="15518979" cy="5604624"/>
                  <a:chOff x="1963364" y="365915"/>
                  <a:chExt cx="15518979" cy="5604624"/>
                </a:xfrm>
              </xdr:grpSpPr>
              <xdr:sp macro="" textlink="">
                <xdr:nvSpPr>
                  <xdr:cNvPr id="68" name="Rectangle: Rounded Corners 67">
                    <a:extLst>
                      <a:ext uri="{FF2B5EF4-FFF2-40B4-BE49-F238E27FC236}">
                        <a16:creationId xmlns:a16="http://schemas.microsoft.com/office/drawing/2014/main" id="{4796A312-F55B-7510-3590-FC60FAF9F270}"/>
                      </a:ext>
                    </a:extLst>
                  </xdr:cNvPr>
                  <xdr:cNvSpPr/>
                </xdr:nvSpPr>
                <xdr:spPr>
                  <a:xfrm>
                    <a:off x="1963364" y="365915"/>
                    <a:ext cx="15518979" cy="5604624"/>
                  </a:xfrm>
                  <a:prstGeom prst="roundRect">
                    <a:avLst>
                      <a:gd name="adj" fmla="val 8877"/>
                    </a:avLst>
                  </a:prstGeom>
                  <a:solidFill>
                    <a:srgbClr val="FFCC00">
                      <a:alpha val="45882"/>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9" name="Rectangle: Rounded Corners 68">
                    <a:extLst>
                      <a:ext uri="{FF2B5EF4-FFF2-40B4-BE49-F238E27FC236}">
                        <a16:creationId xmlns:a16="http://schemas.microsoft.com/office/drawing/2014/main" id="{5F1E0793-C7D7-C2EA-1123-35DB76F113B0}"/>
                      </a:ext>
                    </a:extLst>
                  </xdr:cNvPr>
                  <xdr:cNvSpPr/>
                </xdr:nvSpPr>
                <xdr:spPr>
                  <a:xfrm>
                    <a:off x="2195134" y="486483"/>
                    <a:ext cx="15128460" cy="5331738"/>
                  </a:xfrm>
                  <a:prstGeom prst="roundRect">
                    <a:avLst>
                      <a:gd name="adj" fmla="val 8877"/>
                    </a:avLst>
                  </a:prstGeom>
                  <a:solidFill>
                    <a:srgbClr val="FF9900">
                      <a:alpha val="35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0" name="Rectangle: Rounded Corners 69">
                    <a:extLst>
                      <a:ext uri="{FF2B5EF4-FFF2-40B4-BE49-F238E27FC236}">
                        <a16:creationId xmlns:a16="http://schemas.microsoft.com/office/drawing/2014/main" id="{59C0AAFE-4A82-7800-2BE8-D9C5B1DCDF55}"/>
                      </a:ext>
                    </a:extLst>
                  </xdr:cNvPr>
                  <xdr:cNvSpPr/>
                </xdr:nvSpPr>
                <xdr:spPr>
                  <a:xfrm>
                    <a:off x="2262472" y="940589"/>
                    <a:ext cx="3368679" cy="4772386"/>
                  </a:xfrm>
                  <a:prstGeom prst="roundRect">
                    <a:avLst/>
                  </a:prstGeom>
                  <a:solidFill>
                    <a:srgbClr val="FFFF99">
                      <a:alpha val="86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71" name="Rectangle: Rounded Corners 70">
                    <a:extLst>
                      <a:ext uri="{FF2B5EF4-FFF2-40B4-BE49-F238E27FC236}">
                        <a16:creationId xmlns:a16="http://schemas.microsoft.com/office/drawing/2014/main" id="{BEE8FA12-4B85-F085-F9FE-07E8906889D7}"/>
                      </a:ext>
                    </a:extLst>
                  </xdr:cNvPr>
                  <xdr:cNvSpPr/>
                </xdr:nvSpPr>
                <xdr:spPr>
                  <a:xfrm>
                    <a:off x="10592498" y="885088"/>
                    <a:ext cx="3371489" cy="4838677"/>
                  </a:xfrm>
                  <a:prstGeom prst="roundRect">
                    <a:avLst>
                      <a:gd name="adj" fmla="val 17830"/>
                    </a:avLst>
                  </a:prstGeom>
                  <a:solidFill>
                    <a:srgbClr val="FFFF99">
                      <a:alpha val="86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72" name="Rectangle: Rounded Corners 71">
                    <a:extLst>
                      <a:ext uri="{FF2B5EF4-FFF2-40B4-BE49-F238E27FC236}">
                        <a16:creationId xmlns:a16="http://schemas.microsoft.com/office/drawing/2014/main" id="{BB227206-4B78-C0F7-BEBB-7879C4E59F98}"/>
                      </a:ext>
                    </a:extLst>
                  </xdr:cNvPr>
                  <xdr:cNvSpPr/>
                </xdr:nvSpPr>
                <xdr:spPr>
                  <a:xfrm rot="16200000">
                    <a:off x="5660261" y="861447"/>
                    <a:ext cx="4871033" cy="4839311"/>
                  </a:xfrm>
                  <a:prstGeom prst="roundRect">
                    <a:avLst>
                      <a:gd name="adj" fmla="val 14180"/>
                    </a:avLst>
                  </a:prstGeom>
                  <a:solidFill>
                    <a:srgbClr val="FFFF99">
                      <a:alpha val="86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73" name="Rectangle: Rounded Corners 72">
                    <a:extLst>
                      <a:ext uri="{FF2B5EF4-FFF2-40B4-BE49-F238E27FC236}">
                        <a16:creationId xmlns:a16="http://schemas.microsoft.com/office/drawing/2014/main" id="{0EB23405-9D01-33EB-8EC8-B55D2C2ED9E0}"/>
                      </a:ext>
                    </a:extLst>
                  </xdr:cNvPr>
                  <xdr:cNvSpPr/>
                </xdr:nvSpPr>
                <xdr:spPr>
                  <a:xfrm rot="16200000">
                    <a:off x="13323560" y="1729684"/>
                    <a:ext cx="4762524" cy="3151818"/>
                  </a:xfrm>
                  <a:prstGeom prst="roundRect">
                    <a:avLst/>
                  </a:prstGeom>
                  <a:solidFill>
                    <a:srgbClr val="FFFF99">
                      <a:alpha val="86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aphicFrame macro="">
                <xdr:nvGraphicFramePr>
                  <xdr:cNvPr id="74" name="Chart 73">
                    <a:extLst>
                      <a:ext uri="{FF2B5EF4-FFF2-40B4-BE49-F238E27FC236}">
                        <a16:creationId xmlns:a16="http://schemas.microsoft.com/office/drawing/2014/main" id="{F32660D0-B05F-8CAC-DB34-AB3B281160A4}"/>
                      </a:ext>
                    </a:extLst>
                  </xdr:cNvPr>
                  <xdr:cNvGraphicFramePr>
                    <a:graphicFrameLocks/>
                  </xdr:cNvGraphicFramePr>
                </xdr:nvGraphicFramePr>
                <xdr:xfrm>
                  <a:off x="2213971" y="3165326"/>
                  <a:ext cx="3017878" cy="2572440"/>
                </xdr:xfrm>
                <a:graphic>
                  <a:graphicData uri="http://schemas.openxmlformats.org/drawingml/2006/chart">
                    <c:chart xmlns:c="http://schemas.openxmlformats.org/drawingml/2006/chart" xmlns:r="http://schemas.openxmlformats.org/officeDocument/2006/relationships" r:id="rId1"/>
                  </a:graphicData>
                </a:graphic>
              </xdr:graphicFrame>
            </xdr:grpSp>
            <xdr:graphicFrame macro="">
              <xdr:nvGraphicFramePr>
                <xdr:cNvPr id="63" name="Chart 62">
                  <a:extLst>
                    <a:ext uri="{FF2B5EF4-FFF2-40B4-BE49-F238E27FC236}">
                      <a16:creationId xmlns:a16="http://schemas.microsoft.com/office/drawing/2014/main" id="{86FA7D78-0083-32C3-9948-1D5E42B48739}"/>
                    </a:ext>
                  </a:extLst>
                </xdr:cNvPr>
                <xdr:cNvGraphicFramePr>
                  <a:graphicFrameLocks/>
                </xdr:cNvGraphicFramePr>
              </xdr:nvGraphicFramePr>
              <xdr:xfrm>
                <a:off x="2262805" y="1366118"/>
                <a:ext cx="3157319" cy="1764814"/>
              </xdr:xfrm>
              <a:graphic>
                <a:graphicData uri="http://schemas.openxmlformats.org/drawingml/2006/chart">
                  <c:chart xmlns:c="http://schemas.openxmlformats.org/drawingml/2006/chart" xmlns:r="http://schemas.openxmlformats.org/officeDocument/2006/relationships" r:id="rId2"/>
                </a:graphicData>
              </a:graphic>
            </xdr:graphicFrame>
            <xdr:pic>
              <xdr:nvPicPr>
                <xdr:cNvPr id="64" name="Picture 63">
                  <a:extLst>
                    <a:ext uri="{FF2B5EF4-FFF2-40B4-BE49-F238E27FC236}">
                      <a16:creationId xmlns:a16="http://schemas.microsoft.com/office/drawing/2014/main" id="{2DCF7355-88DA-0D09-0DDF-202735DC6FDC}"/>
                    </a:ext>
                  </a:extLst>
                </xdr:cNvPr>
                <xdr:cNvPicPr>
                  <a:picLocks noChangeAspect="1" noChangeArrowheads="1"/>
                </xdr:cNvPicPr>
              </xdr:nvPicPr>
              <xdr:blipFill>
                <a:blip xmlns:r="http://schemas.openxmlformats.org/officeDocument/2006/relationships" r:embed="rId3">
                  <a:alphaModFix/>
                  <a:extLst>
                    <a:ext uri="{28A0092B-C50C-407E-A947-70E740481C1C}">
                      <a14:useLocalDpi xmlns:a14="http://schemas.microsoft.com/office/drawing/2010/main" val="0"/>
                    </a:ext>
                  </a:extLst>
                </a:blip>
                <a:srcRect/>
                <a:stretch>
                  <a:fillRect/>
                </a:stretch>
              </xdr:blipFill>
              <xdr:spPr bwMode="auto">
                <a:xfrm>
                  <a:off x="2396771" y="3085896"/>
                  <a:ext cx="3110039" cy="22667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5" name="Picture 64">
                  <a:extLst>
                    <a:ext uri="{FF2B5EF4-FFF2-40B4-BE49-F238E27FC236}">
                      <a16:creationId xmlns:a16="http://schemas.microsoft.com/office/drawing/2014/main" id="{6479655B-1747-697E-29F4-F23358542851}"/>
                    </a:ext>
                  </a:extLst>
                </xdr:cNvPr>
                <xdr:cNvPicPr>
                  <a:picLocks noChangeAspect="1" noChangeArrowheads="1"/>
                </xdr:cNvPicPr>
              </xdr:nvPicPr>
              <xdr:blipFill>
                <a:blip xmlns:r="http://schemas.openxmlformats.org/officeDocument/2006/relationships" r:embed="rId4">
                  <a:alphaModFix/>
                  <a:extLst>
                    <a:ext uri="{28A0092B-C50C-407E-A947-70E740481C1C}">
                      <a14:useLocalDpi xmlns:a14="http://schemas.microsoft.com/office/drawing/2010/main" val="0"/>
                    </a:ext>
                  </a:extLst>
                </a:blip>
                <a:srcRect/>
                <a:stretch>
                  <a:fillRect/>
                </a:stretch>
              </xdr:blipFill>
              <xdr:spPr bwMode="auto">
                <a:xfrm>
                  <a:off x="2403558" y="1073525"/>
                  <a:ext cx="3683455" cy="203912"/>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6" name="Picture 65">
                  <a:extLst>
                    <a:ext uri="{FF2B5EF4-FFF2-40B4-BE49-F238E27FC236}">
                      <a16:creationId xmlns:a16="http://schemas.microsoft.com/office/drawing/2014/main" id="{D61D7AD9-4F03-9843-8E76-CEF3163EEE94}"/>
                    </a:ext>
                  </a:extLst>
                </xdr:cNvPr>
                <xdr:cNvPicPr>
                  <a:picLocks noChangeAspect="1" noChangeArrowheads="1"/>
                </xdr:cNvPicPr>
              </xdr:nvPicPr>
              <xdr:blipFill>
                <a:blip xmlns:r="http://schemas.openxmlformats.org/officeDocument/2006/relationships" r:embed="rId5">
                  <a:alphaModFix/>
                  <a:extLst>
                    <a:ext uri="{28A0092B-C50C-407E-A947-70E740481C1C}">
                      <a14:useLocalDpi xmlns:a14="http://schemas.microsoft.com/office/drawing/2010/main" val="0"/>
                    </a:ext>
                  </a:extLst>
                </a:blip>
                <a:srcRect/>
                <a:stretch>
                  <a:fillRect/>
                </a:stretch>
              </xdr:blipFill>
              <xdr:spPr bwMode="auto">
                <a:xfrm>
                  <a:off x="2400677" y="1259710"/>
                  <a:ext cx="2458811" cy="204106"/>
                </a:xfrm>
                <a:prstGeom prst="rect">
                  <a:avLst/>
                </a:prstGeom>
                <a:noFill/>
                <a:extLst>
                  <a:ext uri="{909E8E84-426E-40DD-AFC4-6F175D3DCCD1}">
                    <a14:hiddenFill xmlns:a14="http://schemas.microsoft.com/office/drawing/2010/main">
                      <a:solidFill>
                        <a:srgbClr val="FFFFFF"/>
                      </a:solidFill>
                    </a14:hiddenFill>
                  </a:ext>
                </a:extLst>
              </xdr:spPr>
            </xdr:pic>
            <xdr:graphicFrame macro="">
              <xdr:nvGraphicFramePr>
                <xdr:cNvPr id="67" name="Chart 66">
                  <a:extLst>
                    <a:ext uri="{FF2B5EF4-FFF2-40B4-BE49-F238E27FC236}">
                      <a16:creationId xmlns:a16="http://schemas.microsoft.com/office/drawing/2014/main" id="{F2F0E6B6-35D2-A850-F86F-97F8080FE414}"/>
                    </a:ext>
                  </a:extLst>
                </xdr:cNvPr>
                <xdr:cNvGraphicFramePr>
                  <a:graphicFrameLocks/>
                </xdr:cNvGraphicFramePr>
              </xdr:nvGraphicFramePr>
              <xdr:xfrm>
                <a:off x="5685842" y="865026"/>
                <a:ext cx="4811097" cy="2205212"/>
              </xdr:xfrm>
              <a:graphic>
                <a:graphicData uri="http://schemas.openxmlformats.org/drawingml/2006/chart">
                  <c:chart xmlns:c="http://schemas.openxmlformats.org/drawingml/2006/chart" xmlns:r="http://schemas.openxmlformats.org/officeDocument/2006/relationships" r:id="rId6"/>
                </a:graphicData>
              </a:graphic>
            </xdr:graphicFrame>
          </xdr:grpSp>
          <xdr:sp macro="" textlink="">
            <xdr:nvSpPr>
              <xdr:cNvPr id="58" name="TextBox 57">
                <a:extLst>
                  <a:ext uri="{FF2B5EF4-FFF2-40B4-BE49-F238E27FC236}">
                    <a16:creationId xmlns:a16="http://schemas.microsoft.com/office/drawing/2014/main" id="{4AA3B631-71DE-9DB1-EC9A-C4C3E26A456F}"/>
                  </a:ext>
                </a:extLst>
              </xdr:cNvPr>
              <xdr:cNvSpPr txBox="1"/>
            </xdr:nvSpPr>
            <xdr:spPr>
              <a:xfrm>
                <a:off x="5948266" y="884465"/>
                <a:ext cx="4150178" cy="466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On average, the brand that gives the highest  value for money is :Safaricom with : 0.6</a:t>
                </a:r>
                <a:r>
                  <a:rPr lang="en-US" b="1"/>
                  <a:t> </a:t>
                </a:r>
                <a:endParaRPr lang="en-US" sz="1100" b="1"/>
              </a:p>
            </xdr:txBody>
          </xdr:sp>
          <xdr:graphicFrame macro="">
            <xdr:nvGraphicFramePr>
              <xdr:cNvPr id="59" name="Chart 58">
                <a:extLst>
                  <a:ext uri="{FF2B5EF4-FFF2-40B4-BE49-F238E27FC236}">
                    <a16:creationId xmlns:a16="http://schemas.microsoft.com/office/drawing/2014/main" id="{F66EF946-1C1B-28CA-876A-D48BFD892099}"/>
                  </a:ext>
                </a:extLst>
              </xdr:cNvPr>
              <xdr:cNvGraphicFramePr>
                <a:graphicFrameLocks/>
              </xdr:cNvGraphicFramePr>
            </xdr:nvGraphicFramePr>
            <xdr:xfrm>
              <a:off x="5705329" y="2964413"/>
              <a:ext cx="4572000" cy="2400689"/>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60" name="TextBox 59">
                <a:extLst>
                  <a:ext uri="{FF2B5EF4-FFF2-40B4-BE49-F238E27FC236}">
                    <a16:creationId xmlns:a16="http://schemas.microsoft.com/office/drawing/2014/main" id="{30EACB4C-CF06-E33C-14EA-6A027E7998B2}"/>
                  </a:ext>
                </a:extLst>
              </xdr:cNvPr>
              <xdr:cNvSpPr txBox="1"/>
            </xdr:nvSpPr>
            <xdr:spPr>
              <a:xfrm>
                <a:off x="9058469" y="3236557"/>
                <a:ext cx="1419030" cy="97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On average Safaricom is a LESS expensive brand with most modesl range at : 5423</a:t>
                </a:r>
                <a:r>
                  <a:rPr lang="en-US" b="1"/>
                  <a:t> </a:t>
                </a:r>
                <a:endParaRPr lang="en-US" sz="1100" b="1"/>
              </a:p>
            </xdr:txBody>
          </xdr:sp>
          <xdr:sp macro="" textlink="">
            <xdr:nvSpPr>
              <xdr:cNvPr id="61" name="TextBox 60">
                <a:extLst>
                  <a:ext uri="{FF2B5EF4-FFF2-40B4-BE49-F238E27FC236}">
                    <a16:creationId xmlns:a16="http://schemas.microsoft.com/office/drawing/2014/main" id="{A2B0B5F9-8EC7-6478-8C6E-D6D2542BA04D}"/>
                  </a:ext>
                </a:extLst>
              </xdr:cNvPr>
              <xdr:cNvSpPr txBox="1"/>
            </xdr:nvSpPr>
            <xdr:spPr>
              <a:xfrm>
                <a:off x="6064899" y="5267910"/>
                <a:ext cx="4179336" cy="505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On average Oppo is a more expesnive brand with most modesl range at : 24499</a:t>
                </a:r>
                <a:r>
                  <a:rPr lang="en-US" b="1"/>
                  <a:t> </a:t>
                </a:r>
                <a:endParaRPr lang="en-US" sz="1100" b="1"/>
              </a:p>
            </xdr:txBody>
          </xdr:sp>
        </xdr:grpSp>
        <xdr:graphicFrame macro="">
          <xdr:nvGraphicFramePr>
            <xdr:cNvPr id="49" name="Chart 48">
              <a:extLst>
                <a:ext uri="{FF2B5EF4-FFF2-40B4-BE49-F238E27FC236}">
                  <a16:creationId xmlns:a16="http://schemas.microsoft.com/office/drawing/2014/main" id="{0ECCABAD-F3FE-DA90-ED94-CF6CA0576FB6}"/>
                </a:ext>
              </a:extLst>
            </xdr:cNvPr>
            <xdr:cNvGraphicFramePr>
              <a:graphicFrameLocks/>
            </xdr:cNvGraphicFramePr>
          </xdr:nvGraphicFramePr>
          <xdr:xfrm>
            <a:off x="10547303" y="1006104"/>
            <a:ext cx="3244509" cy="1520347"/>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50" name="TextBox 49">
              <a:extLst>
                <a:ext uri="{FF2B5EF4-FFF2-40B4-BE49-F238E27FC236}">
                  <a16:creationId xmlns:a16="http://schemas.microsoft.com/office/drawing/2014/main" id="{21FC3936-5611-0900-1621-87C4FEBF1203}"/>
                </a:ext>
              </a:extLst>
            </xdr:cNvPr>
            <xdr:cNvSpPr txBox="1"/>
          </xdr:nvSpPr>
          <xdr:spPr>
            <a:xfrm>
              <a:off x="10768662" y="798080"/>
              <a:ext cx="2388827" cy="515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none" strike="noStrike">
                  <a:solidFill>
                    <a:sysClr val="windowText" lastClr="000000"/>
                  </a:solidFill>
                  <a:effectLst/>
                  <a:latin typeface="+mn-lt"/>
                  <a:ea typeface="+mn-ea"/>
                  <a:cs typeface="+mn-cs"/>
                </a:rPr>
                <a:t>On average Oppo has high battery capacity of : 5227</a:t>
              </a:r>
              <a:r>
                <a:rPr lang="en-US" sz="1200" b="1">
                  <a:solidFill>
                    <a:sysClr val="windowText" lastClr="000000"/>
                  </a:solidFill>
                </a:rPr>
                <a:t> </a:t>
              </a:r>
            </a:p>
          </xdr:txBody>
        </xdr:sp>
        <xdr:graphicFrame macro="">
          <xdr:nvGraphicFramePr>
            <xdr:cNvPr id="51" name="Chart 50">
              <a:extLst>
                <a:ext uri="{FF2B5EF4-FFF2-40B4-BE49-F238E27FC236}">
                  <a16:creationId xmlns:a16="http://schemas.microsoft.com/office/drawing/2014/main" id="{1B08AE30-AFC5-DD01-A8B1-263C6A98D765}"/>
                </a:ext>
              </a:extLst>
            </xdr:cNvPr>
            <xdr:cNvGraphicFramePr>
              <a:graphicFrameLocks/>
            </xdr:cNvGraphicFramePr>
          </xdr:nvGraphicFramePr>
          <xdr:xfrm>
            <a:off x="10578160" y="2450883"/>
            <a:ext cx="3399471" cy="1759961"/>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52" name="Chart 51">
              <a:extLst>
                <a:ext uri="{FF2B5EF4-FFF2-40B4-BE49-F238E27FC236}">
                  <a16:creationId xmlns:a16="http://schemas.microsoft.com/office/drawing/2014/main" id="{6E669659-8F1B-D1C9-43A6-C0E3743D018D}"/>
                </a:ext>
              </a:extLst>
            </xdr:cNvPr>
            <xdr:cNvGraphicFramePr>
              <a:graphicFrameLocks/>
            </xdr:cNvGraphicFramePr>
          </xdr:nvGraphicFramePr>
          <xdr:xfrm>
            <a:off x="10661504" y="4282281"/>
            <a:ext cx="2744933" cy="1417567"/>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53" name="TextBox 52">
              <a:extLst>
                <a:ext uri="{FF2B5EF4-FFF2-40B4-BE49-F238E27FC236}">
                  <a16:creationId xmlns:a16="http://schemas.microsoft.com/office/drawing/2014/main" id="{EB78C2F1-2B84-4821-0876-D54EA6AD94C3}"/>
                </a:ext>
              </a:extLst>
            </xdr:cNvPr>
            <xdr:cNvSpPr txBox="1"/>
          </xdr:nvSpPr>
          <xdr:spPr>
            <a:xfrm>
              <a:off x="10542443" y="4139405"/>
              <a:ext cx="211931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u="none" strike="noStrike">
                  <a:solidFill>
                    <a:schemeClr val="tx1"/>
                  </a:solidFill>
                  <a:effectLst/>
                  <a:latin typeface="+mn-lt"/>
                  <a:ea typeface="+mn-ea"/>
                  <a:cs typeface="+mn-cs"/>
                </a:rPr>
                <a:t>Tecno gives the most discounts with a percentage average of : 38</a:t>
              </a:r>
              <a:r>
                <a:rPr lang="en-US" b="1"/>
                <a:t> </a:t>
              </a:r>
              <a:endParaRPr lang="en-US" sz="1100" b="1"/>
            </a:p>
          </xdr:txBody>
        </xdr:sp>
        <xdr:sp macro="" textlink="">
          <xdr:nvSpPr>
            <xdr:cNvPr id="54" name="TextBox 53">
              <a:extLst>
                <a:ext uri="{FF2B5EF4-FFF2-40B4-BE49-F238E27FC236}">
                  <a16:creationId xmlns:a16="http://schemas.microsoft.com/office/drawing/2014/main" id="{871879C0-58BC-3DF7-9784-AE677EF059C4}"/>
                </a:ext>
              </a:extLst>
            </xdr:cNvPr>
            <xdr:cNvSpPr txBox="1"/>
          </xdr:nvSpPr>
          <xdr:spPr>
            <a:xfrm>
              <a:off x="10506725" y="2358519"/>
              <a:ext cx="2116065" cy="458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Oppo have the highest average ROM of : 185</a:t>
              </a:r>
              <a:r>
                <a:rPr lang="en-US" b="1"/>
                <a:t> </a:t>
              </a:r>
              <a:endParaRPr lang="en-US" sz="1100" b="1"/>
            </a:p>
          </xdr:txBody>
        </xdr:sp>
        <xdr:graphicFrame macro="">
          <xdr:nvGraphicFramePr>
            <xdr:cNvPr id="55" name="Chart 54">
              <a:extLst>
                <a:ext uri="{FF2B5EF4-FFF2-40B4-BE49-F238E27FC236}">
                  <a16:creationId xmlns:a16="http://schemas.microsoft.com/office/drawing/2014/main" id="{809A4AD6-2773-FA57-5BF8-FFE4CA376147}"/>
                </a:ext>
              </a:extLst>
            </xdr:cNvPr>
            <xdr:cNvGraphicFramePr>
              <a:graphicFrameLocks/>
            </xdr:cNvGraphicFramePr>
          </xdr:nvGraphicFramePr>
          <xdr:xfrm>
            <a:off x="14095917" y="881424"/>
            <a:ext cx="3018776" cy="1852323"/>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56" name="TextBox 55">
              <a:extLst>
                <a:ext uri="{FF2B5EF4-FFF2-40B4-BE49-F238E27FC236}">
                  <a16:creationId xmlns:a16="http://schemas.microsoft.com/office/drawing/2014/main" id="{634560AB-0889-88E5-478A-67B32F38EC21}"/>
                </a:ext>
              </a:extLst>
            </xdr:cNvPr>
            <xdr:cNvSpPr txBox="1"/>
          </xdr:nvSpPr>
          <xdr:spPr>
            <a:xfrm>
              <a:off x="14441200" y="857611"/>
              <a:ext cx="2472170" cy="622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TOP 5 STOCKED MODELS ARE : Redmi 14C, GALAXY A16, Galaxy A06, Galaxy A05, Note 50</a:t>
              </a:r>
              <a:r>
                <a:rPr lang="en-US" b="1"/>
                <a:t> </a:t>
              </a:r>
              <a:endParaRPr lang="en-US" sz="1100" b="1"/>
            </a:p>
          </xdr:txBody>
        </xdr:sp>
      </xdr:grpSp>
      <mc:AlternateContent xmlns:mc="http://schemas.openxmlformats.org/markup-compatibility/2006">
        <mc:Choice xmlns:cx1="http://schemas.microsoft.com/office/drawing/2015/9/8/chartex" Requires="cx1">
          <xdr:graphicFrame macro="">
            <xdr:nvGraphicFramePr>
              <xdr:cNvPr id="47" name="Chart 46">
                <a:extLst>
                  <a:ext uri="{FF2B5EF4-FFF2-40B4-BE49-F238E27FC236}">
                    <a16:creationId xmlns:a16="http://schemas.microsoft.com/office/drawing/2014/main" id="{33998878-0384-114D-6820-5CC035F188D7}"/>
                  </a:ext>
                </a:extLst>
              </xdr:cNvPr>
              <xdr:cNvGraphicFramePr/>
            </xdr:nvGraphicFramePr>
            <xdr:xfrm>
              <a:off x="14085454" y="2900795"/>
              <a:ext cx="3073977" cy="2352387"/>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4085454" y="2900795"/>
                <a:ext cx="3073977" cy="23523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3</xdr:col>
      <xdr:colOff>337985</xdr:colOff>
      <xdr:row>1</xdr:row>
      <xdr:rowOff>167850</xdr:rowOff>
    </xdr:from>
    <xdr:to>
      <xdr:col>28</xdr:col>
      <xdr:colOff>548928</xdr:colOff>
      <xdr:row>30</xdr:row>
      <xdr:rowOff>135230</xdr:rowOff>
    </xdr:to>
    <xdr:grpSp>
      <xdr:nvGrpSpPr>
        <xdr:cNvPr id="82" name="Group 81">
          <a:extLst>
            <a:ext uri="{FF2B5EF4-FFF2-40B4-BE49-F238E27FC236}">
              <a16:creationId xmlns:a16="http://schemas.microsoft.com/office/drawing/2014/main" id="{24E8FBA8-EE06-22B0-BBF9-32C8CCEA6394}"/>
            </a:ext>
          </a:extLst>
        </xdr:cNvPr>
        <xdr:cNvGrpSpPr/>
      </xdr:nvGrpSpPr>
      <xdr:grpSpPr>
        <a:xfrm>
          <a:off x="2156394" y="355464"/>
          <a:ext cx="15364352" cy="5408175"/>
          <a:chOff x="0" y="341963"/>
          <a:chExt cx="15573847" cy="5610686"/>
        </a:xfrm>
      </xdr:grpSpPr>
      <xdr:grpSp>
        <xdr:nvGrpSpPr>
          <xdr:cNvPr id="81" name="Group 80">
            <a:extLst>
              <a:ext uri="{FF2B5EF4-FFF2-40B4-BE49-F238E27FC236}">
                <a16:creationId xmlns:a16="http://schemas.microsoft.com/office/drawing/2014/main" id="{ADE964EB-7B9B-823C-C4AB-39DBDAF74808}"/>
              </a:ext>
            </a:extLst>
          </xdr:cNvPr>
          <xdr:cNvGrpSpPr/>
        </xdr:nvGrpSpPr>
        <xdr:grpSpPr>
          <a:xfrm>
            <a:off x="0" y="341963"/>
            <a:ext cx="15573847" cy="5610686"/>
            <a:chOff x="1482355" y="874544"/>
            <a:chExt cx="15573847" cy="5610686"/>
          </a:xfrm>
        </xdr:grpSpPr>
        <xdr:grpSp>
          <xdr:nvGrpSpPr>
            <xdr:cNvPr id="44" name="Group 43">
              <a:extLst>
                <a:ext uri="{FF2B5EF4-FFF2-40B4-BE49-F238E27FC236}">
                  <a16:creationId xmlns:a16="http://schemas.microsoft.com/office/drawing/2014/main" id="{B60FE910-31C2-EDF5-76DE-0B145F6A9C90}"/>
                </a:ext>
              </a:extLst>
            </xdr:cNvPr>
            <xdr:cNvGrpSpPr/>
          </xdr:nvGrpSpPr>
          <xdr:grpSpPr>
            <a:xfrm>
              <a:off x="1482355" y="874544"/>
              <a:ext cx="15573847" cy="5610686"/>
              <a:chOff x="1959536" y="314962"/>
              <a:chExt cx="15364352" cy="5408174"/>
            </a:xfrm>
          </xdr:grpSpPr>
          <xdr:grpSp>
            <xdr:nvGrpSpPr>
              <xdr:cNvPr id="41" name="Group 40">
                <a:extLst>
                  <a:ext uri="{FF2B5EF4-FFF2-40B4-BE49-F238E27FC236}">
                    <a16:creationId xmlns:a16="http://schemas.microsoft.com/office/drawing/2014/main" id="{E5D5CE25-DD05-EA4B-9235-CAC7BD74F3F5}"/>
                  </a:ext>
                </a:extLst>
              </xdr:cNvPr>
              <xdr:cNvGrpSpPr/>
            </xdr:nvGrpSpPr>
            <xdr:grpSpPr>
              <a:xfrm>
                <a:off x="1959536" y="314962"/>
                <a:ext cx="15364352" cy="5408174"/>
                <a:chOff x="1973968" y="271666"/>
                <a:chExt cx="15364352" cy="5408174"/>
              </a:xfrm>
            </xdr:grpSpPr>
            <xdr:grpSp>
              <xdr:nvGrpSpPr>
                <xdr:cNvPr id="31" name="Group 30">
                  <a:extLst>
                    <a:ext uri="{FF2B5EF4-FFF2-40B4-BE49-F238E27FC236}">
                      <a16:creationId xmlns:a16="http://schemas.microsoft.com/office/drawing/2014/main" id="{CC6AF411-73C2-FB2C-5A08-52650AB2E2CF}"/>
                    </a:ext>
                  </a:extLst>
                </xdr:cNvPr>
                <xdr:cNvGrpSpPr/>
              </xdr:nvGrpSpPr>
              <xdr:grpSpPr>
                <a:xfrm>
                  <a:off x="1973968" y="271666"/>
                  <a:ext cx="15364352" cy="5408174"/>
                  <a:chOff x="1963364" y="346476"/>
                  <a:chExt cx="15518979" cy="5604624"/>
                </a:xfrm>
              </xdr:grpSpPr>
              <xdr:grpSp>
                <xdr:nvGrpSpPr>
                  <xdr:cNvPr id="19" name="Group 18">
                    <a:extLst>
                      <a:ext uri="{FF2B5EF4-FFF2-40B4-BE49-F238E27FC236}">
                        <a16:creationId xmlns:a16="http://schemas.microsoft.com/office/drawing/2014/main" id="{5487A492-839E-A248-6D9E-A1F11F280CAA}"/>
                      </a:ext>
                    </a:extLst>
                  </xdr:cNvPr>
                  <xdr:cNvGrpSpPr/>
                </xdr:nvGrpSpPr>
                <xdr:grpSpPr>
                  <a:xfrm>
                    <a:off x="1963364" y="346476"/>
                    <a:ext cx="15518979" cy="5604624"/>
                    <a:chOff x="1963364" y="346476"/>
                    <a:chExt cx="15518979" cy="5604624"/>
                  </a:xfrm>
                </xdr:grpSpPr>
                <xdr:grpSp>
                  <xdr:nvGrpSpPr>
                    <xdr:cNvPr id="10" name="Group 9">
                      <a:extLst>
                        <a:ext uri="{FF2B5EF4-FFF2-40B4-BE49-F238E27FC236}">
                          <a16:creationId xmlns:a16="http://schemas.microsoft.com/office/drawing/2014/main" id="{28404E49-7703-F17F-1C8D-7ADCF9221B24}"/>
                        </a:ext>
                      </a:extLst>
                    </xdr:cNvPr>
                    <xdr:cNvGrpSpPr/>
                  </xdr:nvGrpSpPr>
                  <xdr:grpSpPr>
                    <a:xfrm>
                      <a:off x="1963364" y="346476"/>
                      <a:ext cx="15518979" cy="5604624"/>
                      <a:chOff x="1963364" y="365915"/>
                      <a:chExt cx="15518979" cy="5604624"/>
                    </a:xfrm>
                  </xdr:grpSpPr>
                  <xdr:sp macro="" textlink="">
                    <xdr:nvSpPr>
                      <xdr:cNvPr id="2" name="Rectangle: Rounded Corners 1">
                        <a:extLst>
                          <a:ext uri="{FF2B5EF4-FFF2-40B4-BE49-F238E27FC236}">
                            <a16:creationId xmlns:a16="http://schemas.microsoft.com/office/drawing/2014/main" id="{6B7C15CE-D695-26A4-67F9-2764E7419EF6}"/>
                          </a:ext>
                        </a:extLst>
                      </xdr:cNvPr>
                      <xdr:cNvSpPr/>
                    </xdr:nvSpPr>
                    <xdr:spPr>
                      <a:xfrm>
                        <a:off x="1963364" y="365915"/>
                        <a:ext cx="15518979" cy="5604624"/>
                      </a:xfrm>
                      <a:prstGeom prst="roundRect">
                        <a:avLst>
                          <a:gd name="adj" fmla="val 8877"/>
                        </a:avLst>
                      </a:prstGeom>
                      <a:solidFill>
                        <a:srgbClr val="FFCC00">
                          <a:alpha val="45882"/>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Rectangle: Rounded Corners 2">
                        <a:extLst>
                          <a:ext uri="{FF2B5EF4-FFF2-40B4-BE49-F238E27FC236}">
                            <a16:creationId xmlns:a16="http://schemas.microsoft.com/office/drawing/2014/main" id="{BEC7473E-99A2-4947-BD19-4C221CFD07DE}"/>
                          </a:ext>
                        </a:extLst>
                      </xdr:cNvPr>
                      <xdr:cNvSpPr/>
                    </xdr:nvSpPr>
                    <xdr:spPr>
                      <a:xfrm>
                        <a:off x="2195134" y="486483"/>
                        <a:ext cx="15128460" cy="5331738"/>
                      </a:xfrm>
                      <a:prstGeom prst="roundRect">
                        <a:avLst>
                          <a:gd name="adj" fmla="val 8877"/>
                        </a:avLst>
                      </a:prstGeom>
                      <a:solidFill>
                        <a:srgbClr val="FF9900">
                          <a:alpha val="35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ectangle: Rounded Corners 3">
                        <a:extLst>
                          <a:ext uri="{FF2B5EF4-FFF2-40B4-BE49-F238E27FC236}">
                            <a16:creationId xmlns:a16="http://schemas.microsoft.com/office/drawing/2014/main" id="{C3F59A1E-349B-3A13-314B-713ED524D540}"/>
                          </a:ext>
                        </a:extLst>
                      </xdr:cNvPr>
                      <xdr:cNvSpPr/>
                    </xdr:nvSpPr>
                    <xdr:spPr>
                      <a:xfrm>
                        <a:off x="2262472" y="940589"/>
                        <a:ext cx="3368679" cy="4772386"/>
                      </a:xfrm>
                      <a:prstGeom prst="roundRect">
                        <a:avLst/>
                      </a:prstGeom>
                      <a:solidFill>
                        <a:srgbClr val="FFFF99">
                          <a:alpha val="86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5" name="Rectangle: Rounded Corners 4">
                        <a:extLst>
                          <a:ext uri="{FF2B5EF4-FFF2-40B4-BE49-F238E27FC236}">
                            <a16:creationId xmlns:a16="http://schemas.microsoft.com/office/drawing/2014/main" id="{BA4C110A-0E64-4693-B248-89D0DA6226CA}"/>
                          </a:ext>
                        </a:extLst>
                      </xdr:cNvPr>
                      <xdr:cNvSpPr/>
                    </xdr:nvSpPr>
                    <xdr:spPr>
                      <a:xfrm>
                        <a:off x="10592498" y="966787"/>
                        <a:ext cx="3327278" cy="4756978"/>
                      </a:xfrm>
                      <a:prstGeom prst="roundRect">
                        <a:avLst>
                          <a:gd name="adj" fmla="val 17830"/>
                        </a:avLst>
                      </a:prstGeom>
                      <a:solidFill>
                        <a:srgbClr val="FFFF99">
                          <a:alpha val="86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6" name="Rectangle: Rounded Corners 5">
                        <a:extLst>
                          <a:ext uri="{FF2B5EF4-FFF2-40B4-BE49-F238E27FC236}">
                            <a16:creationId xmlns:a16="http://schemas.microsoft.com/office/drawing/2014/main" id="{4AF51ACF-775C-4638-9BE8-44E21C973594}"/>
                          </a:ext>
                        </a:extLst>
                      </xdr:cNvPr>
                      <xdr:cNvSpPr/>
                    </xdr:nvSpPr>
                    <xdr:spPr>
                      <a:xfrm rot="16200000">
                        <a:off x="5695274" y="917720"/>
                        <a:ext cx="4779746" cy="4818048"/>
                      </a:xfrm>
                      <a:prstGeom prst="roundRect">
                        <a:avLst>
                          <a:gd name="adj" fmla="val 14180"/>
                        </a:avLst>
                      </a:prstGeom>
                      <a:solidFill>
                        <a:srgbClr val="FFFF99">
                          <a:alpha val="86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7" name="Rectangle: Rounded Corners 6">
                        <a:extLst>
                          <a:ext uri="{FF2B5EF4-FFF2-40B4-BE49-F238E27FC236}">
                            <a16:creationId xmlns:a16="http://schemas.microsoft.com/office/drawing/2014/main" id="{A3D853A4-4CCF-49BA-A05D-F9077E5E177E}"/>
                          </a:ext>
                        </a:extLst>
                      </xdr:cNvPr>
                      <xdr:cNvSpPr/>
                    </xdr:nvSpPr>
                    <xdr:spPr>
                      <a:xfrm rot="16200000">
                        <a:off x="13323560" y="1729684"/>
                        <a:ext cx="4762524" cy="3151818"/>
                      </a:xfrm>
                      <a:prstGeom prst="roundRect">
                        <a:avLst/>
                      </a:prstGeom>
                      <a:solidFill>
                        <a:srgbClr val="FFFF99">
                          <a:alpha val="86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graphicFrame macro="">
                  <xdr:nvGraphicFramePr>
                    <xdr:cNvPr id="11" name="Chart 10">
                      <a:extLst>
                        <a:ext uri="{FF2B5EF4-FFF2-40B4-BE49-F238E27FC236}">
                          <a16:creationId xmlns:a16="http://schemas.microsoft.com/office/drawing/2014/main" id="{4D653BBA-B8B7-4A8F-BBCF-3AE1183A1E3B}"/>
                        </a:ext>
                      </a:extLst>
                    </xdr:cNvPr>
                    <xdr:cNvGraphicFramePr>
                      <a:graphicFrameLocks/>
                    </xdr:cNvGraphicFramePr>
                  </xdr:nvGraphicFramePr>
                  <xdr:xfrm>
                    <a:off x="2262805" y="1366118"/>
                    <a:ext cx="3157319" cy="1764814"/>
                  </xdr:xfrm>
                  <a:graphic>
                    <a:graphicData uri="http://schemas.openxmlformats.org/drawingml/2006/chart">
                      <c:chart xmlns:c="http://schemas.openxmlformats.org/drawingml/2006/chart" xmlns:r="http://schemas.openxmlformats.org/officeDocument/2006/relationships" r:id="rId13"/>
                    </a:graphicData>
                  </a:graphic>
                </xdr:graphicFrame>
                <xdr:pic>
                  <xdr:nvPicPr>
                    <xdr:cNvPr id="15" name="Picture 14">
                      <a:extLst>
                        <a:ext uri="{FF2B5EF4-FFF2-40B4-BE49-F238E27FC236}">
                          <a16:creationId xmlns:a16="http://schemas.microsoft.com/office/drawing/2014/main" id="{3CD834CD-AB7D-D0CE-1CFF-0EE876D9D502}"/>
                        </a:ext>
                      </a:extLst>
                    </xdr:cNvPr>
                    <xdr:cNvPicPr>
                      <a:picLocks noChangeAspect="1" noChangeArrowheads="1"/>
                    </xdr:cNvPicPr>
                  </xdr:nvPicPr>
                  <xdr:blipFill>
                    <a:blip xmlns:r="http://schemas.openxmlformats.org/officeDocument/2006/relationships" r:embed="rId4">
                      <a:alphaModFix/>
                      <a:extLst>
                        <a:ext uri="{28A0092B-C50C-407E-A947-70E740481C1C}">
                          <a14:useLocalDpi xmlns:a14="http://schemas.microsoft.com/office/drawing/2010/main" val="0"/>
                        </a:ext>
                      </a:extLst>
                    </a:blip>
                    <a:srcRect/>
                    <a:stretch>
                      <a:fillRect/>
                    </a:stretch>
                  </xdr:blipFill>
                  <xdr:spPr bwMode="auto">
                    <a:xfrm>
                      <a:off x="2403558" y="1073525"/>
                      <a:ext cx="3683455" cy="203912"/>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7" name="Picture 16">
                      <a:extLst>
                        <a:ext uri="{FF2B5EF4-FFF2-40B4-BE49-F238E27FC236}">
                          <a16:creationId xmlns:a16="http://schemas.microsoft.com/office/drawing/2014/main" id="{D57E395D-8CA4-1790-B93C-E70199ED1EBC}"/>
                        </a:ext>
                      </a:extLst>
                    </xdr:cNvPr>
                    <xdr:cNvPicPr>
                      <a:picLocks noChangeAspect="1" noChangeArrowheads="1"/>
                    </xdr:cNvPicPr>
                  </xdr:nvPicPr>
                  <xdr:blipFill>
                    <a:blip xmlns:r="http://schemas.openxmlformats.org/officeDocument/2006/relationships" r:embed="rId5">
                      <a:alphaModFix/>
                      <a:extLst>
                        <a:ext uri="{28A0092B-C50C-407E-A947-70E740481C1C}">
                          <a14:useLocalDpi xmlns:a14="http://schemas.microsoft.com/office/drawing/2010/main" val="0"/>
                        </a:ext>
                      </a:extLst>
                    </a:blip>
                    <a:srcRect/>
                    <a:stretch>
                      <a:fillRect/>
                    </a:stretch>
                  </xdr:blipFill>
                  <xdr:spPr bwMode="auto">
                    <a:xfrm>
                      <a:off x="2400677" y="1259710"/>
                      <a:ext cx="2458811" cy="204106"/>
                    </a:xfrm>
                    <a:prstGeom prst="rect">
                      <a:avLst/>
                    </a:prstGeom>
                    <a:noFill/>
                    <a:extLst>
                      <a:ext uri="{909E8E84-426E-40DD-AFC4-6F175D3DCCD1}">
                        <a14:hiddenFill xmlns:a14="http://schemas.microsoft.com/office/drawing/2010/main">
                          <a:solidFill>
                            <a:srgbClr val="FFFFFF"/>
                          </a:solidFill>
                        </a14:hiddenFill>
                      </a:ext>
                    </a:extLst>
                  </xdr:spPr>
                </xdr:pic>
                <xdr:graphicFrame macro="">
                  <xdr:nvGraphicFramePr>
                    <xdr:cNvPr id="18" name="Chart 17">
                      <a:extLst>
                        <a:ext uri="{FF2B5EF4-FFF2-40B4-BE49-F238E27FC236}">
                          <a16:creationId xmlns:a16="http://schemas.microsoft.com/office/drawing/2014/main" id="{DD59FA79-6C89-46EC-842E-1071D9F5BE32}"/>
                        </a:ext>
                      </a:extLst>
                    </xdr:cNvPr>
                    <xdr:cNvGraphicFramePr>
                      <a:graphicFrameLocks/>
                    </xdr:cNvGraphicFramePr>
                  </xdr:nvGraphicFramePr>
                  <xdr:xfrm>
                    <a:off x="5685842" y="865026"/>
                    <a:ext cx="4811097" cy="2205212"/>
                  </xdr:xfrm>
                  <a:graphic>
                    <a:graphicData uri="http://schemas.openxmlformats.org/drawingml/2006/chart">
                      <c:chart xmlns:c="http://schemas.openxmlformats.org/drawingml/2006/chart" xmlns:r="http://schemas.openxmlformats.org/officeDocument/2006/relationships" r:id="rId14"/>
                    </a:graphicData>
                  </a:graphic>
                </xdr:graphicFrame>
              </xdr:grpSp>
              <xdr:sp macro="" textlink="">
                <xdr:nvSpPr>
                  <xdr:cNvPr id="26" name="TextBox 25">
                    <a:extLst>
                      <a:ext uri="{FF2B5EF4-FFF2-40B4-BE49-F238E27FC236}">
                        <a16:creationId xmlns:a16="http://schemas.microsoft.com/office/drawing/2014/main" id="{9F28429C-ACAC-E16D-9FCD-F2FF85D5E0F7}"/>
                      </a:ext>
                    </a:extLst>
                  </xdr:cNvPr>
                  <xdr:cNvSpPr txBox="1"/>
                </xdr:nvSpPr>
                <xdr:spPr>
                  <a:xfrm>
                    <a:off x="5933688" y="959245"/>
                    <a:ext cx="4150178" cy="466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On average, the brand that gives the highest  value for money is :Safaricom with : 0.6</a:t>
                    </a:r>
                    <a:r>
                      <a:rPr lang="en-US" b="1"/>
                      <a:t> </a:t>
                    </a:r>
                    <a:endParaRPr lang="en-US" sz="1100" b="1"/>
                  </a:p>
                </xdr:txBody>
              </xdr:sp>
              <xdr:graphicFrame macro="">
                <xdr:nvGraphicFramePr>
                  <xdr:cNvPr id="28" name="Chart 27">
                    <a:extLst>
                      <a:ext uri="{FF2B5EF4-FFF2-40B4-BE49-F238E27FC236}">
                        <a16:creationId xmlns:a16="http://schemas.microsoft.com/office/drawing/2014/main" id="{4D4FFE70-08D7-44A8-9150-2DCC89420C4E}"/>
                      </a:ext>
                    </a:extLst>
                  </xdr:cNvPr>
                  <xdr:cNvGraphicFramePr>
                    <a:graphicFrameLocks/>
                  </xdr:cNvGraphicFramePr>
                </xdr:nvGraphicFramePr>
                <xdr:xfrm>
                  <a:off x="5705329" y="2964413"/>
                  <a:ext cx="4572000" cy="2400689"/>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29" name="TextBox 28">
                    <a:extLst>
                      <a:ext uri="{FF2B5EF4-FFF2-40B4-BE49-F238E27FC236}">
                        <a16:creationId xmlns:a16="http://schemas.microsoft.com/office/drawing/2014/main" id="{912A1CE0-ADF5-8ECE-9ED3-E0B00AC76E44}"/>
                      </a:ext>
                    </a:extLst>
                  </xdr:cNvPr>
                  <xdr:cNvSpPr txBox="1"/>
                </xdr:nvSpPr>
                <xdr:spPr>
                  <a:xfrm>
                    <a:off x="9058469" y="3236557"/>
                    <a:ext cx="1419030" cy="97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On average Safaricom is a LESS expensive brand with most modesl range at : 5423</a:t>
                    </a:r>
                    <a:r>
                      <a:rPr lang="en-US" b="1"/>
                      <a:t> </a:t>
                    </a:r>
                    <a:endParaRPr lang="en-US" sz="1100" b="1"/>
                  </a:p>
                </xdr:txBody>
              </xdr:sp>
              <xdr:sp macro="" textlink="">
                <xdr:nvSpPr>
                  <xdr:cNvPr id="30" name="TextBox 29">
                    <a:extLst>
                      <a:ext uri="{FF2B5EF4-FFF2-40B4-BE49-F238E27FC236}">
                        <a16:creationId xmlns:a16="http://schemas.microsoft.com/office/drawing/2014/main" id="{9A3D3651-92DC-8280-D93C-8E66EA49C003}"/>
                      </a:ext>
                    </a:extLst>
                  </xdr:cNvPr>
                  <xdr:cNvSpPr txBox="1"/>
                </xdr:nvSpPr>
                <xdr:spPr>
                  <a:xfrm>
                    <a:off x="6064899" y="5267910"/>
                    <a:ext cx="4179336" cy="505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On average Oppo is a more expesnive brand with most modesl range at : 24499</a:t>
                    </a:r>
                    <a:r>
                      <a:rPr lang="en-US" b="1"/>
                      <a:t> </a:t>
                    </a:r>
                    <a:endParaRPr lang="en-US" sz="1100" b="1"/>
                  </a:p>
                </xdr:txBody>
              </xdr:sp>
            </xdr:grpSp>
            <xdr:graphicFrame macro="">
              <xdr:nvGraphicFramePr>
                <xdr:cNvPr id="32" name="Chart 31">
                  <a:extLst>
                    <a:ext uri="{FF2B5EF4-FFF2-40B4-BE49-F238E27FC236}">
                      <a16:creationId xmlns:a16="http://schemas.microsoft.com/office/drawing/2014/main" id="{39B15EF7-BF16-47DF-904D-570845988A80}"/>
                    </a:ext>
                  </a:extLst>
                </xdr:cNvPr>
                <xdr:cNvGraphicFramePr>
                  <a:graphicFrameLocks/>
                </xdr:cNvGraphicFramePr>
              </xdr:nvGraphicFramePr>
              <xdr:xfrm>
                <a:off x="10547303" y="1006104"/>
                <a:ext cx="3244509" cy="2024577"/>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33" name="TextBox 32">
                  <a:extLst>
                    <a:ext uri="{FF2B5EF4-FFF2-40B4-BE49-F238E27FC236}">
                      <a16:creationId xmlns:a16="http://schemas.microsoft.com/office/drawing/2014/main" id="{209265CD-A805-C927-184B-415761F7FEBD}"/>
                    </a:ext>
                  </a:extLst>
                </xdr:cNvPr>
                <xdr:cNvSpPr txBox="1"/>
              </xdr:nvSpPr>
              <xdr:spPr>
                <a:xfrm>
                  <a:off x="10739798" y="899103"/>
                  <a:ext cx="2811679" cy="515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none" strike="noStrike">
                      <a:solidFill>
                        <a:sysClr val="windowText" lastClr="000000"/>
                      </a:solidFill>
                      <a:effectLst/>
                      <a:latin typeface="+mn-lt"/>
                      <a:ea typeface="+mn-ea"/>
                      <a:cs typeface="+mn-cs"/>
                    </a:rPr>
                    <a:t>On average Oppo has high battery capacity of : 5227</a:t>
                  </a:r>
                  <a:r>
                    <a:rPr lang="en-US" sz="1200" b="1">
                      <a:solidFill>
                        <a:sysClr val="windowText" lastClr="000000"/>
                      </a:solidFill>
                    </a:rPr>
                    <a:t> </a:t>
                  </a:r>
                </a:p>
              </xdr:txBody>
            </xdr:sp>
            <xdr:graphicFrame macro="">
              <xdr:nvGraphicFramePr>
                <xdr:cNvPr id="34" name="Chart 33">
                  <a:extLst>
                    <a:ext uri="{FF2B5EF4-FFF2-40B4-BE49-F238E27FC236}">
                      <a16:creationId xmlns:a16="http://schemas.microsoft.com/office/drawing/2014/main" id="{67C182DB-3038-42D8-ACEB-8486938CB93C}"/>
                    </a:ext>
                  </a:extLst>
                </xdr:cNvPr>
                <xdr:cNvGraphicFramePr>
                  <a:graphicFrameLocks/>
                </xdr:cNvGraphicFramePr>
              </xdr:nvGraphicFramePr>
              <xdr:xfrm>
                <a:off x="10549296" y="3634292"/>
                <a:ext cx="3399471" cy="1759961"/>
              </xdr:xfrm>
              <a:graphic>
                <a:graphicData uri="http://schemas.openxmlformats.org/drawingml/2006/chart">
                  <c:chart xmlns:c="http://schemas.openxmlformats.org/drawingml/2006/chart" xmlns:r="http://schemas.openxmlformats.org/officeDocument/2006/relationships" r:id="rId17"/>
                </a:graphicData>
              </a:graphic>
            </xdr:graphicFrame>
            <xdr:graphicFrame macro="">
              <xdr:nvGraphicFramePr>
                <xdr:cNvPr id="36" name="Chart 35">
                  <a:extLst>
                    <a:ext uri="{FF2B5EF4-FFF2-40B4-BE49-F238E27FC236}">
                      <a16:creationId xmlns:a16="http://schemas.microsoft.com/office/drawing/2014/main" id="{7F7F5A83-8336-4416-BE95-2A39176E4C27}"/>
                    </a:ext>
                  </a:extLst>
                </xdr:cNvPr>
                <xdr:cNvGraphicFramePr>
                  <a:graphicFrameLocks/>
                </xdr:cNvGraphicFramePr>
              </xdr:nvGraphicFramePr>
              <xdr:xfrm>
                <a:off x="2208069" y="3593522"/>
                <a:ext cx="3218295" cy="1832121"/>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37" name="TextBox 36">
                  <a:extLst>
                    <a:ext uri="{FF2B5EF4-FFF2-40B4-BE49-F238E27FC236}">
                      <a16:creationId xmlns:a16="http://schemas.microsoft.com/office/drawing/2014/main" id="{A197F423-D2FC-7AEE-F65B-CC04AAAC47D4}"/>
                    </a:ext>
                  </a:extLst>
                </xdr:cNvPr>
                <xdr:cNvSpPr txBox="1"/>
              </xdr:nvSpPr>
              <xdr:spPr>
                <a:xfrm>
                  <a:off x="2402897" y="3085883"/>
                  <a:ext cx="2374035" cy="5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Tecno gives the most discounts with a percentage average of : 38</a:t>
                  </a:r>
                  <a:r>
                    <a:rPr lang="en-US" b="1"/>
                    <a:t> </a:t>
                  </a:r>
                  <a:endParaRPr lang="en-US" sz="1100" b="1"/>
                </a:p>
              </xdr:txBody>
            </xdr:sp>
            <xdr:sp macro="" textlink="">
              <xdr:nvSpPr>
                <xdr:cNvPr id="38" name="TextBox 37">
                  <a:extLst>
                    <a:ext uri="{FF2B5EF4-FFF2-40B4-BE49-F238E27FC236}">
                      <a16:creationId xmlns:a16="http://schemas.microsoft.com/office/drawing/2014/main" id="{1557118A-8591-2963-EAE2-0BB8BB45B135}"/>
                    </a:ext>
                  </a:extLst>
                </xdr:cNvPr>
                <xdr:cNvSpPr txBox="1"/>
              </xdr:nvSpPr>
              <xdr:spPr>
                <a:xfrm>
                  <a:off x="10578884" y="3224428"/>
                  <a:ext cx="2116065" cy="458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Oppo have the highest average ROM of : 185</a:t>
                  </a:r>
                  <a:r>
                    <a:rPr lang="en-US" b="1"/>
                    <a:t> </a:t>
                  </a:r>
                  <a:endParaRPr lang="en-US" sz="1100" b="1"/>
                </a:p>
              </xdr:txBody>
            </xdr:sp>
          </xdr:grpSp>
          <mc:AlternateContent xmlns:mc="http://schemas.openxmlformats.org/markup-compatibility/2006">
            <mc:Choice xmlns:cx1="http://schemas.microsoft.com/office/drawing/2015/9/8/chartex" Requires="cx1">
              <xdr:graphicFrame macro="">
                <xdr:nvGraphicFramePr>
                  <xdr:cNvPr id="42" name="Chart 41">
                    <a:extLst>
                      <a:ext uri="{FF2B5EF4-FFF2-40B4-BE49-F238E27FC236}">
                        <a16:creationId xmlns:a16="http://schemas.microsoft.com/office/drawing/2014/main" id="{E7E5BDB1-1495-4D5B-B83F-1E71312402BB}"/>
                      </a:ext>
                    </a:extLst>
                  </xdr:cNvPr>
                  <xdr:cNvGraphicFramePr/>
                </xdr:nvGraphicFramePr>
                <xdr:xfrm>
                  <a:off x="14085454" y="3319318"/>
                  <a:ext cx="3073977" cy="2078182"/>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4085454" y="3319318"/>
                    <a:ext cx="3073977" cy="207818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sp macro="" textlink="">
          <xdr:nvSpPr>
            <xdr:cNvPr id="79" name="TextBox 78">
              <a:extLst>
                <a:ext uri="{FF2B5EF4-FFF2-40B4-BE49-F238E27FC236}">
                  <a16:creationId xmlns:a16="http://schemas.microsoft.com/office/drawing/2014/main" id="{C0CA8102-9F75-D99D-80D3-6BCA8D5C1DF6}"/>
                </a:ext>
              </a:extLst>
            </xdr:cNvPr>
            <xdr:cNvSpPr txBox="1"/>
          </xdr:nvSpPr>
          <xdr:spPr>
            <a:xfrm>
              <a:off x="2007419" y="1014825"/>
              <a:ext cx="11001236" cy="71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BRAND SNAPSHOT: Who's Winning in Specs, Value &amp; Price?</a:t>
              </a:r>
              <a:br>
                <a:rPr lang="en-US" sz="1200"/>
              </a:br>
              <a:r>
                <a:rPr lang="en-US" sz="1200" i="1"/>
                <a:t>Explore price trends, battery power, storage capacity, and value-for-money metrics by brand.</a:t>
              </a:r>
              <a:endParaRPr lang="en-US" sz="1200"/>
            </a:p>
          </xdr:txBody>
        </xdr:sp>
      </xdr:grpSp>
      <xdr:graphicFrame macro="">
        <xdr:nvGraphicFramePr>
          <xdr:cNvPr id="75" name="Chart 74">
            <a:extLst>
              <a:ext uri="{FF2B5EF4-FFF2-40B4-BE49-F238E27FC236}">
                <a16:creationId xmlns:a16="http://schemas.microsoft.com/office/drawing/2014/main" id="{D4843F75-0084-4823-8A08-3DE99F00B384}"/>
              </a:ext>
            </a:extLst>
          </xdr:cNvPr>
          <xdr:cNvGraphicFramePr>
            <a:graphicFrameLocks/>
          </xdr:cNvGraphicFramePr>
        </xdr:nvGraphicFramePr>
        <xdr:xfrm>
          <a:off x="12282409" y="1147097"/>
          <a:ext cx="3159172" cy="2481354"/>
        </xdr:xfrm>
        <a:graphic>
          <a:graphicData uri="http://schemas.openxmlformats.org/drawingml/2006/chart">
            <c:chart xmlns:c="http://schemas.openxmlformats.org/drawingml/2006/chart" xmlns:r="http://schemas.openxmlformats.org/officeDocument/2006/relationships" r:id="rId20"/>
          </a:graphicData>
        </a:graphic>
      </xdr:graphicFrame>
      <xdr:sp macro="" textlink="">
        <xdr:nvSpPr>
          <xdr:cNvPr id="76" name="TextBox 75">
            <a:extLst>
              <a:ext uri="{FF2B5EF4-FFF2-40B4-BE49-F238E27FC236}">
                <a16:creationId xmlns:a16="http://schemas.microsoft.com/office/drawing/2014/main" id="{21977F7B-9F5F-E9B1-DE72-B4A93849EF33}"/>
              </a:ext>
            </a:extLst>
          </xdr:cNvPr>
          <xdr:cNvSpPr txBox="1"/>
        </xdr:nvSpPr>
        <xdr:spPr>
          <a:xfrm>
            <a:off x="12350843" y="1094957"/>
            <a:ext cx="2616813" cy="244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ysClr val="windowText" lastClr="000000"/>
                </a:solidFill>
                <a:effectLst/>
                <a:latin typeface="+mn-lt"/>
                <a:ea typeface="+mn-ea"/>
                <a:cs typeface="+mn-cs"/>
              </a:rPr>
              <a:t>Itel have the highest average ram of : 7.3</a:t>
            </a:r>
            <a:r>
              <a:rPr lang="en-US" b="1">
                <a:solidFill>
                  <a:sysClr val="windowText" lastClr="000000"/>
                </a:solidFill>
              </a:rPr>
              <a:t> </a:t>
            </a:r>
            <a:endParaRPr lang="en-US" sz="1100" b="1">
              <a:solidFill>
                <a:sysClr val="windowText" lastClr="000000"/>
              </a:solidFill>
            </a:endParaRPr>
          </a:p>
        </xdr:txBody>
      </xdr:sp>
    </xdr:grpSp>
    <xdr:clientData/>
  </xdr:twoCellAnchor>
  <xdr:twoCellAnchor>
    <xdr:from>
      <xdr:col>23</xdr:col>
      <xdr:colOff>360795</xdr:colOff>
      <xdr:row>19</xdr:row>
      <xdr:rowOff>28864</xdr:rowOff>
    </xdr:from>
    <xdr:to>
      <xdr:col>28</xdr:col>
      <xdr:colOff>303068</xdr:colOff>
      <xdr:row>22</xdr:row>
      <xdr:rowOff>28864</xdr:rowOff>
    </xdr:to>
    <xdr:sp macro="" textlink="">
      <xdr:nvSpPr>
        <xdr:cNvPr id="83" name="TextBox 82">
          <a:extLst>
            <a:ext uri="{FF2B5EF4-FFF2-40B4-BE49-F238E27FC236}">
              <a16:creationId xmlns:a16="http://schemas.microsoft.com/office/drawing/2014/main" id="{AA23CF97-8D28-485B-52B3-B5BA56C363F4}"/>
            </a:ext>
          </a:extLst>
        </xdr:cNvPr>
        <xdr:cNvSpPr txBox="1"/>
      </xdr:nvSpPr>
      <xdr:spPr>
        <a:xfrm>
          <a:off x="14301931" y="3593523"/>
          <a:ext cx="2972955" cy="562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none" strike="noStrike">
              <a:solidFill>
                <a:sysClr val="windowText" lastClr="000000"/>
              </a:solidFill>
              <a:effectLst/>
              <a:latin typeface="+mn-lt"/>
              <a:ea typeface="+mn-ea"/>
              <a:cs typeface="+mn-cs"/>
            </a:rPr>
            <a:t>Most phones are priced between 9k and 20k </a:t>
          </a:r>
          <a:r>
            <a:rPr lang="en-US" sz="1200" b="1">
              <a:solidFill>
                <a:sysClr val="windowText" lastClr="000000"/>
              </a:solidFill>
            </a:rPr>
            <a:t> </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59267592596" backgroundQuery="1" createdVersion="8" refreshedVersion="8" minRefreshableVersion="3" recordCount="0" supportSubquery="1" supportAdvancedDrill="1" xr:uid="{98BB7EF6-9B91-4F04-8105-8C26DF446736}">
  <cacheSource type="external" connectionId="2"/>
  <cacheFields count="2">
    <cacheField name="[Range].[brand].[brand]" caption="brand" numFmtId="0" hierarchy="17" level="1">
      <sharedItems count="7">
        <s v="Infinix"/>
        <s v="Itel"/>
        <s v="Oppo"/>
        <s v="Safaricom"/>
        <s v="Samsung"/>
        <s v="Tecno"/>
        <s v="XIAOMI"/>
      </sharedItems>
    </cacheField>
    <cacheField name="[Measures].[Count of brand]" caption="Count of brand" numFmtId="0" hierarchy="49" level="32767"/>
  </cacheFields>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0"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0"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0"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0"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0"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0"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0"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0"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0"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0"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0"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0"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0"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0"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0"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0"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0" memberValueDatatype="130" unbalanced="0"/>
    <cacheHierarchy uniqueName="[Range].[brand]" caption="brand" attribute="1" defaultMemberUniqueName="[Range].[brand].[All]" allUniqueName="[Range].[brand].[All]" dimensionUniqueName="[Range]" displayFolder="" count="2" memberValueDatatype="130" unbalanced="0">
      <fieldsUsage count="2">
        <fieldUsage x="-1"/>
        <fieldUsage x="0"/>
      </fieldsUsage>
    </cacheHierarchy>
    <cacheHierarchy uniqueName="[Range].[Model.1]" caption="Model.1" attribute="1" defaultMemberUniqueName="[Range].[Model.1].[All]" allUniqueName="[Range].[Model.1].[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price_KES]" caption="price_KES" attribute="1" defaultMemberUniqueName="[Range].[price_KES].[All]" allUniqueName="[Range].[price_KES].[All]" dimensionUniqueName="[Range]" displayFolder="" count="0" memberValueDatatype="20" unbalanced="0"/>
    <cacheHierarchy uniqueName="[Range].[old_price_KES]" caption="old_price_KES" attribute="1" defaultMemberUniqueName="[Range].[old_price_KES].[All]" allUniqueName="[Range].[old_price_KES].[All]" dimensionUniqueName="[Range]" displayFolder="" count="0" memberValueDatatype="20" unbalanced="0"/>
    <cacheHierarchy uniqueName="[Range].[RAM]" caption="RAM" attribute="1" defaultMemberUniqueName="[Range].[RAM].[All]" allUniqueName="[Range].[RAM].[All]" dimensionUniqueName="[Range]" displayFolder="" count="0" memberValueDatatype="130" unbalanced="0"/>
    <cacheHierarchy uniqueName="[Range].[ROM]" caption="ROM" attribute="1" defaultMemberUniqueName="[Range].[ROM].[All]" allUniqueName="[Range].[ROM].[All]" dimensionUniqueName="[Range]" displayFolder="" count="0" memberValueDatatype="130" unbalanced="0"/>
    <cacheHierarchy uniqueName="[Range].[screen_size]" caption="screen_size" attribute="1" defaultMemberUniqueName="[Range].[screen_size].[All]" allUniqueName="[Range].[screen_size].[All]" dimensionUniqueName="[Range]" displayFolder="" count="0" memberValueDatatype="130" unbalanced="0"/>
    <cacheHierarchy uniqueName="[Range].[battery]" caption="battery" attribute="1" defaultMemberUniqueName="[Range].[battery].[All]" allUniqueName="[Range].[battery].[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20" unbalanced="0"/>
    <cacheHierarchy uniqueName="[Range].[Percent Discount]" caption="Percent Discount" attribute="1" defaultMemberUniqueName="[Range].[Percent Discount].[All]" allUniqueName="[Range].[Percent Discount].[All]" dimensionUniqueName="[Range]" displayFolder="" count="0" memberValueDatatype="20" unbalanced="0"/>
    <cacheHierarchy uniqueName="[Range].[ram.1]" caption="ram.1" attribute="1" defaultMemberUniqueName="[Range].[ram.1].[All]" allUniqueName="[Range].[ram.1].[All]" dimensionUniqueName="[Range]" displayFolder="" count="0" memberValueDatatype="20" unbalanced="0"/>
    <cacheHierarchy uniqueName="[Range].[rom.1]" caption="rom.1" attribute="1" defaultMemberUniqueName="[Range].[rom.1].[All]" allUniqueName="[Range].[rom.1].[All]" dimensionUniqueName="[Range]" displayFolder="" count="0" memberValueDatatype="20" unbalanced="0"/>
    <cacheHierarchy uniqueName="[Range].[battery.1]" caption="battery.1" attribute="1" defaultMemberUniqueName="[Range].[battery.1].[All]" allUniqueName="[Range].[battery.1].[All]" dimensionUniqueName="[Range]" displayFolder="" count="0" memberValueDatatype="20" unbalanced="0"/>
    <cacheHierarchy uniqueName="[Range].[value_for_money]" caption="value_for_money" attribute="1" defaultMemberUniqueName="[Range].[value_for_money].[All]" allUniqueName="[Range].[value_for_money].[All]" dimensionUniqueName="[Range]" displayFolder="" count="0" memberValueDatatype="5" unbalanced="0"/>
    <cacheHierarchy uniqueName="[Range].[value_for_money - Copy]" caption="value_for_money - Copy" attribute="1" defaultMemberUniqueName="[Range].[value_for_money - Copy].[All]" allUniqueName="[Range].[value_for_money - Copy].[All]" dimensionUniqueName="[Range]" displayFolder="" count="0" memberValueDatatype="5" unbalanced="0"/>
    <cacheHierarchy uniqueName="[Range].[RAM + ROM]" caption="RAM + ROM" attribute="1" defaultMemberUniqueName="[Range].[RAM + ROM].[All]" allUniqueName="[Range].[RAM + ROM].[All]" dimensionUniqueName="[Range]" displayFolder="" count="0" memberValueDatatype="130" unbalanced="0"/>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oneField="1" hidden="1">
      <fieldsUsage count="1">
        <fieldUsage x="1"/>
      </fieldsUsage>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hidden="1">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hidden="1">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hidden="1">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hidden="1">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hidden="1">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hidden="1">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hidden="1">
      <extLst>
        <ext xmlns:x15="http://schemas.microsoft.com/office/spreadsheetml/2010/11/main" uri="{B97F6D7D-B522-45F9-BDA1-12C45D357490}">
          <x15:cacheHierarchy aggregatedColumn="20"/>
        </ext>
      </extLst>
    </cacheHierarchy>
  </cacheHierarchies>
  <kpis count="0"/>
  <dimensions count="3">
    <dimension name="jumia_android_2_phones_final" uniqueName="[jumia_android_2_phones_final]" caption="jumia_android_2_phones_final"/>
    <dimension measure="1" name="Measures" uniqueName="[Measures]" caption="Measures"/>
    <dimension name="Range" uniqueName="[Range]" caption="Range"/>
  </dimensions>
  <measureGroups count="2">
    <measureGroup name="jumia_android_2_phones_final" caption="jumia_android_2_phones_final"/>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59268402781" backgroundQuery="1" createdVersion="8" refreshedVersion="8" minRefreshableVersion="3" recordCount="0" supportSubquery="1" supportAdvancedDrill="1" xr:uid="{FA2AAFE1-6FAD-446F-89DA-696502231EFA}">
  <cacheSource type="external" connectionId="2"/>
  <cacheFields count="2">
    <cacheField name="[Range].[brand].[brand]" caption="brand" numFmtId="0" hierarchy="17" level="1">
      <sharedItems count="9">
        <s v="Infinix"/>
        <s v="Itel"/>
        <s v="Oppo"/>
        <s v="Safaricom"/>
        <s v="Samsung"/>
        <s v="Tecno"/>
        <s v="XIAOMI"/>
        <s v="Huawei" u="1"/>
        <s v="Nokia" u="1"/>
      </sharedItems>
    </cacheField>
    <cacheField name="[Measures].[Average of rom.1]" caption="Average of rom.1" numFmtId="0" hierarchy="63" level="32767"/>
  </cacheFields>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0"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0"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0"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0"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0"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0"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0"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0"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0"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0"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0"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0"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0"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0"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0"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0"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0" memberValueDatatype="130" unbalanced="0"/>
    <cacheHierarchy uniqueName="[Range].[brand]" caption="brand" attribute="1" defaultMemberUniqueName="[Range].[brand].[All]" allUniqueName="[Range].[brand].[All]" dimensionUniqueName="[Range]" displayFolder="" count="2" memberValueDatatype="130" unbalanced="0">
      <fieldsUsage count="2">
        <fieldUsage x="-1"/>
        <fieldUsage x="0"/>
      </fieldsUsage>
    </cacheHierarchy>
    <cacheHierarchy uniqueName="[Range].[Model.1]" caption="Model.1" attribute="1" defaultMemberUniqueName="[Range].[Model.1].[All]" allUniqueName="[Range].[Model.1].[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price_KES]" caption="price_KES" attribute="1" defaultMemberUniqueName="[Range].[price_KES].[All]" allUniqueName="[Range].[price_KES].[All]" dimensionUniqueName="[Range]" displayFolder="" count="0" memberValueDatatype="20" unbalanced="0"/>
    <cacheHierarchy uniqueName="[Range].[old_price_KES]" caption="old_price_KES" attribute="1" defaultMemberUniqueName="[Range].[old_price_KES].[All]" allUniqueName="[Range].[old_price_KES].[All]" dimensionUniqueName="[Range]" displayFolder="" count="0" memberValueDatatype="20" unbalanced="0"/>
    <cacheHierarchy uniqueName="[Range].[RAM]" caption="RAM" attribute="1" defaultMemberUniqueName="[Range].[RAM].[All]" allUniqueName="[Range].[RAM].[All]" dimensionUniqueName="[Range]" displayFolder="" count="0" memberValueDatatype="130" unbalanced="0"/>
    <cacheHierarchy uniqueName="[Range].[ROM]" caption="ROM" attribute="1" defaultMemberUniqueName="[Range].[ROM].[All]" allUniqueName="[Range].[ROM].[All]" dimensionUniqueName="[Range]" displayFolder="" count="0" memberValueDatatype="130" unbalanced="0"/>
    <cacheHierarchy uniqueName="[Range].[screen_size]" caption="screen_size" attribute="1" defaultMemberUniqueName="[Range].[screen_size].[All]" allUniqueName="[Range].[screen_size].[All]" dimensionUniqueName="[Range]" displayFolder="" count="0" memberValueDatatype="130" unbalanced="0"/>
    <cacheHierarchy uniqueName="[Range].[battery]" caption="battery" attribute="1" defaultMemberUniqueName="[Range].[battery].[All]" allUniqueName="[Range].[battery].[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20" unbalanced="0"/>
    <cacheHierarchy uniqueName="[Range].[Percent Discount]" caption="Percent Discount" attribute="1" defaultMemberUniqueName="[Range].[Percent Discount].[All]" allUniqueName="[Range].[Percent Discount].[All]" dimensionUniqueName="[Range]" displayFolder="" count="0" memberValueDatatype="20" unbalanced="0"/>
    <cacheHierarchy uniqueName="[Range].[ram.1]" caption="ram.1" attribute="1" defaultMemberUniqueName="[Range].[ram.1].[All]" allUniqueName="[Range].[ram.1].[All]" dimensionUniqueName="[Range]" displayFolder="" count="0" memberValueDatatype="20" unbalanced="0"/>
    <cacheHierarchy uniqueName="[Range].[rom.1]" caption="rom.1" attribute="1" defaultMemberUniqueName="[Range].[rom.1].[All]" allUniqueName="[Range].[rom.1].[All]" dimensionUniqueName="[Range]" displayFolder="" count="0" memberValueDatatype="20" unbalanced="0"/>
    <cacheHierarchy uniqueName="[Range].[battery.1]" caption="battery.1" attribute="1" defaultMemberUniqueName="[Range].[battery.1].[All]" allUniqueName="[Range].[battery.1].[All]" dimensionUniqueName="[Range]" displayFolder="" count="0" memberValueDatatype="20" unbalanced="0"/>
    <cacheHierarchy uniqueName="[Range].[value_for_money]" caption="value_for_money" attribute="1" defaultMemberUniqueName="[Range].[value_for_money].[All]" allUniqueName="[Range].[value_for_money].[All]" dimensionUniqueName="[Range]" displayFolder="" count="0" memberValueDatatype="5" unbalanced="0"/>
    <cacheHierarchy uniqueName="[Range].[value_for_money - Copy]" caption="value_for_money - Copy" attribute="1" defaultMemberUniqueName="[Range].[value_for_money - Copy].[All]" allUniqueName="[Range].[value_for_money - Copy].[All]" dimensionUniqueName="[Range]" displayFolder="" count="0" memberValueDatatype="5" unbalanced="0"/>
    <cacheHierarchy uniqueName="[Range].[RAM + ROM]" caption="RAM + ROM" attribute="1" defaultMemberUniqueName="[Range].[RAM + ROM].[All]" allUniqueName="[Range].[RAM + ROM].[All]" dimensionUniqueName="[Range]" displayFolder="" count="0" memberValueDatatype="130" unbalanced="0"/>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hidden="1">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hidden="1">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hidden="1">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hidden="1">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oneField="1" hidden="1">
      <fieldsUsage count="1">
        <fieldUsage x="1"/>
      </fieldsUsage>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hidden="1">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hidden="1">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hidden="1">
      <extLst>
        <ext xmlns:x15="http://schemas.microsoft.com/office/spreadsheetml/2010/11/main" uri="{B97F6D7D-B522-45F9-BDA1-12C45D357490}">
          <x15:cacheHierarchy aggregatedColumn="20"/>
        </ext>
      </extLst>
    </cacheHierarchy>
  </cacheHierarchies>
  <kpis count="0"/>
  <dimensions count="3">
    <dimension name="jumia_android_2_phones_final" uniqueName="[jumia_android_2_phones_final]" caption="jumia_android_2_phones_final"/>
    <dimension measure="1" name="Measures" uniqueName="[Measures]" caption="Measures"/>
    <dimension name="Range" uniqueName="[Range]" caption="Range"/>
  </dimensions>
  <measureGroups count="2">
    <measureGroup name="jumia_android_2_phones_final" caption="jumia_android_2_phones_final"/>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59270254629" backgroundQuery="1" createdVersion="8" refreshedVersion="8" minRefreshableVersion="3" recordCount="0" supportSubquery="1" supportAdvancedDrill="1" xr:uid="{39AC3768-2992-4215-9E92-829DF6BD0C2A}">
  <cacheSource type="external" connectionId="2"/>
  <cacheFields count="3">
    <cacheField name="[Range].[brand].[brand]" caption="brand" numFmtId="0" hierarchy="17" level="1">
      <sharedItems containsSemiMixedTypes="0" containsNonDate="0" containsString="0"/>
    </cacheField>
    <cacheField name="[Range].[Model.1].[Model.1]" caption="Model.1" numFmtId="0" hierarchy="18" level="1">
      <sharedItems count="154">
        <s v="14C"/>
        <s v="6"/>
        <s v="A04"/>
        <s v="A06"/>
        <s v="A16k"/>
        <s v="A18"/>
        <s v="A18S"/>
        <s v="A3"/>
        <s v="A3 Pro"/>
        <s v="A38"/>
        <s v="A3x"/>
        <s v="A5"/>
        <s v="A5 Pro"/>
        <s v="A50"/>
        <s v="A58"/>
        <s v="A60s"/>
        <s v="A70"/>
        <s v="A80"/>
        <s v="A98"/>
        <s v="Awesome 6"/>
        <s v="C51"/>
        <s v="C55"/>
        <s v="C61"/>
        <s v="C65"/>
        <s v="C67"/>
        <s v="C67 DISPLAY"/>
        <s v="C71"/>
        <s v="C75"/>
        <s v="CAMON 16 PREMIER"/>
        <s v="Camon 20 Pro"/>
        <s v="Camon 30"/>
        <s v="Camon 30S"/>
        <s v="Camon 30S PRO"/>
        <s v="CAMON 40"/>
        <s v="CAMON 40 DISPLAY"/>
        <s v="Camon 40 Premier"/>
        <s v="Camon 40 PRO"/>
        <s v="City 100"/>
        <s v="GALAXY 16 SUPER AMOLED"/>
        <s v="Galaxy A04"/>
        <s v="Galaxy A04s"/>
        <s v="Galaxy A05"/>
        <s v="Galaxy A05S"/>
        <s v="Galaxy A06"/>
        <s v="GALAXY A15"/>
        <s v="GALAXY A16"/>
        <s v="Galaxy A24"/>
        <s v="Galaxy A25"/>
        <s v="Galaxy A26"/>
        <s v="Galaxy A35"/>
        <s v="Galaxy A36"/>
        <s v="Galaxy A53"/>
        <s v="Galaxy A54"/>
        <s v="Galaxy A55"/>
        <s v="Galaxy A56"/>
        <s v="Galaxy AO5"/>
        <s v="GALAXY AO6"/>
        <s v="Galaxy F15"/>
        <s v="Galaxy M33"/>
        <s v="Galaxy M35"/>
        <s v="Galaxy S23 Ultra"/>
        <s v="GALAXY TAB A9"/>
        <s v="GT 10 Pro"/>
        <s v="GT 20 Pro"/>
        <s v="Hot 30i"/>
        <s v="Hot 50 Pro Plus"/>
        <s v="Hot 50 Pro+"/>
        <s v="Hot 50i"/>
        <s v="Hot 50i X"/>
        <s v="Hot 60i'"/>
        <s v="KidPad 1 Tablet"/>
        <s v="NEON SMARTA 2"/>
        <s v="NEW GALAXY AO6"/>
        <s v="Note 12 VIP"/>
        <s v="Note 14 Pro"/>
        <s v="Note 40"/>
        <s v="Note 40 Pro"/>
        <s v="Note 40 Pro+"/>
        <s v="Note 50"/>
        <s v="Note 50 Pro"/>
        <s v="Note 60"/>
        <s v="P40"/>
        <s v="P55"/>
        <s v="P65"/>
        <s v="Phantom V Flip 2"/>
        <s v="POP 10 Display:"/>
        <s v="POP 7"/>
        <s v="Pop 7 Pro"/>
        <s v="POP 8"/>
        <s v="POP 8 Display"/>
        <s v="POP 9"/>
        <s v="Pova 6 Neo"/>
        <s v="POVA 6 Pro"/>
        <s v="POVA Neo 3"/>
        <s v="Realme Note 50"/>
        <s v="Redmi 12"/>
        <s v="REDMI 12C"/>
        <s v="Redmi 13"/>
        <s v="Redmi 13C"/>
        <s v="Redmi 14C"/>
        <s v="Redmi A2+"/>
        <s v="Redmi A3"/>
        <s v="Redmi A3 Pro"/>
        <s v="Redmi A3 pro Blue"/>
        <s v="Redmi A3x"/>
        <s v="Redmi A5"/>
        <s v="Redmi Note 13 Pro"/>
        <s v="Redmi Note 13 Pro+"/>
        <s v="Redmi Note 14"/>
        <s v="Redmi Note 14 pro"/>
        <s v="Redmi Note 14 Pro+"/>
        <s v="Redmi Note 9"/>
        <s v="Redmi Pad SE 8"/>
        <s v="Refurbished A83"/>
        <s v="Refurbished Galaxy Note 20"/>
        <s v="Refurbished Galaxy S22 Ultra"/>
        <s v="Refurbished Galaxy S23 FE"/>
        <s v="Refurbished Galaxy S23 Ultra"/>
        <s v="Refurbished Galaxy S24 FE"/>
        <s v="Refurbished Galaxy Z Fold"/>
        <s v="Refurbished GT 10 Pro"/>
        <s v="Refurbished HOT 20"/>
        <s v="Refurbished Note 12"/>
        <s v="Refurbished POVA 6 Pro"/>
        <s v="Refurbished Zero 5G"/>
        <s v="Refurbished Zero Ultra 8GB"/>
        <s v="Reno 12"/>
        <s v="Reno 13F"/>
        <s v="RS4"/>
        <s v="S23 Plus"/>
        <s v="S24"/>
        <s v="S25"/>
        <s v="Samsung Galaxy A51 Smart"/>
        <s v="Smart 10"/>
        <s v="Smart 8"/>
        <s v="Smart 9"/>
        <s v="Smart 9 HD"/>
        <s v="Smart 9 HD'"/>
        <s v="Smart 9 HD UpTo"/>
        <s v="Smart 9HD"/>
        <s v="Smart 9HD UpTo"/>
        <s v="Spark 10 Pro"/>
        <s v="Spark 10C"/>
        <s v="Spark 20 Pro"/>
        <s v="Spark 30"/>
        <s v="SPARK 30 Transformer"/>
        <s v="Spark 30c"/>
        <s v="Spark 40"/>
        <s v="Transformer Spark 30"/>
        <s v="Zero 8"/>
        <s v="C32" u="1"/>
        <s v="Nova 12i" u="1"/>
        <s v="Nova Y91" u="1"/>
        <s v="Pixel 8" u="1"/>
      </sharedItems>
    </cacheField>
    <cacheField name="[Measures].[Count of Model.1 2]" caption="Count of Model.1 2" numFmtId="0" hierarchy="64" level="32767"/>
  </cacheFields>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0"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0"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0"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0"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0"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0"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0"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0"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0"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0"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0"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0"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0"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0"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0"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0"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0" memberValueDatatype="130" unbalanced="0"/>
    <cacheHierarchy uniqueName="[Range].[brand]" caption="brand" attribute="1" defaultMemberUniqueName="[Range].[brand].[All]" allUniqueName="[Range].[brand].[All]" dimensionUniqueName="[Range]" displayFolder="" count="2" memberValueDatatype="130" unbalanced="0">
      <fieldsUsage count="2">
        <fieldUsage x="-1"/>
        <fieldUsage x="0"/>
      </fieldsUsage>
    </cacheHierarchy>
    <cacheHierarchy uniqueName="[Range].[Model.1]" caption="Model.1" attribute="1" defaultMemberUniqueName="[Range].[Model.1].[All]" allUniqueName="[Range].[Model.1].[All]" dimensionUniqueName="[Range]" displayFolder="" count="2" memberValueDatatype="130" unbalanced="0">
      <fieldsUsage count="2">
        <fieldUsage x="-1"/>
        <fieldUsage x="1"/>
      </fieldsUsage>
    </cacheHierarchy>
    <cacheHierarchy uniqueName="[Range].[Model]" caption="Model" attribute="1" defaultMemberUniqueName="[Range].[Model].[All]" allUniqueName="[Range].[Model].[All]" dimensionUniqueName="[Range]" displayFolder="" count="0" memberValueDatatype="130" unbalanced="0"/>
    <cacheHierarchy uniqueName="[Range].[price_KES]" caption="price_KES" attribute="1" defaultMemberUniqueName="[Range].[price_KES].[All]" allUniqueName="[Range].[price_KES].[All]" dimensionUniqueName="[Range]" displayFolder="" count="0" memberValueDatatype="20" unbalanced="0"/>
    <cacheHierarchy uniqueName="[Range].[old_price_KES]" caption="old_price_KES" attribute="1" defaultMemberUniqueName="[Range].[old_price_KES].[All]" allUniqueName="[Range].[old_price_KES].[All]" dimensionUniqueName="[Range]" displayFolder="" count="0" memberValueDatatype="20" unbalanced="0"/>
    <cacheHierarchy uniqueName="[Range].[RAM]" caption="RAM" attribute="1" defaultMemberUniqueName="[Range].[RAM].[All]" allUniqueName="[Range].[RAM].[All]" dimensionUniqueName="[Range]" displayFolder="" count="0" memberValueDatatype="130" unbalanced="0"/>
    <cacheHierarchy uniqueName="[Range].[ROM]" caption="ROM" attribute="1" defaultMemberUniqueName="[Range].[ROM].[All]" allUniqueName="[Range].[ROM].[All]" dimensionUniqueName="[Range]" displayFolder="" count="0" memberValueDatatype="130" unbalanced="0"/>
    <cacheHierarchy uniqueName="[Range].[screen_size]" caption="screen_size" attribute="1" defaultMemberUniqueName="[Range].[screen_size].[All]" allUniqueName="[Range].[screen_size].[All]" dimensionUniqueName="[Range]" displayFolder="" count="0" memberValueDatatype="130" unbalanced="0"/>
    <cacheHierarchy uniqueName="[Range].[battery]" caption="battery" attribute="1" defaultMemberUniqueName="[Range].[battery].[All]" allUniqueName="[Range].[battery].[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20" unbalanced="0"/>
    <cacheHierarchy uniqueName="[Range].[Percent Discount]" caption="Percent Discount" attribute="1" defaultMemberUniqueName="[Range].[Percent Discount].[All]" allUniqueName="[Range].[Percent Discount].[All]" dimensionUniqueName="[Range]" displayFolder="" count="0" memberValueDatatype="20" unbalanced="0"/>
    <cacheHierarchy uniqueName="[Range].[ram.1]" caption="ram.1" attribute="1" defaultMemberUniqueName="[Range].[ram.1].[All]" allUniqueName="[Range].[ram.1].[All]" dimensionUniqueName="[Range]" displayFolder="" count="0" memberValueDatatype="20" unbalanced="0"/>
    <cacheHierarchy uniqueName="[Range].[rom.1]" caption="rom.1" attribute="1" defaultMemberUniqueName="[Range].[rom.1].[All]" allUniqueName="[Range].[rom.1].[All]" dimensionUniqueName="[Range]" displayFolder="" count="0" memberValueDatatype="20" unbalanced="0"/>
    <cacheHierarchy uniqueName="[Range].[battery.1]" caption="battery.1" attribute="1" defaultMemberUniqueName="[Range].[battery.1].[All]" allUniqueName="[Range].[battery.1].[All]" dimensionUniqueName="[Range]" displayFolder="" count="0" memberValueDatatype="20" unbalanced="0"/>
    <cacheHierarchy uniqueName="[Range].[value_for_money]" caption="value_for_money" attribute="1" defaultMemberUniqueName="[Range].[value_for_money].[All]" allUniqueName="[Range].[value_for_money].[All]" dimensionUniqueName="[Range]" displayFolder="" count="0" memberValueDatatype="5" unbalanced="0"/>
    <cacheHierarchy uniqueName="[Range].[value_for_money - Copy]" caption="value_for_money - Copy" attribute="1" defaultMemberUniqueName="[Range].[value_for_money - Copy].[All]" allUniqueName="[Range].[value_for_money - Copy].[All]" dimensionUniqueName="[Range]" displayFolder="" count="0" memberValueDatatype="5" unbalanced="0"/>
    <cacheHierarchy uniqueName="[Range].[RAM + ROM]" caption="RAM + ROM" attribute="1" defaultMemberUniqueName="[Range].[RAM + ROM].[All]" allUniqueName="[Range].[RAM + ROM].[All]" dimensionUniqueName="[Range]" displayFolder="" count="0" memberValueDatatype="130" unbalanced="0"/>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hidden="1">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hidden="1">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hidden="1">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hidden="1">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hidden="1">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oneField="1" hidden="1">
      <fieldsUsage count="1">
        <fieldUsage x="2"/>
      </fieldsUsage>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hidden="1">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hidden="1">
      <extLst>
        <ext xmlns:x15="http://schemas.microsoft.com/office/spreadsheetml/2010/11/main" uri="{B97F6D7D-B522-45F9-BDA1-12C45D357490}">
          <x15:cacheHierarchy aggregatedColumn="20"/>
        </ext>
      </extLst>
    </cacheHierarchy>
  </cacheHierarchies>
  <kpis count="0"/>
  <dimensions count="3">
    <dimension name="jumia_android_2_phones_final" uniqueName="[jumia_android_2_phones_final]" caption="jumia_android_2_phones_final"/>
    <dimension measure="1" name="Measures" uniqueName="[Measures]" caption="Measures"/>
    <dimension name="Range" uniqueName="[Range]" caption="Range"/>
  </dimensions>
  <measureGroups count="2">
    <measureGroup name="jumia_android_2_phones_final" caption="jumia_android_2_phones_final"/>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59271874999" backgroundQuery="1" createdVersion="8" refreshedVersion="8" minRefreshableVersion="3" recordCount="0" supportSubquery="1" supportAdvancedDrill="1" xr:uid="{70FABF84-BB95-438C-AE59-88E0AB9F4940}">
  <cacheSource type="external" connectionId="2"/>
  <cacheFields count="4">
    <cacheField name="[Range].[brand].[brand]" caption="brand" numFmtId="0" hierarchy="17" level="1">
      <sharedItems containsSemiMixedTypes="0" containsNonDate="0" containsString="0"/>
    </cacheField>
    <cacheField name="[Range].[Model.1].[Model.1]" caption="Model.1" numFmtId="0" hierarchy="18" level="1">
      <sharedItems count="154">
        <s v="14C"/>
        <s v="6"/>
        <s v="A04"/>
        <s v="A06"/>
        <s v="A16k"/>
        <s v="A18"/>
        <s v="A18S"/>
        <s v="A3"/>
        <s v="A3 Pro"/>
        <s v="A38"/>
        <s v="A3x"/>
        <s v="A5"/>
        <s v="A5 Pro"/>
        <s v="A50"/>
        <s v="A58"/>
        <s v="A60s"/>
        <s v="A70"/>
        <s v="A80"/>
        <s v="A98"/>
        <s v="Awesome 6"/>
        <s v="C32"/>
        <s v="C51"/>
        <s v="C55"/>
        <s v="C61"/>
        <s v="C65"/>
        <s v="C67"/>
        <s v="C67 DISPLAY"/>
        <s v="C71"/>
        <s v="C75"/>
        <s v="CAMON 16 PREMIER"/>
        <s v="Camon 20 Pro"/>
        <s v="Camon 30"/>
        <s v="Camon 30S"/>
        <s v="Camon 30S PRO"/>
        <s v="CAMON 40"/>
        <s v="CAMON 40 DISPLAY"/>
        <s v="Camon 40 Premier"/>
        <s v="Camon 40 PRO"/>
        <s v="City 100"/>
        <s v="GALAXY 16 SUPER AMOLED"/>
        <s v="Galaxy A04"/>
        <s v="Galaxy A04s"/>
        <s v="Galaxy A05"/>
        <s v="Galaxy A05S"/>
        <s v="Galaxy A06"/>
        <s v="GALAXY A15"/>
        <s v="GALAXY A16"/>
        <s v="Galaxy A24"/>
        <s v="Galaxy A25"/>
        <s v="Galaxy A26"/>
        <s v="Galaxy A35"/>
        <s v="Galaxy A36"/>
        <s v="Galaxy A54"/>
        <s v="Galaxy A55"/>
        <s v="Galaxy A56"/>
        <s v="Galaxy AO5"/>
        <s v="GALAXY AO6"/>
        <s v="Galaxy F15"/>
        <s v="Galaxy M33"/>
        <s v="Galaxy M35"/>
        <s v="Galaxy S23 Ultra"/>
        <s v="GALAXY TAB A9"/>
        <s v="GT 10 Pro"/>
        <s v="GT 20 Pro"/>
        <s v="Hot 30i"/>
        <s v="Hot 50 Pro Plus"/>
        <s v="Hot 50 Pro+"/>
        <s v="Hot 50i"/>
        <s v="Hot 60i'"/>
        <s v="KidPad 1 Tablet"/>
        <s v="NEON SMARTA 2"/>
        <s v="NEW GALAXY AO6"/>
        <s v="Note 12 VIP"/>
        <s v="Note 14 Pro"/>
        <s v="Note 40"/>
        <s v="Note 40 Pro"/>
        <s v="Note 40 Pro+"/>
        <s v="Note 50"/>
        <s v="Note 50 Pro"/>
        <s v="Note 60"/>
        <s v="Nova 12i"/>
        <s v="Nova Y91"/>
        <s v="P40"/>
        <s v="P55"/>
        <s v="P65"/>
        <s v="Phantom V Flip 2"/>
        <s v="Pixel 8"/>
        <s v="POP 10 Display:"/>
        <s v="POP 7"/>
        <s v="Pop 7 Pro"/>
        <s v="POP 8"/>
        <s v="POP 9"/>
        <s v="Pova 6 Neo"/>
        <s v="POVA 6 Pro"/>
        <s v="POVA Neo 3"/>
        <s v="Realme Note 50"/>
        <s v="Redmi 12"/>
        <s v="REDMI 12C"/>
        <s v="Redmi 13"/>
        <s v="Redmi 13C"/>
        <s v="Redmi 14C"/>
        <s v="Redmi A2+"/>
        <s v="Redmi A3"/>
        <s v="Redmi A3 Pro"/>
        <s v="Redmi A3 pro Blue"/>
        <s v="Redmi A3x"/>
        <s v="Redmi A5"/>
        <s v="Redmi Note 13 Pro"/>
        <s v="Redmi Note 13 Pro+"/>
        <s v="Redmi Note 14"/>
        <s v="Redmi Note 14 pro"/>
        <s v="Redmi Note 14 Pro+"/>
        <s v="Redmi Note 9"/>
        <s v="Redmi Pad SE 8"/>
        <s v="Refurbished A83"/>
        <s v="Refurbished Galaxy Note 20"/>
        <s v="Refurbished Galaxy S22 Ultra"/>
        <s v="Refurbished Galaxy S23 FE"/>
        <s v="Refurbished Galaxy S23 Ultra"/>
        <s v="Refurbished Galaxy S24 FE"/>
        <s v="Refurbished Galaxy Z Fold"/>
        <s v="Refurbished GT 10 Pro"/>
        <s v="Refurbished HOT 20"/>
        <s v="Refurbished Note 12"/>
        <s v="Refurbished POVA 6 Pro"/>
        <s v="Refurbished Zero 5G"/>
        <s v="Refurbished Zero Ultra 8GB"/>
        <s v="Reno 12"/>
        <s v="Reno 13F"/>
        <s v="RS4"/>
        <s v="S23 Plus"/>
        <s v="S24"/>
        <s v="S25"/>
        <s v="Samsung Galaxy A51 Smart"/>
        <s v="Smart 10"/>
        <s v="Smart 8"/>
        <s v="Smart 9"/>
        <s v="Smart 9 HD"/>
        <s v="Smart 9 HD'"/>
        <s v="Smart 9 HD UpTo"/>
        <s v="Smart 9HD"/>
        <s v="Smart 9HD UpTo"/>
        <s v="Spark 10 Pro"/>
        <s v="Spark 10C"/>
        <s v="Spark 20 Pro"/>
        <s v="Spark 30"/>
        <s v="SPARK 30 Transformer"/>
        <s v="Spark 30c"/>
        <s v="Spark 40"/>
        <s v="Transformer Spark 30"/>
        <s v="Zero 8"/>
        <s v="Galaxy A53" u="1"/>
        <s v="Hot 50i X" u="1"/>
        <s v="POP 8 Display" u="1"/>
      </sharedItems>
    </cacheField>
    <cacheField name="[Range].[value_for_money - Copy].[value_for_money - Copy]" caption="value_for_money - Copy" numFmtId="0" hierarchy="32" level="1">
      <sharedItems containsString="0" containsBlank="1" containsNumber="1" minValue="0" maxValue="0.7" count="9">
        <m/>
        <n v="0"/>
        <n v="0.1"/>
        <n v="0.2"/>
        <n v="0.3"/>
        <n v="0.4"/>
        <n v="0.5"/>
        <n v="0.6"/>
        <n v="0.7"/>
      </sharedItems>
    </cacheField>
    <cacheField name="[Measures].[Count of Model.1 2]" caption="Count of Model.1 2" numFmtId="0" hierarchy="64" level="32767"/>
  </cacheFields>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0"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0"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0"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0"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0"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0"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0"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0"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0"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0"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0"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0"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0"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0"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0"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0"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0" memberValueDatatype="130" unbalanced="0"/>
    <cacheHierarchy uniqueName="[Range].[brand]" caption="brand" attribute="1" defaultMemberUniqueName="[Range].[brand].[All]" allUniqueName="[Range].[brand].[All]" dimensionUniqueName="[Range]" displayFolder="" count="2" memberValueDatatype="130" unbalanced="0">
      <fieldsUsage count="2">
        <fieldUsage x="-1"/>
        <fieldUsage x="0"/>
      </fieldsUsage>
    </cacheHierarchy>
    <cacheHierarchy uniqueName="[Range].[Model.1]" caption="Model.1" attribute="1" defaultMemberUniqueName="[Range].[Model.1].[All]" allUniqueName="[Range].[Model.1].[All]" dimensionUniqueName="[Range]" displayFolder="" count="2" memberValueDatatype="130" unbalanced="0">
      <fieldsUsage count="2">
        <fieldUsage x="-1"/>
        <fieldUsage x="1"/>
      </fieldsUsage>
    </cacheHierarchy>
    <cacheHierarchy uniqueName="[Range].[Model]" caption="Model" attribute="1" defaultMemberUniqueName="[Range].[Model].[All]" allUniqueName="[Range].[Model].[All]" dimensionUniqueName="[Range]" displayFolder="" count="0" memberValueDatatype="130" unbalanced="0"/>
    <cacheHierarchy uniqueName="[Range].[price_KES]" caption="price_KES" attribute="1" defaultMemberUniqueName="[Range].[price_KES].[All]" allUniqueName="[Range].[price_KES].[All]" dimensionUniqueName="[Range]" displayFolder="" count="0" memberValueDatatype="20" unbalanced="0"/>
    <cacheHierarchy uniqueName="[Range].[old_price_KES]" caption="old_price_KES" attribute="1" defaultMemberUniqueName="[Range].[old_price_KES].[All]" allUniqueName="[Range].[old_price_KES].[All]" dimensionUniqueName="[Range]" displayFolder="" count="0" memberValueDatatype="20" unbalanced="0"/>
    <cacheHierarchy uniqueName="[Range].[RAM]" caption="RAM" attribute="1" defaultMemberUniqueName="[Range].[RAM].[All]" allUniqueName="[Range].[RAM].[All]" dimensionUniqueName="[Range]" displayFolder="" count="0" memberValueDatatype="130" unbalanced="0"/>
    <cacheHierarchy uniqueName="[Range].[ROM]" caption="ROM" attribute="1" defaultMemberUniqueName="[Range].[ROM].[All]" allUniqueName="[Range].[ROM].[All]" dimensionUniqueName="[Range]" displayFolder="" count="0" memberValueDatatype="130" unbalanced="0"/>
    <cacheHierarchy uniqueName="[Range].[screen_size]" caption="screen_size" attribute="1" defaultMemberUniqueName="[Range].[screen_size].[All]" allUniqueName="[Range].[screen_size].[All]" dimensionUniqueName="[Range]" displayFolder="" count="0" memberValueDatatype="130" unbalanced="0"/>
    <cacheHierarchy uniqueName="[Range].[battery]" caption="battery" attribute="1" defaultMemberUniqueName="[Range].[battery].[All]" allUniqueName="[Range].[battery].[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20" unbalanced="0"/>
    <cacheHierarchy uniqueName="[Range].[Percent Discount]" caption="Percent Discount" attribute="1" defaultMemberUniqueName="[Range].[Percent Discount].[All]" allUniqueName="[Range].[Percent Discount].[All]" dimensionUniqueName="[Range]" displayFolder="" count="0" memberValueDatatype="20" unbalanced="0"/>
    <cacheHierarchy uniqueName="[Range].[ram.1]" caption="ram.1" attribute="1" defaultMemberUniqueName="[Range].[ram.1].[All]" allUniqueName="[Range].[ram.1].[All]" dimensionUniqueName="[Range]" displayFolder="" count="0" memberValueDatatype="20" unbalanced="0"/>
    <cacheHierarchy uniqueName="[Range].[rom.1]" caption="rom.1" attribute="1" defaultMemberUniqueName="[Range].[rom.1].[All]" allUniqueName="[Range].[rom.1].[All]" dimensionUniqueName="[Range]" displayFolder="" count="0" memberValueDatatype="20" unbalanced="0"/>
    <cacheHierarchy uniqueName="[Range].[battery.1]" caption="battery.1" attribute="1" defaultMemberUniqueName="[Range].[battery.1].[All]" allUniqueName="[Range].[battery.1].[All]" dimensionUniqueName="[Range]" displayFolder="" count="0" memberValueDatatype="20" unbalanced="0"/>
    <cacheHierarchy uniqueName="[Range].[value_for_money]" caption="value_for_money" attribute="1" defaultMemberUniqueName="[Range].[value_for_money].[All]" allUniqueName="[Range].[value_for_money].[All]" dimensionUniqueName="[Range]" displayFolder="" count="0" memberValueDatatype="5" unbalanced="0"/>
    <cacheHierarchy uniqueName="[Range].[value_for_money - Copy]" caption="value_for_money - Copy" attribute="1" defaultMemberUniqueName="[Range].[value_for_money - Copy].[All]" allUniqueName="[Range].[value_for_money - Copy].[All]" dimensionUniqueName="[Range]" displayFolder="" count="2" memberValueDatatype="5" unbalanced="0">
      <fieldsUsage count="2">
        <fieldUsage x="-1"/>
        <fieldUsage x="2"/>
      </fieldsUsage>
    </cacheHierarchy>
    <cacheHierarchy uniqueName="[Range].[RAM + ROM]" caption="RAM + ROM" attribute="1" defaultMemberUniqueName="[Range].[RAM + ROM].[All]" allUniqueName="[Range].[RAM + ROM].[All]" dimensionUniqueName="[Range]" displayFolder="" count="0" memberValueDatatype="130" unbalanced="0"/>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hidden="1">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hidden="1">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hidden="1">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hidden="1">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hidden="1">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hidden="1">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hidden="1">
      <extLst>
        <ext xmlns:x15="http://schemas.microsoft.com/office/spreadsheetml/2010/11/main" uri="{B97F6D7D-B522-45F9-BDA1-12C45D357490}">
          <x15:cacheHierarchy aggregatedColumn="20"/>
        </ext>
      </extLst>
    </cacheHierarchy>
  </cacheHierarchies>
  <kpis count="0"/>
  <dimensions count="3">
    <dimension name="jumia_android_2_phones_final" uniqueName="[jumia_android_2_phones_final]" caption="jumia_android_2_phones_final"/>
    <dimension measure="1" name="Measures" uniqueName="[Measures]" caption="Measures"/>
    <dimension name="Range" uniqueName="[Range]" caption="Range"/>
  </dimensions>
  <measureGroups count="2">
    <measureGroup name="jumia_android_2_phones_final" caption="jumia_android_2_phones_final"/>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59273495369" backgroundQuery="1" createdVersion="8" refreshedVersion="8" minRefreshableVersion="3" recordCount="0" supportSubquery="1" supportAdvancedDrill="1" xr:uid="{0F8172FC-87EF-4F64-8C97-1E7B6550149D}">
  <cacheSource type="external" connectionId="2"/>
  <cacheFields count="4">
    <cacheField name="[Range].[brand].[brand]" caption="brand" numFmtId="0" hierarchy="17" level="1">
      <sharedItems containsSemiMixedTypes="0" containsNonDate="0" containsString="0"/>
    </cacheField>
    <cacheField name="[Range].[Model.1].[Model.1]" caption="Model.1" numFmtId="0" hierarchy="18" level="1">
      <sharedItems count="154">
        <s v="14C"/>
        <s v="6"/>
        <s v="A04"/>
        <s v="A06"/>
        <s v="A16k"/>
        <s v="A18"/>
        <s v="A18S"/>
        <s v="A3"/>
        <s v="A3 Pro"/>
        <s v="A38"/>
        <s v="A3x"/>
        <s v="A5"/>
        <s v="A5 Pro"/>
        <s v="A50"/>
        <s v="A58"/>
        <s v="A60s"/>
        <s v="A70"/>
        <s v="A80"/>
        <s v="A98"/>
        <s v="Awesome 6"/>
        <s v="C32"/>
        <s v="C51"/>
        <s v="C55"/>
        <s v="C61"/>
        <s v="C65"/>
        <s v="C67"/>
        <s v="C67 DISPLAY"/>
        <s v="C71"/>
        <s v="C75"/>
        <s v="CAMON 16 PREMIER"/>
        <s v="Camon 20 Pro"/>
        <s v="Camon 30"/>
        <s v="Camon 30S"/>
        <s v="Camon 30S PRO"/>
        <s v="CAMON 40"/>
        <s v="CAMON 40 DISPLAY"/>
        <s v="Camon 40 Premier"/>
        <s v="Camon 40 PRO"/>
        <s v="City 100"/>
        <s v="GALAXY 16 SUPER AMOLED"/>
        <s v="Galaxy A04"/>
        <s v="Galaxy A04s"/>
        <s v="Galaxy A05"/>
        <s v="Galaxy A05S"/>
        <s v="Galaxy A06"/>
        <s v="GALAXY A15"/>
        <s v="GALAXY A16"/>
        <s v="Galaxy A24"/>
        <s v="Galaxy A25"/>
        <s v="Galaxy A26"/>
        <s v="Galaxy A35"/>
        <s v="Galaxy A36"/>
        <s v="Galaxy A54"/>
        <s v="Galaxy A55"/>
        <s v="Galaxy A56"/>
        <s v="Galaxy AO5"/>
        <s v="GALAXY AO6"/>
        <s v="Galaxy F15"/>
        <s v="Galaxy M33"/>
        <s v="Galaxy M35"/>
        <s v="Galaxy S23 Ultra"/>
        <s v="GALAXY TAB A9"/>
        <s v="GT 10 Pro"/>
        <s v="GT 20 Pro"/>
        <s v="Hot 30i"/>
        <s v="Hot 50 Pro Plus"/>
        <s v="Hot 50 Pro+"/>
        <s v="Hot 50i"/>
        <s v="Hot 60i'"/>
        <s v="KidPad 1 Tablet"/>
        <s v="NEON SMARTA 2"/>
        <s v="NEW GALAXY AO6"/>
        <s v="Note 12 VIP"/>
        <s v="Note 14 Pro"/>
        <s v="Note 40"/>
        <s v="Note 40 Pro"/>
        <s v="Note 40 Pro+"/>
        <s v="Note 50"/>
        <s v="Note 50 Pro"/>
        <s v="Note 60"/>
        <s v="Nova 12i"/>
        <s v="Nova Y91"/>
        <s v="P40"/>
        <s v="P55"/>
        <s v="P65"/>
        <s v="Phantom V Flip 2"/>
        <s v="Pixel 8"/>
        <s v="POP 10 Display:"/>
        <s v="POP 7"/>
        <s v="Pop 7 Pro"/>
        <s v="POP 8"/>
        <s v="POP 9"/>
        <s v="Pova 6 Neo"/>
        <s v="POVA 6 Pro"/>
        <s v="POVA Neo 3"/>
        <s v="Realme Note 50"/>
        <s v="Redmi 12"/>
        <s v="REDMI 12C"/>
        <s v="Redmi 13"/>
        <s v="Redmi 13C"/>
        <s v="Redmi 14C"/>
        <s v="Redmi A2+"/>
        <s v="Redmi A3"/>
        <s v="Redmi A3 Pro"/>
        <s v="Redmi A3 pro Blue"/>
        <s v="Redmi A3x"/>
        <s v="Redmi A5"/>
        <s v="Redmi Note 13 Pro"/>
        <s v="Redmi Note 13 Pro+"/>
        <s v="Redmi Note 14"/>
        <s v="Redmi Note 14 pro"/>
        <s v="Redmi Note 14 Pro+"/>
        <s v="Redmi Note 9"/>
        <s v="Redmi Pad SE 8"/>
        <s v="Refurbished A83"/>
        <s v="Refurbished Galaxy Note 20"/>
        <s v="Refurbished Galaxy S22 Ultra"/>
        <s v="Refurbished Galaxy S23 FE"/>
        <s v="Refurbished Galaxy S23 Ultra"/>
        <s v="Refurbished Galaxy S24 FE"/>
        <s v="Refurbished Galaxy Z Fold"/>
        <s v="Refurbished GT 10 Pro"/>
        <s v="Refurbished HOT 20"/>
        <s v="Refurbished Note 12"/>
        <s v="Refurbished POVA 6 Pro"/>
        <s v="Refurbished Zero 5G"/>
        <s v="Refurbished Zero Ultra 8GB"/>
        <s v="Reno 12"/>
        <s v="Reno 13F"/>
        <s v="RS4"/>
        <s v="S23 Plus"/>
        <s v="S24"/>
        <s v="S25"/>
        <s v="Samsung Galaxy A51 Smart"/>
        <s v="Smart 10"/>
        <s v="Smart 8"/>
        <s v="Smart 9"/>
        <s v="Smart 9 HD"/>
        <s v="Smart 9 HD'"/>
        <s v="Smart 9 HD UpTo"/>
        <s v="Smart 9HD"/>
        <s v="Smart 9HD UpTo"/>
        <s v="Spark 10 Pro"/>
        <s v="Spark 10C"/>
        <s v="Spark 20 Pro"/>
        <s v="Spark 30"/>
        <s v="SPARK 30 Transformer"/>
        <s v="Spark 30c"/>
        <s v="Spark 40"/>
        <s v="Transformer Spark 30"/>
        <s v="Zero 8"/>
        <s v="Galaxy A53" u="1"/>
        <s v="Hot 50i X" u="1"/>
        <s v="POP 8 Display" u="1"/>
      </sharedItems>
    </cacheField>
    <cacheField name="[Range].[value_for_money - Copy].[value_for_money - Copy]" caption="value_for_money - Copy" numFmtId="0" hierarchy="32" level="1">
      <sharedItems containsString="0" containsBlank="1" containsNumber="1" minValue="0" maxValue="0.7" count="9">
        <m/>
        <n v="0"/>
        <n v="0.1"/>
        <n v="0.2"/>
        <n v="0.3"/>
        <n v="0.4"/>
        <n v="0.5"/>
        <n v="0.6"/>
        <n v="0.7"/>
      </sharedItems>
    </cacheField>
    <cacheField name="[Measures].[Average of battery.1]" caption="Average of battery.1" numFmtId="0" hierarchy="55" level="32767"/>
  </cacheFields>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0"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0"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0"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0"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0"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0"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0"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0"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0"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0"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0"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0"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0"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0"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0"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0"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0" memberValueDatatype="130" unbalanced="0"/>
    <cacheHierarchy uniqueName="[Range].[brand]" caption="brand" attribute="1" defaultMemberUniqueName="[Range].[brand].[All]" allUniqueName="[Range].[brand].[All]" dimensionUniqueName="[Range]" displayFolder="" count="2" memberValueDatatype="130" unbalanced="0">
      <fieldsUsage count="2">
        <fieldUsage x="-1"/>
        <fieldUsage x="0"/>
      </fieldsUsage>
    </cacheHierarchy>
    <cacheHierarchy uniqueName="[Range].[Model.1]" caption="Model.1" attribute="1" defaultMemberUniqueName="[Range].[Model.1].[All]" allUniqueName="[Range].[Model.1].[All]" dimensionUniqueName="[Range]" displayFolder="" count="2" memberValueDatatype="130" unbalanced="0">
      <fieldsUsage count="2">
        <fieldUsage x="-1"/>
        <fieldUsage x="1"/>
      </fieldsUsage>
    </cacheHierarchy>
    <cacheHierarchy uniqueName="[Range].[Model]" caption="Model" attribute="1" defaultMemberUniqueName="[Range].[Model].[All]" allUniqueName="[Range].[Model].[All]" dimensionUniqueName="[Range]" displayFolder="" count="0" memberValueDatatype="130" unbalanced="0"/>
    <cacheHierarchy uniqueName="[Range].[price_KES]" caption="price_KES" attribute="1" defaultMemberUniqueName="[Range].[price_KES].[All]" allUniqueName="[Range].[price_KES].[All]" dimensionUniqueName="[Range]" displayFolder="" count="0" memberValueDatatype="20" unbalanced="0"/>
    <cacheHierarchy uniqueName="[Range].[old_price_KES]" caption="old_price_KES" attribute="1" defaultMemberUniqueName="[Range].[old_price_KES].[All]" allUniqueName="[Range].[old_price_KES].[All]" dimensionUniqueName="[Range]" displayFolder="" count="0" memberValueDatatype="20" unbalanced="0"/>
    <cacheHierarchy uniqueName="[Range].[RAM]" caption="RAM" attribute="1" defaultMemberUniqueName="[Range].[RAM].[All]" allUniqueName="[Range].[RAM].[All]" dimensionUniqueName="[Range]" displayFolder="" count="0" memberValueDatatype="130" unbalanced="0"/>
    <cacheHierarchy uniqueName="[Range].[ROM]" caption="ROM" attribute="1" defaultMemberUniqueName="[Range].[ROM].[All]" allUniqueName="[Range].[ROM].[All]" dimensionUniqueName="[Range]" displayFolder="" count="0" memberValueDatatype="130" unbalanced="0"/>
    <cacheHierarchy uniqueName="[Range].[screen_size]" caption="screen_size" attribute="1" defaultMemberUniqueName="[Range].[screen_size].[All]" allUniqueName="[Range].[screen_size].[All]" dimensionUniqueName="[Range]" displayFolder="" count="0" memberValueDatatype="130" unbalanced="0"/>
    <cacheHierarchy uniqueName="[Range].[battery]" caption="battery" attribute="1" defaultMemberUniqueName="[Range].[battery].[All]" allUniqueName="[Range].[battery].[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20" unbalanced="0"/>
    <cacheHierarchy uniqueName="[Range].[Percent Discount]" caption="Percent Discount" attribute="1" defaultMemberUniqueName="[Range].[Percent Discount].[All]" allUniqueName="[Range].[Percent Discount].[All]" dimensionUniqueName="[Range]" displayFolder="" count="0" memberValueDatatype="20" unbalanced="0"/>
    <cacheHierarchy uniqueName="[Range].[ram.1]" caption="ram.1" attribute="1" defaultMemberUniqueName="[Range].[ram.1].[All]" allUniqueName="[Range].[ram.1].[All]" dimensionUniqueName="[Range]" displayFolder="" count="0" memberValueDatatype="20" unbalanced="0"/>
    <cacheHierarchy uniqueName="[Range].[rom.1]" caption="rom.1" attribute="1" defaultMemberUniqueName="[Range].[rom.1].[All]" allUniqueName="[Range].[rom.1].[All]" dimensionUniqueName="[Range]" displayFolder="" count="0" memberValueDatatype="20" unbalanced="0"/>
    <cacheHierarchy uniqueName="[Range].[battery.1]" caption="battery.1" attribute="1" defaultMemberUniqueName="[Range].[battery.1].[All]" allUniqueName="[Range].[battery.1].[All]" dimensionUniqueName="[Range]" displayFolder="" count="0" memberValueDatatype="20" unbalanced="0"/>
    <cacheHierarchy uniqueName="[Range].[value_for_money]" caption="value_for_money" attribute="1" defaultMemberUniqueName="[Range].[value_for_money].[All]" allUniqueName="[Range].[value_for_money].[All]" dimensionUniqueName="[Range]" displayFolder="" count="0" memberValueDatatype="5" unbalanced="0"/>
    <cacheHierarchy uniqueName="[Range].[value_for_money - Copy]" caption="value_for_money - Copy" attribute="1" defaultMemberUniqueName="[Range].[value_for_money - Copy].[All]" allUniqueName="[Range].[value_for_money - Copy].[All]" dimensionUniqueName="[Range]" displayFolder="" count="2" memberValueDatatype="5" unbalanced="0">
      <fieldsUsage count="2">
        <fieldUsage x="-1"/>
        <fieldUsage x="2"/>
      </fieldsUsage>
    </cacheHierarchy>
    <cacheHierarchy uniqueName="[Range].[RAM + ROM]" caption="RAM + ROM" attribute="1" defaultMemberUniqueName="[Range].[RAM + ROM].[All]" allUniqueName="[Range].[RAM + ROM].[All]" dimensionUniqueName="[Range]" displayFolder="" count="0" memberValueDatatype="130" unbalanced="0"/>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hidden="1">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hidden="1">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oneField="1" hidden="1">
      <fieldsUsage count="1">
        <fieldUsage x="3"/>
      </fieldsUsage>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hidden="1">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hidden="1">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hidden="1">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hidden="1">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hidden="1">
      <extLst>
        <ext xmlns:x15="http://schemas.microsoft.com/office/spreadsheetml/2010/11/main" uri="{B97F6D7D-B522-45F9-BDA1-12C45D357490}">
          <x15:cacheHierarchy aggregatedColumn="20"/>
        </ext>
      </extLst>
    </cacheHierarchy>
  </cacheHierarchies>
  <kpis count="0"/>
  <dimensions count="3">
    <dimension name="jumia_android_2_phones_final" uniqueName="[jumia_android_2_phones_final]" caption="jumia_android_2_phones_final"/>
    <dimension measure="1" name="Measures" uniqueName="[Measures]" caption="Measures"/>
    <dimension name="Range" uniqueName="[Range]" caption="Range"/>
  </dimensions>
  <measureGroups count="2">
    <measureGroup name="jumia_android_2_phones_final" caption="jumia_android_2_phones_final"/>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59276388887" backgroundQuery="1" createdVersion="8" refreshedVersion="8" minRefreshableVersion="3" recordCount="0" supportSubquery="1" supportAdvancedDrill="1" xr:uid="{8EB26F9C-B529-4487-83C0-AB95567DCC1A}">
  <cacheSource type="external" connectionId="2"/>
  <cacheFields count="4">
    <cacheField name="[Range].[brand].[brand]" caption="brand" numFmtId="0" hierarchy="17" level="1">
      <sharedItems containsSemiMixedTypes="0" containsNonDate="0" containsString="0"/>
    </cacheField>
    <cacheField name="[Range].[Model.1].[Model.1]" caption="Model.1" numFmtId="0" hierarchy="18" level="1">
      <sharedItems count="154">
        <s v="14C"/>
        <s v="6"/>
        <s v="A04"/>
        <s v="A06"/>
        <s v="A16k"/>
        <s v="A18"/>
        <s v="A18S"/>
        <s v="A3"/>
        <s v="A3 Pro"/>
        <s v="A38"/>
        <s v="A3x"/>
        <s v="A5"/>
        <s v="A5 Pro"/>
        <s v="A50"/>
        <s v="A58"/>
        <s v="A60s"/>
        <s v="A70"/>
        <s v="A80"/>
        <s v="A98"/>
        <s v="Awesome 6"/>
        <s v="C32"/>
        <s v="C51"/>
        <s v="C55"/>
        <s v="C61"/>
        <s v="C65"/>
        <s v="C67"/>
        <s v="C67 DISPLAY"/>
        <s v="C71"/>
        <s v="C75"/>
        <s v="CAMON 16 PREMIER"/>
        <s v="Camon 20 Pro"/>
        <s v="Camon 30"/>
        <s v="Camon 30S"/>
        <s v="Camon 30S PRO"/>
        <s v="CAMON 40"/>
        <s v="CAMON 40 DISPLAY"/>
        <s v="Camon 40 Premier"/>
        <s v="Camon 40 PRO"/>
        <s v="City 100"/>
        <s v="GALAXY 16 SUPER AMOLED"/>
        <s v="Galaxy A04"/>
        <s v="Galaxy A04s"/>
        <s v="Galaxy A05"/>
        <s v="Galaxy A05S"/>
        <s v="Galaxy A06"/>
        <s v="GALAXY A15"/>
        <s v="GALAXY A16"/>
        <s v="Galaxy A24"/>
        <s v="Galaxy A25"/>
        <s v="Galaxy A26"/>
        <s v="Galaxy A35"/>
        <s v="Galaxy A36"/>
        <s v="Galaxy A54"/>
        <s v="Galaxy A55"/>
        <s v="Galaxy A56"/>
        <s v="Galaxy AO5"/>
        <s v="GALAXY AO6"/>
        <s v="Galaxy F15"/>
        <s v="Galaxy M33"/>
        <s v="Galaxy M35"/>
        <s v="Galaxy S23 Ultra"/>
        <s v="GALAXY TAB A9"/>
        <s v="GT 10 Pro"/>
        <s v="GT 20 Pro"/>
        <s v="Hot 30i"/>
        <s v="Hot 50 Pro Plus"/>
        <s v="Hot 50 Pro+"/>
        <s v="Hot 50i"/>
        <s v="Hot 60i'"/>
        <s v="KidPad 1 Tablet"/>
        <s v="NEON SMARTA 2"/>
        <s v="NEW GALAXY AO6"/>
        <s v="Note 12 VIP"/>
        <s v="Note 14 Pro"/>
        <s v="Note 40"/>
        <s v="Note 40 Pro"/>
        <s v="Note 40 Pro+"/>
        <s v="Note 50"/>
        <s v="Note 50 Pro"/>
        <s v="Note 60"/>
        <s v="Nova 12i"/>
        <s v="Nova Y91"/>
        <s v="P40"/>
        <s v="P55"/>
        <s v="P65"/>
        <s v="Phantom V Flip 2"/>
        <s v="Pixel 8"/>
        <s v="POP 10 Display:"/>
        <s v="POP 7"/>
        <s v="Pop 7 Pro"/>
        <s v="POP 8"/>
        <s v="POP 9"/>
        <s v="Pova 6 Neo"/>
        <s v="POVA 6 Pro"/>
        <s v="POVA Neo 3"/>
        <s v="Realme Note 50"/>
        <s v="Redmi 12"/>
        <s v="REDMI 12C"/>
        <s v="Redmi 13"/>
        <s v="Redmi 13C"/>
        <s v="Redmi 14C"/>
        <s v="Redmi A2+"/>
        <s v="Redmi A3"/>
        <s v="Redmi A3 Pro"/>
        <s v="Redmi A3 pro Blue"/>
        <s v="Redmi A3x"/>
        <s v="Redmi A5"/>
        <s v="Redmi Note 13 Pro"/>
        <s v="Redmi Note 13 Pro+"/>
        <s v="Redmi Note 14"/>
        <s v="Redmi Note 14 pro"/>
        <s v="Redmi Note 14 Pro+"/>
        <s v="Redmi Note 9"/>
        <s v="Redmi Pad SE 8"/>
        <s v="Refurbished A83"/>
        <s v="Refurbished Galaxy Note 20"/>
        <s v="Refurbished Galaxy S22 Ultra"/>
        <s v="Refurbished Galaxy S23 FE"/>
        <s v="Refurbished Galaxy S23 Ultra"/>
        <s v="Refurbished Galaxy S24 FE"/>
        <s v="Refurbished Galaxy Z Fold"/>
        <s v="Refurbished GT 10 Pro"/>
        <s v="Refurbished HOT 20"/>
        <s v="Refurbished Note 12"/>
        <s v="Refurbished POVA 6 Pro"/>
        <s v="Refurbished Zero 5G"/>
        <s v="Refurbished Zero Ultra 8GB"/>
        <s v="Reno 12"/>
        <s v="Reno 13F"/>
        <s v="RS4"/>
        <s v="S23 Plus"/>
        <s v="S24"/>
        <s v="S25"/>
        <s v="Samsung Galaxy A51 Smart"/>
        <s v="Smart 10"/>
        <s v="Smart 8"/>
        <s v="Smart 9"/>
        <s v="Smart 9 HD"/>
        <s v="Smart 9 HD'"/>
        <s v="Smart 9 HD UpTo"/>
        <s v="Smart 9HD"/>
        <s v="Smart 9HD UpTo"/>
        <s v="Spark 10 Pro"/>
        <s v="Spark 10C"/>
        <s v="Spark 20 Pro"/>
        <s v="Spark 30"/>
        <s v="SPARK 30 Transformer"/>
        <s v="Spark 30c"/>
        <s v="Spark 40"/>
        <s v="Transformer Spark 30"/>
        <s v="Zero 8"/>
        <s v="Galaxy A53" u="1"/>
        <s v="Hot 50i X" u="1"/>
        <s v="POP 8 Display" u="1"/>
      </sharedItems>
    </cacheField>
    <cacheField name="[Range].[screen_size].[screen_size]" caption="screen_size" numFmtId="0" hierarchy="24" level="1">
      <sharedItems count="30">
        <s v="5&quot;"/>
        <s v="5.0&quot;"/>
        <s v="5.7&quot;"/>
        <s v="6.3&quot;"/>
        <s v="6.4&quot;"/>
        <s v="6.5&quot;"/>
        <s v="6.52&quot;"/>
        <s v="6.53&quot;"/>
        <s v="6.56&quot;"/>
        <s v="6.58&quot;"/>
        <s v="6.6&quot;"/>
        <s v="6.67&quot;"/>
        <s v="6.7&quot;"/>
        <s v="6.71&quot;"/>
        <s v="6.72&quot;"/>
        <s v="6.74&quot;"/>
        <s v="6.75&quot;"/>
        <s v="6.78&quot;"/>
        <s v="6.79&quot;"/>
        <s v="6.8&quot;"/>
        <s v="6.82&quot;"/>
        <s v="6.85&quot;"/>
        <s v="6.88&quot;"/>
        <s v="6.9&quot;"/>
        <s v="66&quot;"/>
        <s v="7.6&quot;"/>
        <s v="8&quot;"/>
        <s v="8.7&quot;"/>
        <s v="6.2&quot;" u="1"/>
        <s v="6.95&quot;" u="1"/>
      </sharedItems>
    </cacheField>
    <cacheField name="[Measures].[Average of value_for_money - Copy]" caption="Average of value_for_money - Copy" numFmtId="0" hierarchy="51" level="32767"/>
  </cacheFields>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0"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0"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0"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0"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0"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0"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0"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0"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0"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0"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0"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0"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0"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0"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0"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0"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0" memberValueDatatype="130" unbalanced="0"/>
    <cacheHierarchy uniqueName="[Range].[brand]" caption="brand" attribute="1" defaultMemberUniqueName="[Range].[brand].[All]" allUniqueName="[Range].[brand].[All]" dimensionUniqueName="[Range]" displayFolder="" count="2" memberValueDatatype="130" unbalanced="0">
      <fieldsUsage count="2">
        <fieldUsage x="-1"/>
        <fieldUsage x="0"/>
      </fieldsUsage>
    </cacheHierarchy>
    <cacheHierarchy uniqueName="[Range].[Model.1]" caption="Model.1" attribute="1" defaultMemberUniqueName="[Range].[Model.1].[All]" allUniqueName="[Range].[Model.1].[All]" dimensionUniqueName="[Range]" displayFolder="" count="2" memberValueDatatype="130" unbalanced="0">
      <fieldsUsage count="2">
        <fieldUsage x="-1"/>
        <fieldUsage x="1"/>
      </fieldsUsage>
    </cacheHierarchy>
    <cacheHierarchy uniqueName="[Range].[Model]" caption="Model" attribute="1" defaultMemberUniqueName="[Range].[Model].[All]" allUniqueName="[Range].[Model].[All]" dimensionUniqueName="[Range]" displayFolder="" count="0" memberValueDatatype="130" unbalanced="0"/>
    <cacheHierarchy uniqueName="[Range].[price_KES]" caption="price_KES" attribute="1" defaultMemberUniqueName="[Range].[price_KES].[All]" allUniqueName="[Range].[price_KES].[All]" dimensionUniqueName="[Range]" displayFolder="" count="0" memberValueDatatype="20" unbalanced="0"/>
    <cacheHierarchy uniqueName="[Range].[old_price_KES]" caption="old_price_KES" attribute="1" defaultMemberUniqueName="[Range].[old_price_KES].[All]" allUniqueName="[Range].[old_price_KES].[All]" dimensionUniqueName="[Range]" displayFolder="" count="0" memberValueDatatype="20" unbalanced="0"/>
    <cacheHierarchy uniqueName="[Range].[RAM]" caption="RAM" attribute="1" defaultMemberUniqueName="[Range].[RAM].[All]" allUniqueName="[Range].[RAM].[All]" dimensionUniqueName="[Range]" displayFolder="" count="0" memberValueDatatype="130" unbalanced="0"/>
    <cacheHierarchy uniqueName="[Range].[ROM]" caption="ROM" attribute="1" defaultMemberUniqueName="[Range].[ROM].[All]" allUniqueName="[Range].[ROM].[All]" dimensionUniqueName="[Range]" displayFolder="" count="0" memberValueDatatype="130" unbalanced="0"/>
    <cacheHierarchy uniqueName="[Range].[screen_size]" caption="screen_size" attribute="1" defaultMemberUniqueName="[Range].[screen_size].[All]" allUniqueName="[Range].[screen_size].[All]" dimensionUniqueName="[Range]" displayFolder="" count="2" memberValueDatatype="130" unbalanced="0">
      <fieldsUsage count="2">
        <fieldUsage x="-1"/>
        <fieldUsage x="2"/>
      </fieldsUsage>
    </cacheHierarchy>
    <cacheHierarchy uniqueName="[Range].[battery]" caption="battery" attribute="1" defaultMemberUniqueName="[Range].[battery].[All]" allUniqueName="[Range].[battery].[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20" unbalanced="0"/>
    <cacheHierarchy uniqueName="[Range].[Percent Discount]" caption="Percent Discount" attribute="1" defaultMemberUniqueName="[Range].[Percent Discount].[All]" allUniqueName="[Range].[Percent Discount].[All]" dimensionUniqueName="[Range]" displayFolder="" count="0" memberValueDatatype="20" unbalanced="0"/>
    <cacheHierarchy uniqueName="[Range].[ram.1]" caption="ram.1" attribute="1" defaultMemberUniqueName="[Range].[ram.1].[All]" allUniqueName="[Range].[ram.1].[All]" dimensionUniqueName="[Range]" displayFolder="" count="0" memberValueDatatype="20" unbalanced="0"/>
    <cacheHierarchy uniqueName="[Range].[rom.1]" caption="rom.1" attribute="1" defaultMemberUniqueName="[Range].[rom.1].[All]" allUniqueName="[Range].[rom.1].[All]" dimensionUniqueName="[Range]" displayFolder="" count="0" memberValueDatatype="20" unbalanced="0"/>
    <cacheHierarchy uniqueName="[Range].[battery.1]" caption="battery.1" attribute="1" defaultMemberUniqueName="[Range].[battery.1].[All]" allUniqueName="[Range].[battery.1].[All]" dimensionUniqueName="[Range]" displayFolder="" count="0" memberValueDatatype="20" unbalanced="0"/>
    <cacheHierarchy uniqueName="[Range].[value_for_money]" caption="value_for_money" attribute="1" defaultMemberUniqueName="[Range].[value_for_money].[All]" allUniqueName="[Range].[value_for_money].[All]" dimensionUniqueName="[Range]" displayFolder="" count="0" memberValueDatatype="5" unbalanced="0"/>
    <cacheHierarchy uniqueName="[Range].[value_for_money - Copy]" caption="value_for_money - Copy" attribute="1" defaultMemberUniqueName="[Range].[value_for_money - Copy].[All]" allUniqueName="[Range].[value_for_money - Copy].[All]" dimensionUniqueName="[Range]" displayFolder="" count="0" memberValueDatatype="5" unbalanced="0"/>
    <cacheHierarchy uniqueName="[Range].[RAM + ROM]" caption="RAM + ROM" attribute="1" defaultMemberUniqueName="[Range].[RAM + ROM].[All]" allUniqueName="[Range].[RAM + ROM].[All]" dimensionUniqueName="[Range]" displayFolder="" count="0" memberValueDatatype="130" unbalanced="0"/>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hidden="1">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oneField="1" hidden="1">
      <fieldsUsage count="1">
        <fieldUsage x="3"/>
      </fieldsUsage>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hidden="1">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hidden="1">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hidden="1">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hidden="1">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hidden="1">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hidden="1">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hidden="1">
      <extLst>
        <ext xmlns:x15="http://schemas.microsoft.com/office/spreadsheetml/2010/11/main" uri="{B97F6D7D-B522-45F9-BDA1-12C45D357490}">
          <x15:cacheHierarchy aggregatedColumn="20"/>
        </ext>
      </extLst>
    </cacheHierarchy>
  </cacheHierarchies>
  <kpis count="0"/>
  <dimensions count="3">
    <dimension name="jumia_android_2_phones_final" uniqueName="[jumia_android_2_phones_final]" caption="jumia_android_2_phones_final"/>
    <dimension measure="1" name="Measures" uniqueName="[Measures]" caption="Measures"/>
    <dimension name="Range" uniqueName="[Range]" caption="Range"/>
  </dimensions>
  <measureGroups count="2">
    <measureGroup name="jumia_android_2_phones_final" caption="jumia_android_2_phones_final"/>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59279166666" backgroundQuery="1" createdVersion="8" refreshedVersion="8" minRefreshableVersion="3" recordCount="0" supportSubquery="1" supportAdvancedDrill="1" xr:uid="{DA58D051-90E0-43F2-8427-BADEBCCB9EAE}">
  <cacheSource type="external" connectionId="2"/>
  <cacheFields count="4">
    <cacheField name="[Range].[brand].[brand]" caption="brand" numFmtId="0" hierarchy="17" level="1">
      <sharedItems containsSemiMixedTypes="0" containsNonDate="0" containsString="0"/>
    </cacheField>
    <cacheField name="[Range].[Model.1].[Model.1]" caption="Model.1" numFmtId="0" hierarchy="18" level="1">
      <sharedItems count="154">
        <s v="14C"/>
        <s v="6"/>
        <s v="A04"/>
        <s v="A06"/>
        <s v="A16k"/>
        <s v="A18"/>
        <s v="A18S"/>
        <s v="A3"/>
        <s v="A3 Pro"/>
        <s v="A38"/>
        <s v="A3x"/>
        <s v="A5"/>
        <s v="A5 Pro"/>
        <s v="A50"/>
        <s v="A58"/>
        <s v="A60s"/>
        <s v="A70"/>
        <s v="A80"/>
        <s v="A98"/>
        <s v="Awesome 6"/>
        <s v="C32"/>
        <s v="C51"/>
        <s v="C55"/>
        <s v="C61"/>
        <s v="C65"/>
        <s v="C67"/>
        <s v="C67 DISPLAY"/>
        <s v="C71"/>
        <s v="C75"/>
        <s v="CAMON 16 PREMIER"/>
        <s v="Camon 20 Pro"/>
        <s v="Camon 30"/>
        <s v="Camon 30S"/>
        <s v="Camon 30S PRO"/>
        <s v="CAMON 40"/>
        <s v="CAMON 40 DISPLAY"/>
        <s v="Camon 40 Premier"/>
        <s v="Camon 40 PRO"/>
        <s v="City 100"/>
        <s v="GALAXY 16 SUPER AMOLED"/>
        <s v="Galaxy A04"/>
        <s v="Galaxy A04s"/>
        <s v="Galaxy A05"/>
        <s v="Galaxy A05S"/>
        <s v="Galaxy A06"/>
        <s v="GALAXY A15"/>
        <s v="GALAXY A16"/>
        <s v="Galaxy A24"/>
        <s v="Galaxy A25"/>
        <s v="Galaxy A26"/>
        <s v="Galaxy A35"/>
        <s v="Galaxy A36"/>
        <s v="Galaxy A54"/>
        <s v="Galaxy A55"/>
        <s v="Galaxy A56"/>
        <s v="Galaxy AO5"/>
        <s v="GALAXY AO6"/>
        <s v="Galaxy F15"/>
        <s v="Galaxy M33"/>
        <s v="Galaxy M35"/>
        <s v="Galaxy S23 Ultra"/>
        <s v="GALAXY TAB A9"/>
        <s v="GT 10 Pro"/>
        <s v="GT 20 Pro"/>
        <s v="Hot 30i"/>
        <s v="Hot 50 Pro Plus"/>
        <s v="Hot 50 Pro+"/>
        <s v="Hot 50i"/>
        <s v="Hot 60i'"/>
        <s v="KidPad 1 Tablet"/>
        <s v="NEON SMARTA 2"/>
        <s v="NEW GALAXY AO6"/>
        <s v="Note 12 VIP"/>
        <s v="Note 14 Pro"/>
        <s v="Note 40"/>
        <s v="Note 40 Pro"/>
        <s v="Note 40 Pro+"/>
        <s v="Note 50"/>
        <s v="Note 50 Pro"/>
        <s v="Note 60"/>
        <s v="Nova 12i"/>
        <s v="Nova Y91"/>
        <s v="P40"/>
        <s v="P55"/>
        <s v="P65"/>
        <s v="Phantom V Flip 2"/>
        <s v="Pixel 8"/>
        <s v="POP 10 Display:"/>
        <s v="POP 7"/>
        <s v="Pop 7 Pro"/>
        <s v="POP 8"/>
        <s v="POP 9"/>
        <s v="Pova 6 Neo"/>
        <s v="POVA 6 Pro"/>
        <s v="POVA Neo 3"/>
        <s v="Realme Note 50"/>
        <s v="Redmi 12"/>
        <s v="REDMI 12C"/>
        <s v="Redmi 13"/>
        <s v="Redmi 13C"/>
        <s v="Redmi 14C"/>
        <s v="Redmi A2+"/>
        <s v="Redmi A3"/>
        <s v="Redmi A3 Pro"/>
        <s v="Redmi A3 pro Blue"/>
        <s v="Redmi A3x"/>
        <s v="Redmi A5"/>
        <s v="Redmi Note 13 Pro"/>
        <s v="Redmi Note 13 Pro+"/>
        <s v="Redmi Note 14"/>
        <s v="Redmi Note 14 pro"/>
        <s v="Redmi Note 14 Pro+"/>
        <s v="Redmi Note 9"/>
        <s v="Redmi Pad SE 8"/>
        <s v="Refurbished A83"/>
        <s v="Refurbished Galaxy Note 20"/>
        <s v="Refurbished Galaxy S22 Ultra"/>
        <s v="Refurbished Galaxy S23 FE"/>
        <s v="Refurbished Galaxy S23 Ultra"/>
        <s v="Refurbished Galaxy S24 FE"/>
        <s v="Refurbished Galaxy Z Fold"/>
        <s v="Refurbished GT 10 Pro"/>
        <s v="Refurbished HOT 20"/>
        <s v="Refurbished Note 12"/>
        <s v="Refurbished POVA 6 Pro"/>
        <s v="Refurbished Zero 5G"/>
        <s v="Refurbished Zero Ultra 8GB"/>
        <s v="Reno 12"/>
        <s v="Reno 13F"/>
        <s v="RS4"/>
        <s v="S23 Plus"/>
        <s v="S24"/>
        <s v="S25"/>
        <s v="Samsung Galaxy A51 Smart"/>
        <s v="Smart 10"/>
        <s v="Smart 8"/>
        <s v="Smart 9"/>
        <s v="Smart 9 HD"/>
        <s v="Smart 9 HD'"/>
        <s v="Smart 9 HD UpTo"/>
        <s v="Smart 9HD"/>
        <s v="Smart 9HD UpTo"/>
        <s v="Spark 10 Pro"/>
        <s v="Spark 10C"/>
        <s v="Spark 20 Pro"/>
        <s v="Spark 30"/>
        <s v="SPARK 30 Transformer"/>
        <s v="Spark 30c"/>
        <s v="Spark 40"/>
        <s v="Transformer Spark 30"/>
        <s v="Zero 8"/>
        <s v="Galaxy A53" u="1"/>
        <s v="Hot 50i X" u="1"/>
        <s v="POP 8 Display" u="1"/>
      </sharedItems>
    </cacheField>
    <cacheField name="[Measures].[Average of value_for_money - Copy]" caption="Average of value_for_money - Copy" numFmtId="0" hierarchy="51" level="32767"/>
    <cacheField name="[Range].[RAM + ROM].[RAM + ROM]" caption="RAM + ROM" numFmtId="0" hierarchy="33" level="1">
      <sharedItems count="30">
        <s v="1 GB + 32 GB"/>
        <s v="12 GB + 128 GB"/>
        <s v="12 GB + 256 GB"/>
        <s v="12 GB + 512 GB"/>
        <s v="16 GB + 128 GB"/>
        <s v="16 GB + 256 GB"/>
        <s v="18 GB + 128 GB"/>
        <s v="2 GB + 32 GB"/>
        <s v="2 GB + 4 GB"/>
        <s v="2 GB + 64 GB"/>
        <s v="3 GB + 128 GB"/>
        <s v="3 GB + 32 GB"/>
        <s v="3 GB + 64 GB"/>
        <s v="4 GB + 128 GB"/>
        <s v="4 GB + 256 GB"/>
        <s v="4 GB + 32 GB"/>
        <s v="4 GB + 6 GB"/>
        <s v="4 GB + 64 GB"/>
        <s v="4 GB + 8 GB"/>
        <s v="5 GB + 64 GB"/>
        <s v="6 GB + 12 GB"/>
        <s v="6 GB + 128 GB"/>
        <s v="6 GB + 256 GB"/>
        <s v="6 GB + 64 GB"/>
        <s v="8 GB + 128 GB"/>
        <s v="8 GB + 16 GB"/>
        <s v="8 GB + 256 GB"/>
        <s v="8 GB + 512 GB"/>
        <s v="8 GB + 64 GB"/>
        <s v="8 GB + 8 GB"/>
      </sharedItems>
    </cacheField>
  </cacheFields>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0"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0"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0"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0"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0"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0"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0"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0"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0"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0"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0"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0"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0"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0"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0"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0"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0" memberValueDatatype="130" unbalanced="0"/>
    <cacheHierarchy uniqueName="[Range].[brand]" caption="brand" attribute="1" defaultMemberUniqueName="[Range].[brand].[All]" allUniqueName="[Range].[brand].[All]" dimensionUniqueName="[Range]" displayFolder="" count="2" memberValueDatatype="130" unbalanced="0">
      <fieldsUsage count="2">
        <fieldUsage x="-1"/>
        <fieldUsage x="0"/>
      </fieldsUsage>
    </cacheHierarchy>
    <cacheHierarchy uniqueName="[Range].[Model.1]" caption="Model.1" attribute="1" defaultMemberUniqueName="[Range].[Model.1].[All]" allUniqueName="[Range].[Model.1].[All]" dimensionUniqueName="[Range]" displayFolder="" count="2" memberValueDatatype="130" unbalanced="0">
      <fieldsUsage count="2">
        <fieldUsage x="-1"/>
        <fieldUsage x="1"/>
      </fieldsUsage>
    </cacheHierarchy>
    <cacheHierarchy uniqueName="[Range].[Model]" caption="Model" attribute="1" defaultMemberUniqueName="[Range].[Model].[All]" allUniqueName="[Range].[Model].[All]" dimensionUniqueName="[Range]" displayFolder="" count="0" memberValueDatatype="130" unbalanced="0"/>
    <cacheHierarchy uniqueName="[Range].[price_KES]" caption="price_KES" attribute="1" defaultMemberUniqueName="[Range].[price_KES].[All]" allUniqueName="[Range].[price_KES].[All]" dimensionUniqueName="[Range]" displayFolder="" count="0" memberValueDatatype="20" unbalanced="0"/>
    <cacheHierarchy uniqueName="[Range].[old_price_KES]" caption="old_price_KES" attribute="1" defaultMemberUniqueName="[Range].[old_price_KES].[All]" allUniqueName="[Range].[old_price_KES].[All]" dimensionUniqueName="[Range]" displayFolder="" count="0" memberValueDatatype="20" unbalanced="0"/>
    <cacheHierarchy uniqueName="[Range].[RAM]" caption="RAM" attribute="1" defaultMemberUniqueName="[Range].[RAM].[All]" allUniqueName="[Range].[RAM].[All]" dimensionUniqueName="[Range]" displayFolder="" count="0" memberValueDatatype="130" unbalanced="0"/>
    <cacheHierarchy uniqueName="[Range].[ROM]" caption="ROM" attribute="1" defaultMemberUniqueName="[Range].[ROM].[All]" allUniqueName="[Range].[ROM].[All]" dimensionUniqueName="[Range]" displayFolder="" count="0" memberValueDatatype="130" unbalanced="0"/>
    <cacheHierarchy uniqueName="[Range].[screen_size]" caption="screen_size" attribute="1" defaultMemberUniqueName="[Range].[screen_size].[All]" allUniqueName="[Range].[screen_size].[All]" dimensionUniqueName="[Range]" displayFolder="" count="0" memberValueDatatype="130" unbalanced="0"/>
    <cacheHierarchy uniqueName="[Range].[battery]" caption="battery" attribute="1" defaultMemberUniqueName="[Range].[battery].[All]" allUniqueName="[Range].[battery].[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20" unbalanced="0"/>
    <cacheHierarchy uniqueName="[Range].[Percent Discount]" caption="Percent Discount" attribute="1" defaultMemberUniqueName="[Range].[Percent Discount].[All]" allUniqueName="[Range].[Percent Discount].[All]" dimensionUniqueName="[Range]" displayFolder="" count="0" memberValueDatatype="20" unbalanced="0"/>
    <cacheHierarchy uniqueName="[Range].[ram.1]" caption="ram.1" attribute="1" defaultMemberUniqueName="[Range].[ram.1].[All]" allUniqueName="[Range].[ram.1].[All]" dimensionUniqueName="[Range]" displayFolder="" count="0" memberValueDatatype="20" unbalanced="0"/>
    <cacheHierarchy uniqueName="[Range].[rom.1]" caption="rom.1" attribute="1" defaultMemberUniqueName="[Range].[rom.1].[All]" allUniqueName="[Range].[rom.1].[All]" dimensionUniqueName="[Range]" displayFolder="" count="0" memberValueDatatype="20" unbalanced="0"/>
    <cacheHierarchy uniqueName="[Range].[battery.1]" caption="battery.1" attribute="1" defaultMemberUniqueName="[Range].[battery.1].[All]" allUniqueName="[Range].[battery.1].[All]" dimensionUniqueName="[Range]" displayFolder="" count="0" memberValueDatatype="20" unbalanced="0"/>
    <cacheHierarchy uniqueName="[Range].[value_for_money]" caption="value_for_money" attribute="1" defaultMemberUniqueName="[Range].[value_for_money].[All]" allUniqueName="[Range].[value_for_money].[All]" dimensionUniqueName="[Range]" displayFolder="" count="0" memberValueDatatype="5" unbalanced="0"/>
    <cacheHierarchy uniqueName="[Range].[value_for_money - Copy]" caption="value_for_money - Copy" attribute="1" defaultMemberUniqueName="[Range].[value_for_money - Copy].[All]" allUniqueName="[Range].[value_for_money - Copy].[All]" dimensionUniqueName="[Range]" displayFolder="" count="0" memberValueDatatype="5" unbalanced="0"/>
    <cacheHierarchy uniqueName="[Range].[RAM + ROM]" caption="RAM + ROM" attribute="1" defaultMemberUniqueName="[Range].[RAM + ROM].[All]" allUniqueName="[Range].[RAM + ROM].[All]" dimensionUniqueName="[Range]" displayFolder="" count="2" memberValueDatatype="130" unbalanced="0">
      <fieldsUsage count="2">
        <fieldUsage x="-1"/>
        <fieldUsage x="3"/>
      </fieldsUsage>
    </cacheHierarchy>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hidden="1">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oneField="1" hidden="1">
      <fieldsUsage count="1">
        <fieldUsage x="2"/>
      </fieldsUsage>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hidden="1">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hidden="1">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hidden="1">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hidden="1">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hidden="1">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hidden="1">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hidden="1">
      <extLst>
        <ext xmlns:x15="http://schemas.microsoft.com/office/spreadsheetml/2010/11/main" uri="{B97F6D7D-B522-45F9-BDA1-12C45D357490}">
          <x15:cacheHierarchy aggregatedColumn="20"/>
        </ext>
      </extLst>
    </cacheHierarchy>
  </cacheHierarchies>
  <kpis count="0"/>
  <dimensions count="3">
    <dimension name="jumia_android_2_phones_final" uniqueName="[jumia_android_2_phones_final]" caption="jumia_android_2_phones_final"/>
    <dimension measure="1" name="Measures" uniqueName="[Measures]" caption="Measures"/>
    <dimension name="Range" uniqueName="[Range]" caption="Range"/>
  </dimensions>
  <measureGroups count="2">
    <measureGroup name="jumia_android_2_phones_final" caption="jumia_android_2_phones_final"/>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59281134259" backgroundQuery="1" createdVersion="8" refreshedVersion="8" minRefreshableVersion="3" recordCount="0" supportSubquery="1" supportAdvancedDrill="1" xr:uid="{E0FB4482-9E00-48F2-9EB5-4C178E36AB4A}">
  <cacheSource type="external" connectionId="2"/>
  <cacheFields count="2">
    <cacheField name="[Range].[brand].[brand]" caption="brand" numFmtId="0" hierarchy="17" level="1">
      <sharedItems count="8">
        <s v="Infinix"/>
        <s v="Itel"/>
        <s v="Oppo"/>
        <s v="Safaricom"/>
        <s v="Samsung"/>
        <s v="Tecno"/>
        <s v="XIAOMI"/>
        <s v="Nokia" u="1"/>
      </sharedItems>
    </cacheField>
    <cacheField name="[Measures].[Average of value_for_money - Copy]" caption="Average of value_for_money - Copy" numFmtId="0" hierarchy="51" level="32767"/>
  </cacheFields>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0"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0"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0"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0"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0"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0"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0"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0"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0"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0"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0"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0"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0"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0"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0"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0"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0" memberValueDatatype="130" unbalanced="0"/>
    <cacheHierarchy uniqueName="[Range].[brand]" caption="brand" attribute="1" defaultMemberUniqueName="[Range].[brand].[All]" allUniqueName="[Range].[brand].[All]" dimensionUniqueName="[Range]" displayFolder="" count="2" memberValueDatatype="130" unbalanced="0">
      <fieldsUsage count="2">
        <fieldUsage x="-1"/>
        <fieldUsage x="0"/>
      </fieldsUsage>
    </cacheHierarchy>
    <cacheHierarchy uniqueName="[Range].[Model.1]" caption="Model.1" attribute="1" defaultMemberUniqueName="[Range].[Model.1].[All]" allUniqueName="[Range].[Model.1].[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price_KES]" caption="price_KES" attribute="1" defaultMemberUniqueName="[Range].[price_KES].[All]" allUniqueName="[Range].[price_KES].[All]" dimensionUniqueName="[Range]" displayFolder="" count="0" memberValueDatatype="20" unbalanced="0"/>
    <cacheHierarchy uniqueName="[Range].[old_price_KES]" caption="old_price_KES" attribute="1" defaultMemberUniqueName="[Range].[old_price_KES].[All]" allUniqueName="[Range].[old_price_KES].[All]" dimensionUniqueName="[Range]" displayFolder="" count="0" memberValueDatatype="20" unbalanced="0"/>
    <cacheHierarchy uniqueName="[Range].[RAM]" caption="RAM" attribute="1" defaultMemberUniqueName="[Range].[RAM].[All]" allUniqueName="[Range].[RAM].[All]" dimensionUniqueName="[Range]" displayFolder="" count="0" memberValueDatatype="130" unbalanced="0"/>
    <cacheHierarchy uniqueName="[Range].[ROM]" caption="ROM" attribute="1" defaultMemberUniqueName="[Range].[ROM].[All]" allUniqueName="[Range].[ROM].[All]" dimensionUniqueName="[Range]" displayFolder="" count="0" memberValueDatatype="130" unbalanced="0"/>
    <cacheHierarchy uniqueName="[Range].[screen_size]" caption="screen_size" attribute="1" defaultMemberUniqueName="[Range].[screen_size].[All]" allUniqueName="[Range].[screen_size].[All]" dimensionUniqueName="[Range]" displayFolder="" count="0" memberValueDatatype="130" unbalanced="0"/>
    <cacheHierarchy uniqueName="[Range].[battery]" caption="battery" attribute="1" defaultMemberUniqueName="[Range].[battery].[All]" allUniqueName="[Range].[battery].[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20" unbalanced="0"/>
    <cacheHierarchy uniqueName="[Range].[Percent Discount]" caption="Percent Discount" attribute="1" defaultMemberUniqueName="[Range].[Percent Discount].[All]" allUniqueName="[Range].[Percent Discount].[All]" dimensionUniqueName="[Range]" displayFolder="" count="0" memberValueDatatype="20" unbalanced="0"/>
    <cacheHierarchy uniqueName="[Range].[ram.1]" caption="ram.1" attribute="1" defaultMemberUniqueName="[Range].[ram.1].[All]" allUniqueName="[Range].[ram.1].[All]" dimensionUniqueName="[Range]" displayFolder="" count="0" memberValueDatatype="20" unbalanced="0"/>
    <cacheHierarchy uniqueName="[Range].[rom.1]" caption="rom.1" attribute="1" defaultMemberUniqueName="[Range].[rom.1].[All]" allUniqueName="[Range].[rom.1].[All]" dimensionUniqueName="[Range]" displayFolder="" count="0" memberValueDatatype="20" unbalanced="0"/>
    <cacheHierarchy uniqueName="[Range].[battery.1]" caption="battery.1" attribute="1" defaultMemberUniqueName="[Range].[battery.1].[All]" allUniqueName="[Range].[battery.1].[All]" dimensionUniqueName="[Range]" displayFolder="" count="0" memberValueDatatype="20" unbalanced="0"/>
    <cacheHierarchy uniqueName="[Range].[value_for_money]" caption="value_for_money" attribute="1" defaultMemberUniqueName="[Range].[value_for_money].[All]" allUniqueName="[Range].[value_for_money].[All]" dimensionUniqueName="[Range]" displayFolder="" count="0" memberValueDatatype="5" unbalanced="0"/>
    <cacheHierarchy uniqueName="[Range].[value_for_money - Copy]" caption="value_for_money - Copy" attribute="1" defaultMemberUniqueName="[Range].[value_for_money - Copy].[All]" allUniqueName="[Range].[value_for_money - Copy].[All]" dimensionUniqueName="[Range]" displayFolder="" count="0" memberValueDatatype="5" unbalanced="0"/>
    <cacheHierarchy uniqueName="[Range].[RAM + ROM]" caption="RAM + ROM" attribute="1" defaultMemberUniqueName="[Range].[RAM + ROM].[All]" allUniqueName="[Range].[RAM + ROM].[All]" dimensionUniqueName="[Range]" displayFolder="" count="0" memberValueDatatype="130" unbalanced="0"/>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hidden="1">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oneField="1" hidden="1">
      <fieldsUsage count="1">
        <fieldUsage x="1"/>
      </fieldsUsage>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hidden="1">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hidden="1">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hidden="1">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hidden="1">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hidden="1">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hidden="1">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hidden="1">
      <extLst>
        <ext xmlns:x15="http://schemas.microsoft.com/office/spreadsheetml/2010/11/main" uri="{B97F6D7D-B522-45F9-BDA1-12C45D357490}">
          <x15:cacheHierarchy aggregatedColumn="20"/>
        </ext>
      </extLst>
    </cacheHierarchy>
  </cacheHierarchies>
  <kpis count="0"/>
  <dimensions count="3">
    <dimension name="jumia_android_2_phones_final" uniqueName="[jumia_android_2_phones_final]" caption="jumia_android_2_phones_final"/>
    <dimension measure="1" name="Measures" uniqueName="[Measures]" caption="Measures"/>
    <dimension name="Range" uniqueName="[Range]" caption="Range"/>
  </dimensions>
  <measureGroups count="2">
    <measureGroup name="jumia_android_2_phones_final" caption="jumia_android_2_phones_final"/>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59283564815" backgroundQuery="1" createdVersion="8" refreshedVersion="8" minRefreshableVersion="3" recordCount="0" supportSubquery="1" supportAdvancedDrill="1" xr:uid="{7C234DF9-FB75-4740-9FF2-982DDCEF157F}">
  <cacheSource type="external" connectionId="2"/>
  <cacheFields count="2">
    <cacheField name="[Range].[brand].[brand]" caption="brand" numFmtId="0" hierarchy="17" level="1">
      <sharedItems count="10">
        <s v="Infinix"/>
        <s v="Itel"/>
        <s v="Oppo"/>
        <s v="Safaricom"/>
        <s v="Samsung"/>
        <s v="Tecno"/>
        <s v="XIAOMI"/>
        <s v="Google" u="1"/>
        <s v="Huawei" u="1"/>
        <s v="Nokia" u="1"/>
      </sharedItems>
    </cacheField>
    <cacheField name="[Measures].[Average of price_KES]" caption="Average of price_KES" numFmtId="0" hierarchy="53" level="32767"/>
  </cacheFields>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0"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0"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0"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0"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0"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0"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0"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0"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0"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0"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0"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0"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0"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0"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0"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0"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0" memberValueDatatype="130" unbalanced="0"/>
    <cacheHierarchy uniqueName="[Range].[brand]" caption="brand" attribute="1" defaultMemberUniqueName="[Range].[brand].[All]" allUniqueName="[Range].[brand].[All]" dimensionUniqueName="[Range]" displayFolder="" count="2" memberValueDatatype="130" unbalanced="0">
      <fieldsUsage count="2">
        <fieldUsage x="-1"/>
        <fieldUsage x="0"/>
      </fieldsUsage>
    </cacheHierarchy>
    <cacheHierarchy uniqueName="[Range].[Model.1]" caption="Model.1" attribute="1" defaultMemberUniqueName="[Range].[Model.1].[All]" allUniqueName="[Range].[Model.1].[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price_KES]" caption="price_KES" attribute="1" defaultMemberUniqueName="[Range].[price_KES].[All]" allUniqueName="[Range].[price_KES].[All]" dimensionUniqueName="[Range]" displayFolder="" count="0" memberValueDatatype="20" unbalanced="0"/>
    <cacheHierarchy uniqueName="[Range].[old_price_KES]" caption="old_price_KES" attribute="1" defaultMemberUniqueName="[Range].[old_price_KES].[All]" allUniqueName="[Range].[old_price_KES].[All]" dimensionUniqueName="[Range]" displayFolder="" count="0" memberValueDatatype="20" unbalanced="0"/>
    <cacheHierarchy uniqueName="[Range].[RAM]" caption="RAM" attribute="1" defaultMemberUniqueName="[Range].[RAM].[All]" allUniqueName="[Range].[RAM].[All]" dimensionUniqueName="[Range]" displayFolder="" count="0" memberValueDatatype="130" unbalanced="0"/>
    <cacheHierarchy uniqueName="[Range].[ROM]" caption="ROM" attribute="1" defaultMemberUniqueName="[Range].[ROM].[All]" allUniqueName="[Range].[ROM].[All]" dimensionUniqueName="[Range]" displayFolder="" count="0" memberValueDatatype="130" unbalanced="0"/>
    <cacheHierarchy uniqueName="[Range].[screen_size]" caption="screen_size" attribute="1" defaultMemberUniqueName="[Range].[screen_size].[All]" allUniqueName="[Range].[screen_size].[All]" dimensionUniqueName="[Range]" displayFolder="" count="0" memberValueDatatype="130" unbalanced="0"/>
    <cacheHierarchy uniqueName="[Range].[battery]" caption="battery" attribute="1" defaultMemberUniqueName="[Range].[battery].[All]" allUniqueName="[Range].[battery].[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20" unbalanced="0"/>
    <cacheHierarchy uniqueName="[Range].[Percent Discount]" caption="Percent Discount" attribute="1" defaultMemberUniqueName="[Range].[Percent Discount].[All]" allUniqueName="[Range].[Percent Discount].[All]" dimensionUniqueName="[Range]" displayFolder="" count="0" memberValueDatatype="20" unbalanced="0"/>
    <cacheHierarchy uniqueName="[Range].[ram.1]" caption="ram.1" attribute="1" defaultMemberUniqueName="[Range].[ram.1].[All]" allUniqueName="[Range].[ram.1].[All]" dimensionUniqueName="[Range]" displayFolder="" count="0" memberValueDatatype="20" unbalanced="0"/>
    <cacheHierarchy uniqueName="[Range].[rom.1]" caption="rom.1" attribute="1" defaultMemberUniqueName="[Range].[rom.1].[All]" allUniqueName="[Range].[rom.1].[All]" dimensionUniqueName="[Range]" displayFolder="" count="0" memberValueDatatype="20" unbalanced="0"/>
    <cacheHierarchy uniqueName="[Range].[battery.1]" caption="battery.1" attribute="1" defaultMemberUniqueName="[Range].[battery.1].[All]" allUniqueName="[Range].[battery.1].[All]" dimensionUniqueName="[Range]" displayFolder="" count="0" memberValueDatatype="20" unbalanced="0"/>
    <cacheHierarchy uniqueName="[Range].[value_for_money]" caption="value_for_money" attribute="1" defaultMemberUniqueName="[Range].[value_for_money].[All]" allUniqueName="[Range].[value_for_money].[All]" dimensionUniqueName="[Range]" displayFolder="" count="0" memberValueDatatype="5" unbalanced="0"/>
    <cacheHierarchy uniqueName="[Range].[value_for_money - Copy]" caption="value_for_money - Copy" attribute="1" defaultMemberUniqueName="[Range].[value_for_money - Copy].[All]" allUniqueName="[Range].[value_for_money - Copy].[All]" dimensionUniqueName="[Range]" displayFolder="" count="0" memberValueDatatype="5" unbalanced="0"/>
    <cacheHierarchy uniqueName="[Range].[RAM + ROM]" caption="RAM + ROM" attribute="1" defaultMemberUniqueName="[Range].[RAM + ROM].[All]" allUniqueName="[Range].[RAM + ROM].[All]" dimensionUniqueName="[Range]" displayFolder="" count="0" memberValueDatatype="130" unbalanced="0"/>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hidden="1">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hidden="1">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hidden="1">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hidden="1">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hidden="1">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hidden="1">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hidden="1">
      <extLst>
        <ext xmlns:x15="http://schemas.microsoft.com/office/spreadsheetml/2010/11/main" uri="{B97F6D7D-B522-45F9-BDA1-12C45D357490}">
          <x15:cacheHierarchy aggregatedColumn="20"/>
        </ext>
      </extLst>
    </cacheHierarchy>
  </cacheHierarchies>
  <kpis count="0"/>
  <dimensions count="3">
    <dimension name="jumia_android_2_phones_final" uniqueName="[jumia_android_2_phones_final]" caption="jumia_android_2_phones_final"/>
    <dimension measure="1" name="Measures" uniqueName="[Measures]" caption="Measures"/>
    <dimension name="Range" uniqueName="[Range]" caption="Range"/>
  </dimensions>
  <measureGroups count="2">
    <measureGroup name="jumia_android_2_phones_final" caption="jumia_android_2_phones_final"/>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59285185185" backgroundQuery="1" createdVersion="8" refreshedVersion="8" minRefreshableVersion="3" recordCount="0" supportSubquery="1" supportAdvancedDrill="1" xr:uid="{98782F27-2E56-4867-9825-23AAA661500C}">
  <cacheSource type="external" connectionId="2"/>
  <cacheFields count="2">
    <cacheField name="[Range].[brand].[brand]" caption="brand" numFmtId="0" hierarchy="17" level="1">
      <sharedItems count="9">
        <s v="Infinix"/>
        <s v="Itel"/>
        <s v="Oppo"/>
        <s v="Safaricom"/>
        <s v="Samsung"/>
        <s v="Tecno"/>
        <s v="XIAOMI"/>
        <s v="Huawei" u="1"/>
        <s v="Nokia" u="1"/>
      </sharedItems>
    </cacheField>
    <cacheField name="[Measures].[Average of battery.1]" caption="Average of battery.1" numFmtId="0" hierarchy="55" level="32767"/>
  </cacheFields>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0"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0"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0"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0"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0"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0"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0"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0"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0"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0"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0"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0"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0"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0"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0"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0"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0" memberValueDatatype="130" unbalanced="0"/>
    <cacheHierarchy uniqueName="[Range].[brand]" caption="brand" attribute="1" defaultMemberUniqueName="[Range].[brand].[All]" allUniqueName="[Range].[brand].[All]" dimensionUniqueName="[Range]" displayFolder="" count="2" memberValueDatatype="130" unbalanced="0">
      <fieldsUsage count="2">
        <fieldUsage x="-1"/>
        <fieldUsage x="0"/>
      </fieldsUsage>
    </cacheHierarchy>
    <cacheHierarchy uniqueName="[Range].[Model.1]" caption="Model.1" attribute="1" defaultMemberUniqueName="[Range].[Model.1].[All]" allUniqueName="[Range].[Model.1].[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price_KES]" caption="price_KES" attribute="1" defaultMemberUniqueName="[Range].[price_KES].[All]" allUniqueName="[Range].[price_KES].[All]" dimensionUniqueName="[Range]" displayFolder="" count="0" memberValueDatatype="20" unbalanced="0"/>
    <cacheHierarchy uniqueName="[Range].[old_price_KES]" caption="old_price_KES" attribute="1" defaultMemberUniqueName="[Range].[old_price_KES].[All]" allUniqueName="[Range].[old_price_KES].[All]" dimensionUniqueName="[Range]" displayFolder="" count="0" memberValueDatatype="20" unbalanced="0"/>
    <cacheHierarchy uniqueName="[Range].[RAM]" caption="RAM" attribute="1" defaultMemberUniqueName="[Range].[RAM].[All]" allUniqueName="[Range].[RAM].[All]" dimensionUniqueName="[Range]" displayFolder="" count="0" memberValueDatatype="130" unbalanced="0"/>
    <cacheHierarchy uniqueName="[Range].[ROM]" caption="ROM" attribute="1" defaultMemberUniqueName="[Range].[ROM].[All]" allUniqueName="[Range].[ROM].[All]" dimensionUniqueName="[Range]" displayFolder="" count="0" memberValueDatatype="130" unbalanced="0"/>
    <cacheHierarchy uniqueName="[Range].[screen_size]" caption="screen_size" attribute="1" defaultMemberUniqueName="[Range].[screen_size].[All]" allUniqueName="[Range].[screen_size].[All]" dimensionUniqueName="[Range]" displayFolder="" count="0" memberValueDatatype="130" unbalanced="0"/>
    <cacheHierarchy uniqueName="[Range].[battery]" caption="battery" attribute="1" defaultMemberUniqueName="[Range].[battery].[All]" allUniqueName="[Range].[battery].[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20" unbalanced="0"/>
    <cacheHierarchy uniqueName="[Range].[Percent Discount]" caption="Percent Discount" attribute="1" defaultMemberUniqueName="[Range].[Percent Discount].[All]" allUniqueName="[Range].[Percent Discount].[All]" dimensionUniqueName="[Range]" displayFolder="" count="0" memberValueDatatype="20" unbalanced="0"/>
    <cacheHierarchy uniqueName="[Range].[ram.1]" caption="ram.1" attribute="1" defaultMemberUniqueName="[Range].[ram.1].[All]" allUniqueName="[Range].[ram.1].[All]" dimensionUniqueName="[Range]" displayFolder="" count="0" memberValueDatatype="20" unbalanced="0"/>
    <cacheHierarchy uniqueName="[Range].[rom.1]" caption="rom.1" attribute="1" defaultMemberUniqueName="[Range].[rom.1].[All]" allUniqueName="[Range].[rom.1].[All]" dimensionUniqueName="[Range]" displayFolder="" count="0" memberValueDatatype="20" unbalanced="0"/>
    <cacheHierarchy uniqueName="[Range].[battery.1]" caption="battery.1" attribute="1" defaultMemberUniqueName="[Range].[battery.1].[All]" allUniqueName="[Range].[battery.1].[All]" dimensionUniqueName="[Range]" displayFolder="" count="0" memberValueDatatype="20" unbalanced="0"/>
    <cacheHierarchy uniqueName="[Range].[value_for_money]" caption="value_for_money" attribute="1" defaultMemberUniqueName="[Range].[value_for_money].[All]" allUniqueName="[Range].[value_for_money].[All]" dimensionUniqueName="[Range]" displayFolder="" count="0" memberValueDatatype="5" unbalanced="0"/>
    <cacheHierarchy uniqueName="[Range].[value_for_money - Copy]" caption="value_for_money - Copy" attribute="1" defaultMemberUniqueName="[Range].[value_for_money - Copy].[All]" allUniqueName="[Range].[value_for_money - Copy].[All]" dimensionUniqueName="[Range]" displayFolder="" count="0" memberValueDatatype="5" unbalanced="0"/>
    <cacheHierarchy uniqueName="[Range].[RAM + ROM]" caption="RAM + ROM" attribute="1" defaultMemberUniqueName="[Range].[RAM + ROM].[All]" allUniqueName="[Range].[RAM + ROM].[All]" dimensionUniqueName="[Range]" displayFolder="" count="0" memberValueDatatype="130" unbalanced="0"/>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hidden="1">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hidden="1">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oneField="1" hidden="1">
      <fieldsUsage count="1">
        <fieldUsage x="1"/>
      </fieldsUsage>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hidden="1">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hidden="1">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hidden="1">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hidden="1">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hidden="1">
      <extLst>
        <ext xmlns:x15="http://schemas.microsoft.com/office/spreadsheetml/2010/11/main" uri="{B97F6D7D-B522-45F9-BDA1-12C45D357490}">
          <x15:cacheHierarchy aggregatedColumn="20"/>
        </ext>
      </extLst>
    </cacheHierarchy>
  </cacheHierarchies>
  <kpis count="0"/>
  <dimensions count="3">
    <dimension name="jumia_android_2_phones_final" uniqueName="[jumia_android_2_phones_final]" caption="jumia_android_2_phones_final"/>
    <dimension measure="1" name="Measures" uniqueName="[Measures]" caption="Measures"/>
    <dimension name="Range" uniqueName="[Range]" caption="Range"/>
  </dimensions>
  <measureGroups count="2">
    <measureGroup name="jumia_android_2_phones_final" caption="jumia_android_2_phones_final"/>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59286805555" backgroundQuery="1" createdVersion="8" refreshedVersion="8" minRefreshableVersion="3" recordCount="0" supportSubquery="1" supportAdvancedDrill="1" xr:uid="{36DE767E-8D35-4BF5-AF32-701514152F23}">
  <cacheSource type="external" connectionId="2"/>
  <cacheFields count="2">
    <cacheField name="[Range].[brand].[brand]" caption="brand" numFmtId="0" hierarchy="17" level="1">
      <sharedItems count="9">
        <s v="Infinix"/>
        <s v="Itel"/>
        <s v="Oppo"/>
        <s v="Safaricom"/>
        <s v="Samsung"/>
        <s v="Tecno"/>
        <s v="XIAOMI"/>
        <s v="Huawei" u="1"/>
        <s v="Nokia" u="1"/>
      </sharedItems>
    </cacheField>
    <cacheField name="[Measures].[Average of Percent Discount]" caption="Average of Percent Discount" numFmtId="0" hierarchy="59" level="32767"/>
  </cacheFields>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0"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0"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0"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0"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0"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0"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0"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0"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0"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0"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0"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0"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0"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0"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0"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0"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0" memberValueDatatype="130" unbalanced="0"/>
    <cacheHierarchy uniqueName="[Range].[brand]" caption="brand" attribute="1" defaultMemberUniqueName="[Range].[brand].[All]" allUniqueName="[Range].[brand].[All]" dimensionUniqueName="[Range]" displayFolder="" count="2" memberValueDatatype="130" unbalanced="0">
      <fieldsUsage count="2">
        <fieldUsage x="-1"/>
        <fieldUsage x="0"/>
      </fieldsUsage>
    </cacheHierarchy>
    <cacheHierarchy uniqueName="[Range].[Model.1]" caption="Model.1" attribute="1" defaultMemberUniqueName="[Range].[Model.1].[All]" allUniqueName="[Range].[Model.1].[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price_KES]" caption="price_KES" attribute="1" defaultMemberUniqueName="[Range].[price_KES].[All]" allUniqueName="[Range].[price_KES].[All]" dimensionUniqueName="[Range]" displayFolder="" count="0" memberValueDatatype="20" unbalanced="0"/>
    <cacheHierarchy uniqueName="[Range].[old_price_KES]" caption="old_price_KES" attribute="1" defaultMemberUniqueName="[Range].[old_price_KES].[All]" allUniqueName="[Range].[old_price_KES].[All]" dimensionUniqueName="[Range]" displayFolder="" count="0" memberValueDatatype="20" unbalanced="0"/>
    <cacheHierarchy uniqueName="[Range].[RAM]" caption="RAM" attribute="1" defaultMemberUniqueName="[Range].[RAM].[All]" allUniqueName="[Range].[RAM].[All]" dimensionUniqueName="[Range]" displayFolder="" count="0" memberValueDatatype="130" unbalanced="0"/>
    <cacheHierarchy uniqueName="[Range].[ROM]" caption="ROM" attribute="1" defaultMemberUniqueName="[Range].[ROM].[All]" allUniqueName="[Range].[ROM].[All]" dimensionUniqueName="[Range]" displayFolder="" count="0" memberValueDatatype="130" unbalanced="0"/>
    <cacheHierarchy uniqueName="[Range].[screen_size]" caption="screen_size" attribute="1" defaultMemberUniqueName="[Range].[screen_size].[All]" allUniqueName="[Range].[screen_size].[All]" dimensionUniqueName="[Range]" displayFolder="" count="0" memberValueDatatype="130" unbalanced="0"/>
    <cacheHierarchy uniqueName="[Range].[battery]" caption="battery" attribute="1" defaultMemberUniqueName="[Range].[battery].[All]" allUniqueName="[Range].[battery].[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20" unbalanced="0"/>
    <cacheHierarchy uniqueName="[Range].[Percent Discount]" caption="Percent Discount" attribute="1" defaultMemberUniqueName="[Range].[Percent Discount].[All]" allUniqueName="[Range].[Percent Discount].[All]" dimensionUniqueName="[Range]" displayFolder="" count="0" memberValueDatatype="20" unbalanced="0"/>
    <cacheHierarchy uniqueName="[Range].[ram.1]" caption="ram.1" attribute="1" defaultMemberUniqueName="[Range].[ram.1].[All]" allUniqueName="[Range].[ram.1].[All]" dimensionUniqueName="[Range]" displayFolder="" count="0" memberValueDatatype="20" unbalanced="0"/>
    <cacheHierarchy uniqueName="[Range].[rom.1]" caption="rom.1" attribute="1" defaultMemberUniqueName="[Range].[rom.1].[All]" allUniqueName="[Range].[rom.1].[All]" dimensionUniqueName="[Range]" displayFolder="" count="0" memberValueDatatype="20" unbalanced="0"/>
    <cacheHierarchy uniqueName="[Range].[battery.1]" caption="battery.1" attribute="1" defaultMemberUniqueName="[Range].[battery.1].[All]" allUniqueName="[Range].[battery.1].[All]" dimensionUniqueName="[Range]" displayFolder="" count="0" memberValueDatatype="20" unbalanced="0"/>
    <cacheHierarchy uniqueName="[Range].[value_for_money]" caption="value_for_money" attribute="1" defaultMemberUniqueName="[Range].[value_for_money].[All]" allUniqueName="[Range].[value_for_money].[All]" dimensionUniqueName="[Range]" displayFolder="" count="0" memberValueDatatype="5" unbalanced="0"/>
    <cacheHierarchy uniqueName="[Range].[value_for_money - Copy]" caption="value_for_money - Copy" attribute="1" defaultMemberUniqueName="[Range].[value_for_money - Copy].[All]" allUniqueName="[Range].[value_for_money - Copy].[All]" dimensionUniqueName="[Range]" displayFolder="" count="0" memberValueDatatype="5" unbalanced="0"/>
    <cacheHierarchy uniqueName="[Range].[RAM + ROM]" caption="RAM + ROM" attribute="1" defaultMemberUniqueName="[Range].[RAM + ROM].[All]" allUniqueName="[Range].[RAM + ROM].[All]" dimensionUniqueName="[Range]" displayFolder="" count="0" memberValueDatatype="130" unbalanced="0"/>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hidden="1">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hidden="1">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hidden="1">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hidden="1">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hidden="1">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hidden="1">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hidden="1">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hidden="1">
      <extLst>
        <ext xmlns:x15="http://schemas.microsoft.com/office/spreadsheetml/2010/11/main" uri="{B97F6D7D-B522-45F9-BDA1-12C45D357490}">
          <x15:cacheHierarchy aggregatedColumn="20"/>
        </ext>
      </extLst>
    </cacheHierarchy>
  </cacheHierarchies>
  <kpis count="0"/>
  <dimensions count="3">
    <dimension name="jumia_android_2_phones_final" uniqueName="[jumia_android_2_phones_final]" caption="jumia_android_2_phones_final"/>
    <dimension measure="1" name="Measures" uniqueName="[Measures]" caption="Measures"/>
    <dimension name="Range" uniqueName="[Range]" caption="Range"/>
  </dimensions>
  <measureGroups count="2">
    <measureGroup name="jumia_android_2_phones_final" caption="jumia_android_2_phones_final"/>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59288194441" backgroundQuery="1" createdVersion="8" refreshedVersion="8" minRefreshableVersion="3" recordCount="0" supportSubquery="1" supportAdvancedDrill="1" xr:uid="{AC50B3F6-7661-43B8-AC04-8F05EDEE6C99}">
  <cacheSource type="external" connectionId="2"/>
  <cacheFields count="2">
    <cacheField name="[Range].[brand].[brand]" caption="brand" numFmtId="0" hierarchy="17" level="1">
      <sharedItems count="9">
        <s v="Infinix"/>
        <s v="Itel"/>
        <s v="Oppo"/>
        <s v="Safaricom"/>
        <s v="Samsung"/>
        <s v="Tecno"/>
        <s v="XIAOMI"/>
        <s v="Huawei" u="1"/>
        <s v="Nokia" u="1"/>
      </sharedItems>
    </cacheField>
    <cacheField name="[Measures].[Average of ram.1]" caption="Average of ram.1" numFmtId="0" hierarchy="61" level="32767"/>
  </cacheFields>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0"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0"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0"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0"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0"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0"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0"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0"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0"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0"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0"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0"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0"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0"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0"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0"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0" memberValueDatatype="130" unbalanced="0"/>
    <cacheHierarchy uniqueName="[Range].[brand]" caption="brand" attribute="1" defaultMemberUniqueName="[Range].[brand].[All]" allUniqueName="[Range].[brand].[All]" dimensionUniqueName="[Range]" displayFolder="" count="2" memberValueDatatype="130" unbalanced="0">
      <fieldsUsage count="2">
        <fieldUsage x="-1"/>
        <fieldUsage x="0"/>
      </fieldsUsage>
    </cacheHierarchy>
    <cacheHierarchy uniqueName="[Range].[Model.1]" caption="Model.1" attribute="1" defaultMemberUniqueName="[Range].[Model.1].[All]" allUniqueName="[Range].[Model.1].[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price_KES]" caption="price_KES" attribute="1" defaultMemberUniqueName="[Range].[price_KES].[All]" allUniqueName="[Range].[price_KES].[All]" dimensionUniqueName="[Range]" displayFolder="" count="0" memberValueDatatype="20" unbalanced="0"/>
    <cacheHierarchy uniqueName="[Range].[old_price_KES]" caption="old_price_KES" attribute="1" defaultMemberUniqueName="[Range].[old_price_KES].[All]" allUniqueName="[Range].[old_price_KES].[All]" dimensionUniqueName="[Range]" displayFolder="" count="0" memberValueDatatype="20" unbalanced="0"/>
    <cacheHierarchy uniqueName="[Range].[RAM]" caption="RAM" attribute="1" defaultMemberUniqueName="[Range].[RAM].[All]" allUniqueName="[Range].[RAM].[All]" dimensionUniqueName="[Range]" displayFolder="" count="0" memberValueDatatype="130" unbalanced="0"/>
    <cacheHierarchy uniqueName="[Range].[ROM]" caption="ROM" attribute="1" defaultMemberUniqueName="[Range].[ROM].[All]" allUniqueName="[Range].[ROM].[All]" dimensionUniqueName="[Range]" displayFolder="" count="0" memberValueDatatype="130" unbalanced="0"/>
    <cacheHierarchy uniqueName="[Range].[screen_size]" caption="screen_size" attribute="1" defaultMemberUniqueName="[Range].[screen_size].[All]" allUniqueName="[Range].[screen_size].[All]" dimensionUniqueName="[Range]" displayFolder="" count="0" memberValueDatatype="130" unbalanced="0"/>
    <cacheHierarchy uniqueName="[Range].[battery]" caption="battery" attribute="1" defaultMemberUniqueName="[Range].[battery].[All]" allUniqueName="[Range].[battery].[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20" unbalanced="0"/>
    <cacheHierarchy uniqueName="[Range].[Percent Discount]" caption="Percent Discount" attribute="1" defaultMemberUniqueName="[Range].[Percent Discount].[All]" allUniqueName="[Range].[Percent Discount].[All]" dimensionUniqueName="[Range]" displayFolder="" count="0" memberValueDatatype="20" unbalanced="0"/>
    <cacheHierarchy uniqueName="[Range].[ram.1]" caption="ram.1" attribute="1" defaultMemberUniqueName="[Range].[ram.1].[All]" allUniqueName="[Range].[ram.1].[All]" dimensionUniqueName="[Range]" displayFolder="" count="0" memberValueDatatype="20" unbalanced="0"/>
    <cacheHierarchy uniqueName="[Range].[rom.1]" caption="rom.1" attribute="1" defaultMemberUniqueName="[Range].[rom.1].[All]" allUniqueName="[Range].[rom.1].[All]" dimensionUniqueName="[Range]" displayFolder="" count="0" memberValueDatatype="20" unbalanced="0"/>
    <cacheHierarchy uniqueName="[Range].[battery.1]" caption="battery.1" attribute="1" defaultMemberUniqueName="[Range].[battery.1].[All]" allUniqueName="[Range].[battery.1].[All]" dimensionUniqueName="[Range]" displayFolder="" count="0" memberValueDatatype="20" unbalanced="0"/>
    <cacheHierarchy uniqueName="[Range].[value_for_money]" caption="value_for_money" attribute="1" defaultMemberUniqueName="[Range].[value_for_money].[All]" allUniqueName="[Range].[value_for_money].[All]" dimensionUniqueName="[Range]" displayFolder="" count="0" memberValueDatatype="5" unbalanced="0"/>
    <cacheHierarchy uniqueName="[Range].[value_for_money - Copy]" caption="value_for_money - Copy" attribute="1" defaultMemberUniqueName="[Range].[value_for_money - Copy].[All]" allUniqueName="[Range].[value_for_money - Copy].[All]" dimensionUniqueName="[Range]" displayFolder="" count="0" memberValueDatatype="5" unbalanced="0"/>
    <cacheHierarchy uniqueName="[Range].[RAM + ROM]" caption="RAM + ROM" attribute="1" defaultMemberUniqueName="[Range].[RAM + ROM].[All]" allUniqueName="[Range].[RAM + ROM].[All]" dimensionUniqueName="[Range]" displayFolder="" count="0" memberValueDatatype="130" unbalanced="0"/>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hidden="1">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hidden="1">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hidden="1">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oneField="1" hidden="1">
      <fieldsUsage count="1">
        <fieldUsage x="1"/>
      </fieldsUsage>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hidden="1">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hidden="1">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hidden="1">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hidden="1">
      <extLst>
        <ext xmlns:x15="http://schemas.microsoft.com/office/spreadsheetml/2010/11/main" uri="{B97F6D7D-B522-45F9-BDA1-12C45D357490}">
          <x15:cacheHierarchy aggregatedColumn="20"/>
        </ext>
      </extLst>
    </cacheHierarchy>
  </cacheHierarchies>
  <kpis count="0"/>
  <dimensions count="3">
    <dimension name="jumia_android_2_phones_final" uniqueName="[jumia_android_2_phones_final]" caption="jumia_android_2_phones_final"/>
    <dimension measure="1" name="Measures" uniqueName="[Measures]" caption="Measures"/>
    <dimension name="Range" uniqueName="[Range]" caption="Range"/>
  </dimensions>
  <measureGroups count="2">
    <measureGroup name="jumia_android_2_phones_final" caption="jumia_android_2_phones_final"/>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59290393519" backgroundQuery="1" createdVersion="8" refreshedVersion="8" minRefreshableVersion="3" recordCount="0" supportSubquery="1" supportAdvancedDrill="1" xr:uid="{115EB8CE-33DE-441F-83BB-F99D8A0D9CB1}">
  <cacheSource type="external" connectionId="2"/>
  <cacheFields count="6">
    <cacheField name="[Range].[brand].[brand]" caption="brand" numFmtId="0" hierarchy="17" level="1">
      <sharedItems count="7">
        <s v="Infinix"/>
        <s v="Itel"/>
        <s v="Oppo"/>
        <s v="Safaricom"/>
        <s v="Samsung"/>
        <s v="Tecno"/>
        <s v="XIAOMI"/>
      </sharedItems>
    </cacheField>
    <cacheField name="[Range].[Model.1].[Model.1]" caption="Model.1" numFmtId="0" hierarchy="18" level="1">
      <sharedItems count="154">
        <s v="14C"/>
        <s v="6"/>
        <s v="A04"/>
        <s v="A06"/>
        <s v="A16k"/>
        <s v="A18"/>
        <s v="A18S"/>
        <s v="A3"/>
        <s v="A3 Pro"/>
        <s v="A38"/>
        <s v="A3x"/>
        <s v="A5"/>
        <s v="A5 Pro"/>
        <s v="A50"/>
        <s v="A58"/>
        <s v="A60s"/>
        <s v="A70"/>
        <s v="A80"/>
        <s v="A98"/>
        <s v="Awesome 6"/>
        <s v="C32"/>
        <s v="C51"/>
        <s v="C55"/>
        <s v="C61"/>
        <s v="C65"/>
        <s v="C67"/>
        <s v="C67 DISPLAY"/>
        <s v="C71"/>
        <s v="C75"/>
        <s v="CAMON 16 PREMIER"/>
        <s v="Camon 20 Pro"/>
        <s v="Camon 30"/>
        <s v="Camon 30S"/>
        <s v="Camon 30S PRO"/>
        <s v="CAMON 40"/>
        <s v="CAMON 40 DISPLAY"/>
        <s v="Camon 40 Premier"/>
        <s v="Camon 40 PRO"/>
        <s v="City 100"/>
        <s v="GALAXY 16 SUPER AMOLED"/>
        <s v="Galaxy A04"/>
        <s v="Galaxy A04s"/>
        <s v="Galaxy A05"/>
        <s v="Galaxy A05S"/>
        <s v="Galaxy A06"/>
        <s v="GALAXY A15"/>
        <s v="GALAXY A16"/>
        <s v="Galaxy A24"/>
        <s v="Galaxy A25"/>
        <s v="Galaxy A26"/>
        <s v="Galaxy A35"/>
        <s v="Galaxy A36"/>
        <s v="Galaxy A54"/>
        <s v="Galaxy A55"/>
        <s v="Galaxy A56"/>
        <s v="Galaxy AO5"/>
        <s v="GALAXY AO6"/>
        <s v="Galaxy F15"/>
        <s v="Galaxy M33"/>
        <s v="Galaxy M35"/>
        <s v="Galaxy S23 Ultra"/>
        <s v="GALAXY TAB A9"/>
        <s v="GT 10 Pro"/>
        <s v="GT 20 Pro"/>
        <s v="Hot 30i"/>
        <s v="Hot 50 Pro Plus"/>
        <s v="Hot 50 Pro+"/>
        <s v="Hot 50i"/>
        <s v="Hot 60i'"/>
        <s v="KidPad 1 Tablet"/>
        <s v="NEON SMARTA 2"/>
        <s v="NEW GALAXY AO6"/>
        <s v="Note 12 VIP"/>
        <s v="Note 14 Pro"/>
        <s v="Note 40"/>
        <s v="Note 40 Pro"/>
        <s v="Note 40 Pro+"/>
        <s v="Note 50"/>
        <s v="Note 50 Pro"/>
        <s v="Note 60"/>
        <s v="Nova 12i"/>
        <s v="Nova Y91"/>
        <s v="P40"/>
        <s v="P55"/>
        <s v="P65"/>
        <s v="Phantom V Flip 2"/>
        <s v="Pixel 8"/>
        <s v="POP 10 Display:"/>
        <s v="POP 7"/>
        <s v="Pop 7 Pro"/>
        <s v="POP 8"/>
        <s v="POP 9"/>
        <s v="Pova 6 Neo"/>
        <s v="POVA 6 Pro"/>
        <s v="POVA Neo 3"/>
        <s v="Realme Note 50"/>
        <s v="Redmi 12"/>
        <s v="REDMI 12C"/>
        <s v="Redmi 13"/>
        <s v="Redmi 13C"/>
        <s v="Redmi 14C"/>
        <s v="Redmi A2+"/>
        <s v="Redmi A3"/>
        <s v="Redmi A3 Pro"/>
        <s v="Redmi A3 pro Blue"/>
        <s v="Redmi A3x"/>
        <s v="Redmi A5"/>
        <s v="Redmi Note 13 Pro"/>
        <s v="Redmi Note 13 Pro+"/>
        <s v="Redmi Note 14"/>
        <s v="Redmi Note 14 pro"/>
        <s v="Redmi Note 14 Pro+"/>
        <s v="Redmi Note 9"/>
        <s v="Redmi Pad SE 8"/>
        <s v="Refurbished A83"/>
        <s v="Refurbished Galaxy Note 20"/>
        <s v="Refurbished Galaxy S22 Ultra"/>
        <s v="Refurbished Galaxy S23 FE"/>
        <s v="Refurbished Galaxy S23 Ultra"/>
        <s v="Refurbished Galaxy S24 FE"/>
        <s v="Refurbished Galaxy Z Fold"/>
        <s v="Refurbished GT 10 Pro"/>
        <s v="Refurbished HOT 20"/>
        <s v="Refurbished Note 12"/>
        <s v="Refurbished POVA 6 Pro"/>
        <s v="Refurbished Zero 5G"/>
        <s v="Refurbished Zero Ultra 8GB"/>
        <s v="Reno 12"/>
        <s v="Reno 13F"/>
        <s v="RS4"/>
        <s v="S23 Plus"/>
        <s v="S24"/>
        <s v="S25"/>
        <s v="Samsung Galaxy A51 Smart"/>
        <s v="Smart 10"/>
        <s v="Smart 8"/>
        <s v="Smart 9"/>
        <s v="Smart 9 HD"/>
        <s v="Smart 9 HD'"/>
        <s v="Smart 9 HD UpTo"/>
        <s v="Smart 9HD"/>
        <s v="Smart 9HD UpTo"/>
        <s v="Spark 10 Pro"/>
        <s v="Spark 10C"/>
        <s v="Spark 20 Pro"/>
        <s v="Spark 30"/>
        <s v="SPARK 30 Transformer"/>
        <s v="Spark 30c"/>
        <s v="Spark 40"/>
        <s v="Transformer Spark 30"/>
        <s v="Zero 8"/>
        <s v="Galaxy A53" u="1"/>
        <s v="Hot 50i X" u="1"/>
        <s v="POP 8 Display" u="1"/>
      </sharedItems>
    </cacheField>
    <cacheField name="[Measures].[Min of price_KES 2]" caption="Min of price_KES 2" numFmtId="0" hierarchy="66" level="32767"/>
    <cacheField name="[Measures].[Max of price_KES 2]" caption="Max of price_KES 2" numFmtId="0" hierarchy="67" level="32767"/>
    <cacheField name="[Measures].[Average of price_KES]" caption="Average of price_KES" numFmtId="0" hierarchy="53" level="32767"/>
    <cacheField name="[Measures].[Count of brand]" caption="Count of brand" numFmtId="0" hierarchy="49" level="32767"/>
  </cacheFields>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2"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2"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2"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2"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2"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2"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2"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2"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2"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2"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2"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2"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2"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2"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2"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2"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2" memberValueDatatype="130" unbalanced="0"/>
    <cacheHierarchy uniqueName="[Range].[brand]" caption="brand" attribute="1" defaultMemberUniqueName="[Range].[brand].[All]" allUniqueName="[Range].[brand].[All]" dimensionUniqueName="[Range]" displayFolder="" count="2" memberValueDatatype="130" unbalanced="0">
      <fieldsUsage count="2">
        <fieldUsage x="-1"/>
        <fieldUsage x="0"/>
      </fieldsUsage>
    </cacheHierarchy>
    <cacheHierarchy uniqueName="[Range].[Model.1]" caption="Model.1" attribute="1" defaultMemberUniqueName="[Range].[Model.1].[All]" allUniqueName="[Range].[Model.1].[All]" dimensionUniqueName="[Range]" displayFolder="" count="2" memberValueDatatype="130" unbalanced="0">
      <fieldsUsage count="2">
        <fieldUsage x="-1"/>
        <fieldUsage x="1"/>
      </fieldsUsage>
    </cacheHierarchy>
    <cacheHierarchy uniqueName="[Range].[Model]" caption="Model" attribute="1" defaultMemberUniqueName="[Range].[Model].[All]" allUniqueName="[Range].[Model].[All]" dimensionUniqueName="[Range]" displayFolder="" count="2" memberValueDatatype="130" unbalanced="0"/>
    <cacheHierarchy uniqueName="[Range].[price_KES]" caption="price_KES" attribute="1" defaultMemberUniqueName="[Range].[price_KES].[All]" allUniqueName="[Range].[price_KES].[All]" dimensionUniqueName="[Range]" displayFolder="" count="2" memberValueDatatype="20" unbalanced="0"/>
    <cacheHierarchy uniqueName="[Range].[old_price_KES]" caption="old_price_KES" attribute="1" defaultMemberUniqueName="[Range].[old_price_KES].[All]" allUniqueName="[Range].[old_price_KES].[All]" dimensionUniqueName="[Range]" displayFolder="" count="2" memberValueDatatype="20" unbalanced="0"/>
    <cacheHierarchy uniqueName="[Range].[RAM]" caption="RAM" attribute="1" defaultMemberUniqueName="[Range].[RAM].[All]" allUniqueName="[Range].[RAM].[All]" dimensionUniqueName="[Range]" displayFolder="" count="2" memberValueDatatype="130" unbalanced="0"/>
    <cacheHierarchy uniqueName="[Range].[ROM]" caption="ROM" attribute="1" defaultMemberUniqueName="[Range].[ROM].[All]" allUniqueName="[Range].[ROM].[All]" dimensionUniqueName="[Range]" displayFolder="" count="2" memberValueDatatype="130" unbalanced="0"/>
    <cacheHierarchy uniqueName="[Range].[screen_size]" caption="screen_size" attribute="1" defaultMemberUniqueName="[Range].[screen_size].[All]" allUniqueName="[Range].[screen_size].[All]" dimensionUniqueName="[Range]" displayFolder="" count="2" memberValueDatatype="130" unbalanced="0"/>
    <cacheHierarchy uniqueName="[Range].[battery]" caption="battery" attribute="1" defaultMemberUniqueName="[Range].[battery].[All]" allUniqueName="[Range].[battery].[All]" dimensionUniqueName="[Range]" displayFolder="" count="2" memberValueDatatype="130" unbalanced="0"/>
    <cacheHierarchy uniqueName="[Range].[discount]" caption="discount" attribute="1" defaultMemberUniqueName="[Range].[discount].[All]" allUniqueName="[Range].[discount].[All]" dimensionUniqueName="[Range]" displayFolder="" count="2" memberValueDatatype="20" unbalanced="0"/>
    <cacheHierarchy uniqueName="[Range].[Percent Discount]" caption="Percent Discount" attribute="1" defaultMemberUniqueName="[Range].[Percent Discount].[All]" allUniqueName="[Range].[Percent Discount].[All]" dimensionUniqueName="[Range]" displayFolder="" count="2" memberValueDatatype="20" unbalanced="0"/>
    <cacheHierarchy uniqueName="[Range].[ram.1]" caption="ram.1" attribute="1" defaultMemberUniqueName="[Range].[ram.1].[All]" allUniqueName="[Range].[ram.1].[All]" dimensionUniqueName="[Range]" displayFolder="" count="2" memberValueDatatype="20" unbalanced="0"/>
    <cacheHierarchy uniqueName="[Range].[rom.1]" caption="rom.1" attribute="1" defaultMemberUniqueName="[Range].[rom.1].[All]" allUniqueName="[Range].[rom.1].[All]" dimensionUniqueName="[Range]" displayFolder="" count="2" memberValueDatatype="20" unbalanced="0"/>
    <cacheHierarchy uniqueName="[Range].[battery.1]" caption="battery.1" attribute="1" defaultMemberUniqueName="[Range].[battery.1].[All]" allUniqueName="[Range].[battery.1].[All]" dimensionUniqueName="[Range]" displayFolder="" count="2" memberValueDatatype="20" unbalanced="0"/>
    <cacheHierarchy uniqueName="[Range].[value_for_money]" caption="value_for_money" attribute="1" defaultMemberUniqueName="[Range].[value_for_money].[All]" allUniqueName="[Range].[value_for_money].[All]" dimensionUniqueName="[Range]" displayFolder="" count="2" memberValueDatatype="5" unbalanced="0"/>
    <cacheHierarchy uniqueName="[Range].[value_for_money - Copy]" caption="value_for_money - Copy" attribute="1" defaultMemberUniqueName="[Range].[value_for_money - Copy].[All]" allUniqueName="[Range].[value_for_money - Copy].[All]" dimensionUniqueName="[Range]" displayFolder="" count="2" memberValueDatatype="5" unbalanced="0"/>
    <cacheHierarchy uniqueName="[Range].[RAM + ROM]" caption="RAM + ROM" attribute="1" defaultMemberUniqueName="[Range].[RAM + ROM].[All]" allUniqueName="[Range].[RAM + ROM].[All]" dimensionUniqueName="[Range]" displayFolder="" count="2" memberValueDatatype="130" unbalanced="0"/>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oneField="1" hidden="1">
      <fieldsUsage count="1">
        <fieldUsage x="5"/>
      </fieldsUsage>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oneField="1" hidden="1">
      <fieldsUsage count="1">
        <fieldUsage x="4"/>
      </fieldsUsage>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hidden="1">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hidden="1">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hidden="1">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hidden="1">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oneField="1" hidden="1">
      <fieldsUsage count="1">
        <fieldUsage x="2"/>
      </fieldsUsage>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oneField="1" hidden="1">
      <fieldsUsage count="1">
        <fieldUsage x="3"/>
      </fieldsUsage>
      <extLst>
        <ext xmlns:x15="http://schemas.microsoft.com/office/spreadsheetml/2010/11/main" uri="{B97F6D7D-B522-45F9-BDA1-12C45D357490}">
          <x15:cacheHierarchy aggregatedColumn="20"/>
        </ext>
      </extLst>
    </cacheHierarchy>
  </cacheHierarchies>
  <kpis count="0"/>
  <dimensions count="3">
    <dimension name="jumia_android_2_phones_final" uniqueName="[jumia_android_2_phones_final]" caption="jumia_android_2_phones_final"/>
    <dimension measure="1" name="Measures" uniqueName="[Measures]" caption="Measures"/>
    <dimension name="Range" uniqueName="[Range]" caption="Range"/>
  </dimensions>
  <measureGroups count="2">
    <measureGroup name="jumia_android_2_phones_final" caption="jumia_android_2_phones_final"/>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856.447501504626" backgroundQuery="1" createdVersion="3" refreshedVersion="8" minRefreshableVersion="3" recordCount="0" supportSubquery="1" supportAdvancedDrill="1" xr:uid="{C0BC9BB9-7B19-40B0-BD81-2CF4761C150C}">
  <cacheSource type="external" connectionId="2">
    <extLst>
      <ext xmlns:x14="http://schemas.microsoft.com/office/spreadsheetml/2009/9/main" uri="{F057638F-6D5F-4e77-A914-E7F072B9BCA8}">
        <x14:sourceConnection name="ThisWorkbookDataModel"/>
      </ext>
    </extLst>
  </cacheSource>
  <cacheFields count="0"/>
  <cacheHierarchies count="68">
    <cacheHierarchy uniqueName="[jumia_android_2_phones_final].[brand]" caption="brand" attribute="1" defaultMemberUniqueName="[jumia_android_2_phones_final].[brand].[All]" allUniqueName="[jumia_android_2_phones_final].[brand].[All]" dimensionUniqueName="[jumia_android_2_phones_final]" displayFolder="" count="2" memberValueDatatype="130" unbalanced="0"/>
    <cacheHierarchy uniqueName="[jumia_android_2_phones_final].[Model.1]" caption="Model.1" attribute="1" defaultMemberUniqueName="[jumia_android_2_phones_final].[Model.1].[All]" allUniqueName="[jumia_android_2_phones_final].[Model.1].[All]" dimensionUniqueName="[jumia_android_2_phones_final]" displayFolder="" count="0" memberValueDatatype="130" unbalanced="0"/>
    <cacheHierarchy uniqueName="[jumia_android_2_phones_final].[Model]" caption="Model" attribute="1" defaultMemberUniqueName="[jumia_android_2_phones_final].[Model].[All]" allUniqueName="[jumia_android_2_phones_final].[Model].[All]" dimensionUniqueName="[jumia_android_2_phones_final]" displayFolder="" count="0" memberValueDatatype="130" unbalanced="0"/>
    <cacheHierarchy uniqueName="[jumia_android_2_phones_final].[price_KES]" caption="price_KES" attribute="1" defaultMemberUniqueName="[jumia_android_2_phones_final].[price_KES].[All]" allUniqueName="[jumia_android_2_phones_final].[price_KES].[All]" dimensionUniqueName="[jumia_android_2_phones_final]" displayFolder="" count="0" memberValueDatatype="20" unbalanced="0"/>
    <cacheHierarchy uniqueName="[jumia_android_2_phones_final].[old_price_KES]" caption="old_price_KES" attribute="1" defaultMemberUniqueName="[jumia_android_2_phones_final].[old_price_KES].[All]" allUniqueName="[jumia_android_2_phones_final].[old_price_KES].[All]" dimensionUniqueName="[jumia_android_2_phones_final]" displayFolder="" count="0" memberValueDatatype="20" unbalanced="0"/>
    <cacheHierarchy uniqueName="[jumia_android_2_phones_final].[RAM]" caption="RAM" attribute="1" defaultMemberUniqueName="[jumia_android_2_phones_final].[RAM].[All]" allUniqueName="[jumia_android_2_phones_final].[RAM].[All]" dimensionUniqueName="[jumia_android_2_phones_final]" displayFolder="" count="0" memberValueDatatype="130" unbalanced="0"/>
    <cacheHierarchy uniqueName="[jumia_android_2_phones_final].[ROM]" caption="ROM" attribute="1" defaultMemberUniqueName="[jumia_android_2_phones_final].[ROM].[All]" allUniqueName="[jumia_android_2_phones_final].[ROM].[All]" dimensionUniqueName="[jumia_android_2_phones_final]" displayFolder="" count="0" memberValueDatatype="130" unbalanced="0"/>
    <cacheHierarchy uniqueName="[jumia_android_2_phones_final].[screen_size]" caption="screen_size" attribute="1" defaultMemberUniqueName="[jumia_android_2_phones_final].[screen_size].[All]" allUniqueName="[jumia_android_2_phones_final].[screen_size].[All]" dimensionUniqueName="[jumia_android_2_phones_final]" displayFolder="" count="0" memberValueDatatype="130" unbalanced="0"/>
    <cacheHierarchy uniqueName="[jumia_android_2_phones_final].[battery]" caption="battery" attribute="1" defaultMemberUniqueName="[jumia_android_2_phones_final].[battery].[All]" allUniqueName="[jumia_android_2_phones_final].[battery].[All]" dimensionUniqueName="[jumia_android_2_phones_final]" displayFolder="" count="0" memberValueDatatype="130" unbalanced="0"/>
    <cacheHierarchy uniqueName="[jumia_android_2_phones_final].[discount]" caption="discount" attribute="1" defaultMemberUniqueName="[jumia_android_2_phones_final].[discount].[All]" allUniqueName="[jumia_android_2_phones_final].[discount].[All]" dimensionUniqueName="[jumia_android_2_phones_final]" displayFolder="" count="0" memberValueDatatype="20" unbalanced="0"/>
    <cacheHierarchy uniqueName="[jumia_android_2_phones_final].[Percent Discount]" caption="Percent Discount" attribute="1" defaultMemberUniqueName="[jumia_android_2_phones_final].[Percent Discount].[All]" allUniqueName="[jumia_android_2_phones_final].[Percent Discount].[All]" dimensionUniqueName="[jumia_android_2_phones_final]" displayFolder="" count="0" memberValueDatatype="20" unbalanced="0"/>
    <cacheHierarchy uniqueName="[jumia_android_2_phones_final].[ram.1]" caption="ram.1" attribute="1" defaultMemberUniqueName="[jumia_android_2_phones_final].[ram.1].[All]" allUniqueName="[jumia_android_2_phones_final].[ram.1].[All]" dimensionUniqueName="[jumia_android_2_phones_final]" displayFolder="" count="0" memberValueDatatype="20" unbalanced="0"/>
    <cacheHierarchy uniqueName="[jumia_android_2_phones_final].[rom.1]" caption="rom.1" attribute="1" defaultMemberUniqueName="[jumia_android_2_phones_final].[rom.1].[All]" allUniqueName="[jumia_android_2_phones_final].[rom.1].[All]" dimensionUniqueName="[jumia_android_2_phones_final]" displayFolder="" count="0" memberValueDatatype="20" unbalanced="0"/>
    <cacheHierarchy uniqueName="[jumia_android_2_phones_final].[battery.1]" caption="battery.1" attribute="1" defaultMemberUniqueName="[jumia_android_2_phones_final].[battery.1].[All]" allUniqueName="[jumia_android_2_phones_final].[battery.1].[All]" dimensionUniqueName="[jumia_android_2_phones_final]" displayFolder="" count="0" memberValueDatatype="20" unbalanced="0"/>
    <cacheHierarchy uniqueName="[jumia_android_2_phones_final].[value_for_money]" caption="value_for_money" attribute="1" defaultMemberUniqueName="[jumia_android_2_phones_final].[value_for_money].[All]" allUniqueName="[jumia_android_2_phones_final].[value_for_money].[All]" dimensionUniqueName="[jumia_android_2_phones_final]" displayFolder="" count="0" memberValueDatatype="5" unbalanced="0"/>
    <cacheHierarchy uniqueName="[jumia_android_2_phones_final].[value_for_money - Copy]" caption="value_for_money - Copy" attribute="1" defaultMemberUniqueName="[jumia_android_2_phones_final].[value_for_money - Copy].[All]" allUniqueName="[jumia_android_2_phones_final].[value_for_money - Copy].[All]" dimensionUniqueName="[jumia_android_2_phones_final]" displayFolder="" count="0" memberValueDatatype="5" unbalanced="0"/>
    <cacheHierarchy uniqueName="[jumia_android_2_phones_final].[discount2]" caption="discount2" attribute="1" defaultMemberUniqueName="[jumia_android_2_phones_final].[discount2].[All]" allUniqueName="[jumia_android_2_phones_final].[discount2].[All]" dimensionUniqueName="[jumia_android_2_phones_final]" displayFolder="" count="0" memberValueDatatype="130" unbalanced="0"/>
    <cacheHierarchy uniqueName="[Range].[brand]" caption="brand" attribute="1" defaultMemberUniqueName="[Range].[brand].[All]" allUniqueName="[Range].[brand].[All]" dimensionUniqueName="[Range]" displayFolder="" count="2" memberValueDatatype="130" unbalanced="0"/>
    <cacheHierarchy uniqueName="[Range].[Model.1]" caption="Model.1" attribute="1" defaultMemberUniqueName="[Range].[Model.1].[All]" allUniqueName="[Range].[Model.1].[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price_KES]" caption="price_KES" attribute="1" defaultMemberUniqueName="[Range].[price_KES].[All]" allUniqueName="[Range].[price_KES].[All]" dimensionUniqueName="[Range]" displayFolder="" count="0" memberValueDatatype="20" unbalanced="0"/>
    <cacheHierarchy uniqueName="[Range].[old_price_KES]" caption="old_price_KES" attribute="1" defaultMemberUniqueName="[Range].[old_price_KES].[All]" allUniqueName="[Range].[old_price_KES].[All]" dimensionUniqueName="[Range]" displayFolder="" count="0" memberValueDatatype="20" unbalanced="0"/>
    <cacheHierarchy uniqueName="[Range].[RAM]" caption="RAM" attribute="1" defaultMemberUniqueName="[Range].[RAM].[All]" allUniqueName="[Range].[RAM].[All]" dimensionUniqueName="[Range]" displayFolder="" count="0" memberValueDatatype="130" unbalanced="0"/>
    <cacheHierarchy uniqueName="[Range].[ROM]" caption="ROM" attribute="1" defaultMemberUniqueName="[Range].[ROM].[All]" allUniqueName="[Range].[ROM].[All]" dimensionUniqueName="[Range]" displayFolder="" count="0" memberValueDatatype="130" unbalanced="0"/>
    <cacheHierarchy uniqueName="[Range].[screen_size]" caption="screen_size" attribute="1" defaultMemberUniqueName="[Range].[screen_size].[All]" allUniqueName="[Range].[screen_size].[All]" dimensionUniqueName="[Range]" displayFolder="" count="0" memberValueDatatype="130" unbalanced="0"/>
    <cacheHierarchy uniqueName="[Range].[battery]" caption="battery" attribute="1" defaultMemberUniqueName="[Range].[battery].[All]" allUniqueName="[Range].[battery].[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20" unbalanced="0"/>
    <cacheHierarchy uniqueName="[Range].[Percent Discount]" caption="Percent Discount" attribute="1" defaultMemberUniqueName="[Range].[Percent Discount].[All]" allUniqueName="[Range].[Percent Discount].[All]" dimensionUniqueName="[Range]" displayFolder="" count="0" memberValueDatatype="20" unbalanced="0"/>
    <cacheHierarchy uniqueName="[Range].[ram.1]" caption="ram.1" attribute="1" defaultMemberUniqueName="[Range].[ram.1].[All]" allUniqueName="[Range].[ram.1].[All]" dimensionUniqueName="[Range]" displayFolder="" count="0" memberValueDatatype="20" unbalanced="0"/>
    <cacheHierarchy uniqueName="[Range].[rom.1]" caption="rom.1" attribute="1" defaultMemberUniqueName="[Range].[rom.1].[All]" allUniqueName="[Range].[rom.1].[All]" dimensionUniqueName="[Range]" displayFolder="" count="0" memberValueDatatype="20" unbalanced="0"/>
    <cacheHierarchy uniqueName="[Range].[battery.1]" caption="battery.1" attribute="1" defaultMemberUniqueName="[Range].[battery.1].[All]" allUniqueName="[Range].[battery.1].[All]" dimensionUniqueName="[Range]" displayFolder="" count="0" memberValueDatatype="20" unbalanced="0"/>
    <cacheHierarchy uniqueName="[Range].[value_for_money]" caption="value_for_money" attribute="1" defaultMemberUniqueName="[Range].[value_for_money].[All]" allUniqueName="[Range].[value_for_money].[All]" dimensionUniqueName="[Range]" displayFolder="" count="0" memberValueDatatype="5" unbalanced="0"/>
    <cacheHierarchy uniqueName="[Range].[value_for_money - Copy]" caption="value_for_money - Copy" attribute="1" defaultMemberUniqueName="[Range].[value_for_money - Copy].[All]" allUniqueName="[Range].[value_for_money - Copy].[All]" dimensionUniqueName="[Range]" displayFolder="" count="0" memberValueDatatype="5" unbalanced="0"/>
    <cacheHierarchy uniqueName="[Range].[RAM + ROM]" caption="RAM + ROM" attribute="1" defaultMemberUniqueName="[Range].[RAM + ROM].[All]" allUniqueName="[Range].[RAM + ROM].[All]" dimensionUniqueName="[Range]" displayFolder="" count="0" memberValueDatatype="130" unbalanced="0"/>
    <cacheHierarchy uniqueName="[Measures].[__XL_Count jumia_android_2_phones_final]" caption="__XL_Count jumia_android_2_phones_final" measure="1" displayFolder="" measureGroup="jumia_android_2_phones_final"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brand 2]" caption="Count of brand 2" measure="1" displayFolder="" measureGroup="jumia_android_2_phones_final" count="0" hidden="1">
      <extLst>
        <ext xmlns:x15="http://schemas.microsoft.com/office/spreadsheetml/2010/11/main" uri="{B97F6D7D-B522-45F9-BDA1-12C45D357490}">
          <x15:cacheHierarchy aggregatedColumn="0"/>
        </ext>
      </extLst>
    </cacheHierarchy>
    <cacheHierarchy uniqueName="[Measures].[Sum of price_KES 2]" caption="Sum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Average of price_KES 2]" caption="Average of price_KES 2"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Count of battery]" caption="Count of battery" measure="1" displayFolder="" measureGroup="jumia_android_2_phones_final" count="0" hidden="1">
      <extLst>
        <ext xmlns:x15="http://schemas.microsoft.com/office/spreadsheetml/2010/11/main" uri="{B97F6D7D-B522-45F9-BDA1-12C45D357490}">
          <x15:cacheHierarchy aggregatedColumn="8"/>
        </ext>
      </extLst>
    </cacheHierarchy>
    <cacheHierarchy uniqueName="[Measures].[Max of price_KES]" caption="Max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Min of price_KES]" caption="Min of price_KES" measure="1" displayFolder="" measureGroup="jumia_android_2_phones_final" count="0" hidden="1">
      <extLst>
        <ext xmlns:x15="http://schemas.microsoft.com/office/spreadsheetml/2010/11/main" uri="{B97F6D7D-B522-45F9-BDA1-12C45D357490}">
          <x15:cacheHierarchy aggregatedColumn="3"/>
        </ext>
      </extLst>
    </cacheHierarchy>
    <cacheHierarchy uniqueName="[Measures].[Sum of discount]" caption="Sum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ax of discount]" caption="Max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Min of discount]" caption="Min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StdDev of discount]" caption="StdDev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Model.1]" caption="Count of Model.1" measure="1" displayFolder="" measureGroup="jumia_android_2_phones_final" count="0" hidden="1">
      <extLst>
        <ext xmlns:x15="http://schemas.microsoft.com/office/spreadsheetml/2010/11/main" uri="{B97F6D7D-B522-45F9-BDA1-12C45D357490}">
          <x15:cacheHierarchy aggregatedColumn="1"/>
        </ext>
      </extLst>
    </cacheHierarchy>
    <cacheHierarchy uniqueName="[Measures].[StdDevp of discount]" caption="StdDevp of discount" measure="1" displayFolder="" measureGroup="jumia_android_2_phones_final" count="0" hidden="1">
      <extLst>
        <ext xmlns:x15="http://schemas.microsoft.com/office/spreadsheetml/2010/11/main" uri="{B97F6D7D-B522-45F9-BDA1-12C45D357490}">
          <x15:cacheHierarchy aggregatedColumn="9"/>
        </ext>
      </extLst>
    </cacheHierarchy>
    <cacheHierarchy uniqueName="[Measures].[Count of brand]" caption="Count of brand" measure="1" displayFolder="" measureGroup="Range" count="0" hidden="1">
      <extLst>
        <ext xmlns:x15="http://schemas.microsoft.com/office/spreadsheetml/2010/11/main" uri="{B97F6D7D-B522-45F9-BDA1-12C45D357490}">
          <x15:cacheHierarchy aggregatedColumn="17"/>
        </ext>
      </extLst>
    </cacheHierarchy>
    <cacheHierarchy uniqueName="[Measures].[Sum of value_for_money - Copy]" caption="Sum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Average of value_for_money - Copy]" caption="Average of value_for_money - Copy" measure="1" displayFolder="" measureGroup="Range" count="0" hidden="1">
      <extLst>
        <ext xmlns:x15="http://schemas.microsoft.com/office/spreadsheetml/2010/11/main" uri="{B97F6D7D-B522-45F9-BDA1-12C45D357490}">
          <x15:cacheHierarchy aggregatedColumn="32"/>
        </ext>
      </extLst>
    </cacheHierarchy>
    <cacheHierarchy uniqueName="[Measures].[Sum of price_KES]" caption="Sum of price_KES" measure="1" displayFolder="" measureGroup="Range" count="0" hidden="1">
      <extLst>
        <ext xmlns:x15="http://schemas.microsoft.com/office/spreadsheetml/2010/11/main" uri="{B97F6D7D-B522-45F9-BDA1-12C45D357490}">
          <x15:cacheHierarchy aggregatedColumn="20"/>
        </ext>
      </extLst>
    </cacheHierarchy>
    <cacheHierarchy uniqueName="[Measures].[Average of price_KES]" caption="Average of price_KES" measure="1" displayFolder="" measureGroup="Range" count="0" hidden="1">
      <extLst>
        <ext xmlns:x15="http://schemas.microsoft.com/office/spreadsheetml/2010/11/main" uri="{B97F6D7D-B522-45F9-BDA1-12C45D357490}">
          <x15:cacheHierarchy aggregatedColumn="20"/>
        </ext>
      </extLst>
    </cacheHierarchy>
    <cacheHierarchy uniqueName="[Measures].[Sum of battery.1]" caption="Sum of battery.1" measure="1" displayFolder="" measureGroup="Range" count="0" hidden="1">
      <extLst>
        <ext xmlns:x15="http://schemas.microsoft.com/office/spreadsheetml/2010/11/main" uri="{B97F6D7D-B522-45F9-BDA1-12C45D357490}">
          <x15:cacheHierarchy aggregatedColumn="30"/>
        </ext>
      </extLst>
    </cacheHierarchy>
    <cacheHierarchy uniqueName="[Measures].[Average of battery.1]" caption="Average of battery.1" measure="1" displayFolder="" measureGroup="Range" count="0" hidden="1">
      <extLst>
        <ext xmlns:x15="http://schemas.microsoft.com/office/spreadsheetml/2010/11/main" uri="{B97F6D7D-B522-45F9-BDA1-12C45D357490}">
          <x15:cacheHierarchy aggregatedColumn="30"/>
        </ext>
      </extLst>
    </cacheHierarchy>
    <cacheHierarchy uniqueName="[Measures].[Sum of discount 2]" caption="Sum of discount 2" measure="1" displayFolder="" measureGroup="Range" count="0" hidden="1">
      <extLst>
        <ext xmlns:x15="http://schemas.microsoft.com/office/spreadsheetml/2010/11/main" uri="{B97F6D7D-B522-45F9-BDA1-12C45D357490}">
          <x15:cacheHierarchy aggregatedColumn="26"/>
        </ext>
      </extLst>
    </cacheHierarchy>
    <cacheHierarchy uniqueName="[Measures].[Average of discount]" caption="Average of discount" measure="1" displayFolder="" measureGroup="Range" count="0" hidden="1">
      <extLst>
        <ext xmlns:x15="http://schemas.microsoft.com/office/spreadsheetml/2010/11/main" uri="{B97F6D7D-B522-45F9-BDA1-12C45D357490}">
          <x15:cacheHierarchy aggregatedColumn="26"/>
        </ext>
      </extLst>
    </cacheHierarchy>
    <cacheHierarchy uniqueName="[Measures].[Sum of Percent Discount]" caption="Sum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Average of Percent Discount]" caption="Average of Percent Discount" measure="1" displayFolder="" measureGroup="Range" count="0" hidden="1">
      <extLst>
        <ext xmlns:x15="http://schemas.microsoft.com/office/spreadsheetml/2010/11/main" uri="{B97F6D7D-B522-45F9-BDA1-12C45D357490}">
          <x15:cacheHierarchy aggregatedColumn="27"/>
        </ext>
      </extLst>
    </cacheHierarchy>
    <cacheHierarchy uniqueName="[Measures].[Sum of ram.1]" caption="Sum of ram.1" measure="1" displayFolder="" measureGroup="Range" count="0" hidden="1">
      <extLst>
        <ext xmlns:x15="http://schemas.microsoft.com/office/spreadsheetml/2010/11/main" uri="{B97F6D7D-B522-45F9-BDA1-12C45D357490}">
          <x15:cacheHierarchy aggregatedColumn="28"/>
        </ext>
      </extLst>
    </cacheHierarchy>
    <cacheHierarchy uniqueName="[Measures].[Average of ram.1]" caption="Average of ram.1" measure="1" displayFolder="" measureGroup="Range" count="0" hidden="1">
      <extLst>
        <ext xmlns:x15="http://schemas.microsoft.com/office/spreadsheetml/2010/11/main" uri="{B97F6D7D-B522-45F9-BDA1-12C45D357490}">
          <x15:cacheHierarchy aggregatedColumn="28"/>
        </ext>
      </extLst>
    </cacheHierarchy>
    <cacheHierarchy uniqueName="[Measures].[Sum of rom.1]" caption="Sum of rom.1" measure="1" displayFolder="" measureGroup="Range" count="0" hidden="1">
      <extLst>
        <ext xmlns:x15="http://schemas.microsoft.com/office/spreadsheetml/2010/11/main" uri="{B97F6D7D-B522-45F9-BDA1-12C45D357490}">
          <x15:cacheHierarchy aggregatedColumn="29"/>
        </ext>
      </extLst>
    </cacheHierarchy>
    <cacheHierarchy uniqueName="[Measures].[Average of rom.1]" caption="Average of rom.1" measure="1" displayFolder="" measureGroup="Range" count="0" hidden="1">
      <extLst>
        <ext xmlns:x15="http://schemas.microsoft.com/office/spreadsheetml/2010/11/main" uri="{B97F6D7D-B522-45F9-BDA1-12C45D357490}">
          <x15:cacheHierarchy aggregatedColumn="29"/>
        </ext>
      </extLst>
    </cacheHierarchy>
    <cacheHierarchy uniqueName="[Measures].[Count of Model.1 2]" caption="Count of Model.1 2" measure="1" displayFolder="" measureGroup="Range" count="0" hidden="1">
      <extLst>
        <ext xmlns:x15="http://schemas.microsoft.com/office/spreadsheetml/2010/11/main" uri="{B97F6D7D-B522-45F9-BDA1-12C45D357490}">
          <x15:cacheHierarchy aggregatedColumn="18"/>
        </ext>
      </extLst>
    </cacheHierarchy>
    <cacheHierarchy uniqueName="[Measures].[Count of screen_size]" caption="Count of screen_size" measure="1" displayFolder="" measureGroup="Range" count="0" hidden="1">
      <extLst>
        <ext xmlns:x15="http://schemas.microsoft.com/office/spreadsheetml/2010/11/main" uri="{B97F6D7D-B522-45F9-BDA1-12C45D357490}">
          <x15:cacheHierarchy aggregatedColumn="24"/>
        </ext>
      </extLst>
    </cacheHierarchy>
    <cacheHierarchy uniqueName="[Measures].[Min of price_KES 2]" caption="Min of price_KES 2" measure="1" displayFolder="" measureGroup="Range" count="0" hidden="1">
      <extLst>
        <ext xmlns:x15="http://schemas.microsoft.com/office/spreadsheetml/2010/11/main" uri="{B97F6D7D-B522-45F9-BDA1-12C45D357490}">
          <x15:cacheHierarchy aggregatedColumn="20"/>
        </ext>
      </extLst>
    </cacheHierarchy>
    <cacheHierarchy uniqueName="[Measures].[Max of price_KES 2]" caption="Max of price_KES 2" measure="1" displayFolder="" measureGroup="Range"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98351594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B591A9-3FC8-4301-923D-B79002241255}" name="PivotTable4" cacheId="4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63:E371" firstHeaderRow="0" firstDataRow="1" firstDataCol="1"/>
  <pivotFields count="6">
    <pivotField axis="axisRow" allDrilled="1" subtotalTop="0" showAll="0" dataSourceSort="1" defaultSubtotal="0" defaultAttributeDrillState="1">
      <items count="7">
        <item s="1" x="0"/>
        <item s="1" x="1"/>
        <item s="1" x="2"/>
        <item s="1" x="3"/>
        <item s="1" x="4"/>
        <item s="1" x="5"/>
        <item s="1" x="6"/>
      </items>
    </pivotField>
    <pivotField allDrilled="1" subtotalTop="0" showAll="0" dataSourceSort="1" defaultSubtotal="0" defaultAttributeDrillState="1">
      <items count="154">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s="1" x="95"/>
        <item s="1" x="96"/>
        <item s="1" x="97"/>
        <item s="1" x="98"/>
        <item s="1" x="99"/>
        <item s="1" x="100"/>
        <item s="1" x="101"/>
        <item s="1" x="102"/>
        <item s="1" x="103"/>
        <item s="1" x="104"/>
        <item s="1" x="105"/>
        <item s="1" x="106"/>
        <item s="1" x="107"/>
        <item s="1" x="108"/>
        <item s="1" x="109"/>
        <item s="1" x="110"/>
        <item s="1" x="111"/>
        <item s="1" x="112"/>
        <item s="1" x="113"/>
        <item s="1" x="114"/>
        <item s="1" x="115"/>
        <item s="1" x="116"/>
        <item s="1" x="117"/>
        <item s="1" x="118"/>
        <item s="1" x="119"/>
        <item s="1" x="120"/>
        <item s="1" x="121"/>
        <item s="1" x="122"/>
        <item s="1" x="123"/>
        <item s="1" x="124"/>
        <item s="1" x="125"/>
        <item s="1" x="126"/>
        <item s="1" x="127"/>
        <item s="1" x="128"/>
        <item s="1" x="129"/>
        <item s="1" x="130"/>
        <item s="1" x="131"/>
        <item s="1" x="132"/>
        <item s="1" x="133"/>
        <item s="1" x="134"/>
        <item s="1" x="135"/>
        <item s="1" x="136"/>
        <item s="1" x="137"/>
        <item s="1" x="138"/>
        <item s="1" x="139"/>
        <item s="1" x="140"/>
        <item s="1" x="141"/>
        <item s="1" x="142"/>
        <item s="1" x="143"/>
        <item s="1" x="144"/>
        <item s="1" x="145"/>
        <item s="1" x="146"/>
        <item s="1" x="147"/>
        <item s="1" x="148"/>
        <item s="1" x="149"/>
        <item s="1" x="150"/>
        <item s="1" x="151"/>
        <item s="1" x="152"/>
        <item s="1" x="153"/>
      </items>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8">
    <i>
      <x/>
    </i>
    <i>
      <x v="1"/>
    </i>
    <i>
      <x v="2"/>
    </i>
    <i>
      <x v="3"/>
    </i>
    <i>
      <x v="4"/>
    </i>
    <i>
      <x v="5"/>
    </i>
    <i>
      <x v="6"/>
    </i>
    <i t="grand">
      <x/>
    </i>
  </rowItems>
  <colFields count="1">
    <field x="-2"/>
  </colFields>
  <colItems count="4">
    <i>
      <x/>
    </i>
    <i i="1">
      <x v="1"/>
    </i>
    <i i="2">
      <x v="2"/>
    </i>
    <i i="3">
      <x v="3"/>
    </i>
  </colItems>
  <dataFields count="4">
    <dataField name="Min of price_KES" fld="2" subtotal="min" baseField="0" baseItem="0" numFmtId="1"/>
    <dataField name="Max of price_KES" fld="3" subtotal="max" baseField="0" baseItem="0" numFmtId="1"/>
    <dataField name="Average of price_KES" fld="4" subtotal="average" baseField="0" baseItem="0" numFmtId="1"/>
    <dataField name="Count of brand" fld="5" subtotal="count" baseField="0" baseItem="0" numFmtId="1"/>
  </dataFields>
  <formats count="7">
    <format dxfId="6">
      <pivotArea grandRow="1" outline="0" collapsedLevelsAreSubtotals="1" fieldPosition="0"/>
    </format>
    <format dxfId="7">
      <pivotArea outline="0" collapsedLevelsAreSubtotals="1" fieldPosition="0"/>
    </format>
    <format dxfId="5">
      <pivotArea collapsedLevelsAreSubtotals="1" fieldPosition="0">
        <references count="2">
          <reference field="4294967294" count="1" selected="0">
            <x v="0"/>
          </reference>
          <reference field="0" count="1">
            <x v="0"/>
          </reference>
        </references>
      </pivotArea>
    </format>
    <format dxfId="4">
      <pivotArea outline="0" collapsedLevelsAreSubtotals="1" fieldPosition="0">
        <references count="1">
          <reference field="4294967294" count="3" selected="0">
            <x v="1"/>
            <x v="2"/>
            <x v="3"/>
          </reference>
        </references>
      </pivotArea>
    </format>
    <format dxfId="3">
      <pivotArea collapsedLevelsAreSubtotals="1" fieldPosition="0">
        <references count="2">
          <reference field="4294967294" count="2" selected="0">
            <x v="0"/>
            <x v="1"/>
          </reference>
          <reference field="0" count="6">
            <x v="1"/>
            <x v="2"/>
            <x v="3"/>
            <x v="4"/>
            <x v="5"/>
            <x v="6"/>
          </reference>
        </references>
      </pivotArea>
    </format>
    <format dxfId="2">
      <pivotArea field="0" grandRow="1" outline="0" collapsedLevelsAreSubtotals="1" axis="axisRow" fieldPosition="0">
        <references count="1">
          <reference field="4294967294" count="2" selected="0">
            <x v="0"/>
            <x v="1"/>
          </reference>
        </references>
      </pivotArea>
    </format>
    <format dxfId="1">
      <pivotArea outline="0" collapsedLevelsAreSubtotals="1" fieldPosition="0">
        <references count="1">
          <reference field="4294967294" count="1" selected="0">
            <x v="0"/>
          </reference>
        </references>
      </pivotArea>
    </format>
  </formats>
  <pivotHierarchies count="6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value_for_money - Copy"/>
    <pivotHierarchy dragToData="1"/>
    <pivotHierarchy dragToData="1" caption="Average of price_KES"/>
    <pivotHierarchy dragToData="1"/>
    <pivotHierarchy dragToData="1" caption="Average of battery.1"/>
    <pivotHierarchy dragToData="1"/>
    <pivotHierarchy dragToData="1" caption="Average of discount"/>
    <pivotHierarchy dragToData="1"/>
    <pivotHierarchy dragToData="1" caption="Average of Percent Discount"/>
    <pivotHierarchy dragToData="1"/>
    <pivotHierarchy dragToData="1"/>
    <pivotHierarchy dragToData="1"/>
    <pivotHierarchy dragToData="1" caption="Average of rom.1"/>
    <pivotHierarchy dragToData="1"/>
    <pivotHierarchy dragToData="1"/>
    <pivotHierarchy dragToData="1" caption="Min of price_KES"/>
    <pivotHierarchy dragToData="1" caption="Max of price_KES"/>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jumia_android_2_phones_final!$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209B20-8B05-44CA-AF5E-374C6A5C33A7}" name="PivotTable17" cacheId="4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27:B358" firstHeaderRow="1" firstDataRow="1" firstDataCol="1"/>
  <pivotFields count="4">
    <pivotField allDrilled="1" subtotalTop="0" showAll="0" dataSourceSort="1" defaultSubtotal="0" defaultAttributeDrillState="1"/>
    <pivotField allDrilled="1" subtotalTop="0" showAll="0" dataSourceSort="1" defaultSubtotal="0" defaultAttributeDrillState="1">
      <items count="154">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s="1" x="95"/>
        <item s="1" x="96"/>
        <item s="1" x="97"/>
        <item s="1" x="98"/>
        <item s="1" x="99"/>
        <item s="1" x="100"/>
        <item s="1" x="101"/>
        <item s="1" x="102"/>
        <item s="1" x="103"/>
        <item s="1" x="104"/>
        <item s="1" x="105"/>
        <item s="1" x="106"/>
        <item s="1" x="107"/>
        <item s="1" x="108"/>
        <item s="1" x="109"/>
        <item s="1" x="110"/>
        <item s="1" x="111"/>
        <item s="1" x="112"/>
        <item s="1" x="113"/>
        <item s="1" x="114"/>
        <item s="1" x="115"/>
        <item s="1" x="116"/>
        <item s="1" x="117"/>
        <item s="1" x="118"/>
        <item s="1" x="119"/>
        <item s="1" x="120"/>
        <item s="1" x="121"/>
        <item s="1" x="122"/>
        <item s="1" x="123"/>
        <item s="1" x="124"/>
        <item s="1" x="125"/>
        <item s="1" x="126"/>
        <item s="1" x="127"/>
        <item s="1" x="128"/>
        <item s="1" x="129"/>
        <item s="1" x="130"/>
        <item s="1" x="131"/>
        <item s="1" x="132"/>
        <item s="1" x="133"/>
        <item s="1" x="134"/>
        <item s="1" x="135"/>
        <item s="1" x="136"/>
        <item s="1" x="137"/>
        <item s="1" x="138"/>
        <item s="1" x="139"/>
        <item s="1" x="140"/>
        <item s="1" x="141"/>
        <item s="1" x="142"/>
        <item s="1" x="143"/>
        <item s="1" x="144"/>
        <item s="1" x="145"/>
        <item s="1" x="146"/>
        <item s="1" x="147"/>
        <item s="1" x="148"/>
        <item s="1" x="149"/>
        <item s="1" x="150"/>
        <item s="1" x="151"/>
        <item s="1" x="152"/>
        <item s="1" x="153"/>
      </items>
    </pivotField>
    <pivotField dataField="1" subtotalTop="0" showAll="0" defaultSubtotal="0"/>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s>
  <rowFields count="1">
    <field x="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value_for_money - Copy" fld="2" subtotal="average" baseField="0" baseItem="0" numFmtId="164"/>
  </dataFields>
  <formats count="2">
    <format dxfId="17">
      <pivotArea grandRow="1" outline="0" collapsedLevelsAreSubtotals="1" fieldPosition="0"/>
    </format>
    <format dxfId="16">
      <pivotArea outline="0" collapsedLevelsAreSubtotals="1" fieldPosition="0"/>
    </format>
  </formats>
  <pivotHierarchies count="6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7" level="1">
        <member name="[Range].[brand].&amp;[Infinix]"/>
        <member name="[Range].[brand].&amp;[Itel]"/>
        <member name="[Range].[brand].&amp;[Oppo]"/>
        <member name="[Range].[brand].&amp;[Safaricom]"/>
        <member name="[Range].[brand].&amp;[Samsung]"/>
        <member name="[Range].[brand].&amp;[Tecno]"/>
        <member name="[Range].[brand].&amp;[XIAOMI]"/>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value_for_money - Copy"/>
    <pivotHierarchy dragToData="1"/>
    <pivotHierarchy dragToData="1" caption="Average of price_KES"/>
    <pivotHierarchy dragToData="1"/>
    <pivotHierarchy dragToData="1" caption="Average of battery.1"/>
    <pivotHierarchy dragToData="1"/>
    <pivotHierarchy dragToData="1" caption="Average of discount"/>
    <pivotHierarchy dragToData="1"/>
    <pivotHierarchy dragToData="1" caption="Average of Percent Discount"/>
    <pivotHierarchy dragToData="1"/>
    <pivotHierarchy dragToData="1"/>
    <pivotHierarchy dragToData="1"/>
    <pivotHierarchy dragToData="1" caption="Average of rom.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jumia_android_2_phones_final!$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8460FD-3D55-413F-98E2-06A706426D11}" name="PivotTable3" cacheId="4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9:B27" firstHeaderRow="1" firstDataRow="1" firstDataCol="1"/>
  <pivotFields count="2">
    <pivotField axis="axisRow" allDrilled="1" subtotalTop="0" showAll="0" dataSourceSort="1" defaultSubtotal="0" defaultAttributeDrillState="1">
      <items count="8">
        <item s="1" x="0"/>
        <item s="1" x="1"/>
        <item s="1" x="2"/>
        <item s="1" x="3"/>
        <item s="1" x="4"/>
        <item s="1" x="5"/>
        <item s="1" x="6"/>
        <item x="7"/>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Average of value_for_money - Copy" fld="1" subtotal="average" baseField="0" baseItem="0"/>
  </dataFields>
  <formats count="3">
    <format dxfId="20">
      <pivotArea collapsedLevelsAreSubtotals="1" fieldPosition="0">
        <references count="1">
          <reference field="0" count="1">
            <x v="0"/>
          </reference>
        </references>
      </pivotArea>
    </format>
    <format dxfId="19">
      <pivotArea collapsedLevelsAreSubtotals="1" fieldPosition="0">
        <references count="1">
          <reference field="0" count="7">
            <x v="1"/>
            <x v="2"/>
            <x v="3"/>
            <x v="4"/>
            <x v="5"/>
            <x v="6"/>
            <x v="7"/>
          </reference>
        </references>
      </pivotArea>
    </format>
    <format dxfId="18">
      <pivotArea grandRow="1"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Hierarchies count="6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value_for_money - Cop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jumia_android_2_phones_final!$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2E25F3-F82D-4EA9-82D9-8AC4816C1297}" name="PivotTable11" cacheId="4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86:B94" firstHeaderRow="1" firstDataRow="1" firstDataCol="1"/>
  <pivotFields count="2">
    <pivotField axis="axisRow" allDrilled="1" subtotalTop="0" showAll="0" dataSourceSort="1" defaultSubtotal="0" defaultAttributeDrillState="1">
      <items count="9">
        <item s="1" x="0"/>
        <item s="1" x="1"/>
        <item s="1" x="2"/>
        <item s="1" x="3"/>
        <item s="1" x="4"/>
        <item s="1" x="5"/>
        <item s="1" x="6"/>
        <item x="7"/>
        <item x="8"/>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Average of rom.1" fld="1" subtotal="average" baseField="0" baseItem="0"/>
  </dataFields>
  <formats count="3">
    <format dxfId="23">
      <pivotArea collapsedLevelsAreSubtotals="1" fieldPosition="0">
        <references count="1">
          <reference field="0" count="1">
            <x v="7"/>
          </reference>
        </references>
      </pivotArea>
    </format>
    <format dxfId="22">
      <pivotArea collapsedLevelsAreSubtotals="1" fieldPosition="0">
        <references count="1">
          <reference field="0" count="8">
            <x v="0"/>
            <x v="1"/>
            <x v="2"/>
            <x v="3"/>
            <x v="4"/>
            <x v="5"/>
            <x v="6"/>
            <x v="8"/>
          </reference>
        </references>
      </pivotArea>
    </format>
    <format dxfId="21">
      <pivotArea grandRow="1" outline="0" collapsedLevelsAreSubtotals="1" fieldPosition="0"/>
    </format>
  </formats>
  <conditionalFormats count="1">
    <conditionalFormat priority="10">
      <pivotAreas count="1">
        <pivotArea fieldPosition="0">
          <references count="1">
            <reference field="0" count="7">
              <x v="0"/>
              <x v="1"/>
              <x v="2"/>
              <x v="3"/>
              <x v="4"/>
              <x v="5"/>
              <x v="6"/>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Hierarchies count="6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value_for_money - Copy"/>
    <pivotHierarchy dragToData="1"/>
    <pivotHierarchy dragToData="1" caption="Average of price_KES"/>
    <pivotHierarchy dragToData="1"/>
    <pivotHierarchy dragToData="1" caption="Average of battery.1"/>
    <pivotHierarchy dragToData="1"/>
    <pivotHierarchy dragToData="1" caption="Average of discount"/>
    <pivotHierarchy dragToData="1"/>
    <pivotHierarchy dragToData="1" caption="Average of Percent Discount"/>
    <pivotHierarchy dragToData="1"/>
    <pivotHierarchy dragToData="1"/>
    <pivotHierarchy dragToData="1"/>
    <pivotHierarchy dragToData="1" caption="Average of rom.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jumia_android_2_phones_final!$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C84C53-66DF-41D9-8836-6E6CF1ECA535}" name="PivotTable16" cacheId="4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92:B321" firstHeaderRow="1" firstDataRow="1" firstDataCol="1"/>
  <pivotFields count="4">
    <pivotField allDrilled="1" subtotalTop="0" showAll="0" dataSourceSort="1" defaultSubtotal="0" defaultAttributeDrillState="1"/>
    <pivotField allDrilled="1" subtotalTop="0" showAll="0" dataSourceSort="1" defaultSubtotal="0" defaultAttributeDrillState="1">
      <items count="154">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s="1" x="95"/>
        <item s="1" x="96"/>
        <item s="1" x="97"/>
        <item s="1" x="98"/>
        <item s="1" x="99"/>
        <item s="1" x="100"/>
        <item s="1" x="101"/>
        <item s="1" x="102"/>
        <item s="1" x="103"/>
        <item s="1" x="104"/>
        <item s="1" x="105"/>
        <item s="1" x="106"/>
        <item s="1" x="107"/>
        <item s="1" x="108"/>
        <item s="1" x="109"/>
        <item s="1" x="110"/>
        <item s="1" x="111"/>
        <item s="1" x="112"/>
        <item s="1" x="113"/>
        <item s="1" x="114"/>
        <item s="1" x="115"/>
        <item s="1" x="116"/>
        <item s="1" x="117"/>
        <item s="1" x="118"/>
        <item s="1" x="119"/>
        <item s="1" x="120"/>
        <item s="1" x="121"/>
        <item s="1" x="122"/>
        <item s="1" x="123"/>
        <item s="1" x="124"/>
        <item s="1" x="125"/>
        <item s="1" x="126"/>
        <item s="1" x="127"/>
        <item s="1" x="128"/>
        <item s="1" x="129"/>
        <item s="1" x="130"/>
        <item s="1" x="131"/>
        <item s="1" x="132"/>
        <item s="1" x="133"/>
        <item s="1" x="134"/>
        <item s="1" x="135"/>
        <item s="1" x="136"/>
        <item s="1" x="137"/>
        <item s="1" x="138"/>
        <item s="1" x="139"/>
        <item s="1" x="140"/>
        <item s="1" x="141"/>
        <item s="1" x="142"/>
        <item s="1" x="143"/>
        <item s="1" x="144"/>
        <item s="1" x="145"/>
        <item s="1" x="146"/>
        <item s="1" x="147"/>
        <item s="1" x="148"/>
        <item s="1" x="149"/>
        <item s="1" x="150"/>
        <item s="1" x="151"/>
        <item s="1" x="152"/>
        <item s="1" x="153"/>
      </items>
    </pivotField>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subtotalTop="0" showAll="0" defaultSubtotal="0"/>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Average of value_for_money - Copy" fld="3" subtotal="average" baseField="2" baseItem="0"/>
  </dataFields>
  <formats count="4">
    <format dxfId="27">
      <pivotArea outline="0" collapsedLevelsAreSubtotals="1" fieldPosition="0"/>
    </format>
    <format dxfId="26">
      <pivotArea collapsedLevelsAreSubtotals="1" fieldPosition="0">
        <references count="1">
          <reference field="2" count="1">
            <x v="0"/>
          </reference>
        </references>
      </pivotArea>
    </format>
    <format dxfId="25">
      <pivotArea collapsedLevelsAreSubtotals="1" fieldPosition="0">
        <references count="1">
          <reference field="2" count="29">
            <x v="1"/>
            <x v="2"/>
            <x v="3"/>
            <x v="4"/>
            <x v="5"/>
            <x v="6"/>
            <x v="7"/>
            <x v="8"/>
            <x v="9"/>
            <x v="10"/>
            <x v="11"/>
            <x v="12"/>
            <x v="13"/>
            <x v="14"/>
            <x v="15"/>
            <x v="16"/>
            <x v="17"/>
            <x v="18"/>
            <x v="19"/>
            <x v="20"/>
            <x v="21"/>
            <x v="22"/>
            <x v="23"/>
            <x v="24"/>
            <x v="25"/>
            <x v="26"/>
            <x v="27"/>
            <x v="28"/>
            <x v="29"/>
          </reference>
        </references>
      </pivotArea>
    </format>
    <format dxfId="24">
      <pivotArea grandRow="1" outline="0" collapsedLevelsAreSubtotals="1" fieldPosition="0"/>
    </format>
  </formats>
  <pivotHierarchies count="6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7" level="1">
        <member name="[Range].[brand].&amp;[Infinix]"/>
        <member name="[Range].[brand].&amp;[Itel]"/>
        <member name="[Range].[brand].&amp;[Oppo]"/>
        <member name="[Range].[brand].&amp;[Safaricom]"/>
        <member name="[Range].[brand].&amp;[Samsung]"/>
        <member name="[Range].[brand].&amp;[Tecno]"/>
        <member name="[Range].[brand].&amp;[XIAOMI]"/>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value_for_money - Copy"/>
    <pivotHierarchy dragToData="1"/>
    <pivotHierarchy dragToData="1" caption="Average of price_KES"/>
    <pivotHierarchy dragToData="1"/>
    <pivotHierarchy dragToData="1" caption="Average of battery.1"/>
    <pivotHierarchy dragToData="1"/>
    <pivotHierarchy dragToData="1" caption="Average of discount"/>
    <pivotHierarchy dragToData="1"/>
    <pivotHierarchy dragToData="1" caption="Average of Percent Discount"/>
    <pivotHierarchy dragToData="1"/>
    <pivotHierarchy dragToData="1"/>
    <pivotHierarchy dragToData="1"/>
    <pivotHierarchy dragToData="1" caption="Average of rom.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jumia_android_2_phones_final!$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E11E74-42A3-48B2-8323-311867DA7510}" name="PivotTable1" cacheId="3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1" firstHeaderRow="1" firstDataRow="1" firstDataCol="1"/>
  <pivotFields count="2">
    <pivotField axis="axisRow" allDrilled="1" subtotalTop="0" showAll="0" dataSourceSort="1" defaultSubtotal="0" defaultAttributeDrillState="1">
      <items count="7">
        <item s="1" x="0"/>
        <item s="1" x="1"/>
        <item s="1" x="2"/>
        <item s="1" x="3"/>
        <item s="1" x="4"/>
        <item s="1" x="5"/>
        <item s="1" x="6"/>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Count of brand" fld="1" subtotal="count" baseField="0" baseItem="0"/>
  </dataFields>
  <chartFormats count="2">
    <chartFormat chart="2" format="3"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s>
  <pivotHierarchies count="6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jumia_android_2_phones_final!$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A9B2A3-D50F-42C2-B917-BCBB2619C604}" name="PivotTable9" cacheId="4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73:B81" firstHeaderRow="1" firstDataRow="1" firstDataCol="1"/>
  <pivotFields count="2">
    <pivotField axis="axisRow" allDrilled="1" subtotalTop="0" showAll="0" dataSourceSort="1" defaultSubtotal="0" defaultAttributeDrillState="1">
      <items count="9">
        <item s="1" x="0"/>
        <item s="1" x="1"/>
        <item s="1" x="2"/>
        <item s="1" x="3"/>
        <item s="1" x="4"/>
        <item s="1" x="5"/>
        <item s="1" x="6"/>
        <item x="7"/>
        <item x="8"/>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Average of ram.1" fld="1" subtotal="average" baseField="0" baseItem="0"/>
  </dataFields>
  <formats count="3">
    <format dxfId="30">
      <pivotArea collapsedLevelsAreSubtotals="1" fieldPosition="0">
        <references count="1">
          <reference field="0" count="1">
            <x v="7"/>
          </reference>
        </references>
      </pivotArea>
    </format>
    <format dxfId="29">
      <pivotArea collapsedLevelsAreSubtotals="1" fieldPosition="0">
        <references count="1">
          <reference field="0" count="8">
            <x v="0"/>
            <x v="1"/>
            <x v="2"/>
            <x v="3"/>
            <x v="4"/>
            <x v="5"/>
            <x v="6"/>
            <x v="8"/>
          </reference>
        </references>
      </pivotArea>
    </format>
    <format dxfId="28">
      <pivotArea grandRow="1" outline="0" collapsedLevelsAreSubtotals="1" fieldPosition="0"/>
    </format>
  </formats>
  <conditionalFormats count="1">
    <conditionalFormat priority="9">
      <pivotAreas count="1">
        <pivotArea fieldPosition="0">
          <references count="1">
            <reference field="0" count="7">
              <x v="0"/>
              <x v="1"/>
              <x v="2"/>
              <x v="3"/>
              <x v="4"/>
              <x v="5"/>
              <x v="6"/>
            </reference>
          </references>
        </pivotArea>
      </pivotAreas>
    </conditionalFormat>
  </conditionalFormats>
  <chartFormats count="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0" count="1" selected="0">
            <x v="0"/>
          </reference>
        </references>
      </pivotArea>
    </chartFormat>
    <chartFormat chart="2" format="4">
      <pivotArea type="data" outline="0" fieldPosition="0">
        <references count="2">
          <reference field="4294967294" count="1" selected="0">
            <x v="0"/>
          </reference>
          <reference field="0" count="1" selected="0">
            <x v="2"/>
          </reference>
        </references>
      </pivotArea>
    </chartFormat>
    <chartFormat chart="2" format="5">
      <pivotArea type="data" outline="0" fieldPosition="0">
        <references count="2">
          <reference field="4294967294" count="1" selected="0">
            <x v="0"/>
          </reference>
          <reference field="0" count="1" selected="0">
            <x v="4"/>
          </reference>
        </references>
      </pivotArea>
    </chartFormat>
    <chartFormat chart="2" format="6">
      <pivotArea type="data" outline="0" fieldPosition="0">
        <references count="2">
          <reference field="4294967294" count="1" selected="0">
            <x v="0"/>
          </reference>
          <reference field="0" count="1" selected="0">
            <x v="5"/>
          </reference>
        </references>
      </pivotArea>
    </chartFormat>
    <chartFormat chart="2" format="7">
      <pivotArea type="data" outline="0" fieldPosition="0">
        <references count="2">
          <reference field="4294967294" count="1" selected="0">
            <x v="0"/>
          </reference>
          <reference field="0" count="1" selected="0">
            <x v="6"/>
          </reference>
        </references>
      </pivotArea>
    </chartFormat>
  </chartFormats>
  <pivotHierarchies count="6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value_for_money - Copy"/>
    <pivotHierarchy dragToData="1"/>
    <pivotHierarchy dragToData="1" caption="Average of price_KES"/>
    <pivotHierarchy dragToData="1"/>
    <pivotHierarchy dragToData="1" caption="Average of battery.1"/>
    <pivotHierarchy dragToData="1"/>
    <pivotHierarchy dragToData="1" caption="Average of discount"/>
    <pivotHierarchy dragToData="1"/>
    <pivotHierarchy dragToData="1" caption="Average of Percent Discount"/>
    <pivotHierarchy dragToData="1"/>
    <pivotHierarchy dragToData="1" caption="Average of ram.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jumia_android_2_phones_final!$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62FF682-0FE5-40BA-8C37-0BB32BED009C}" name="PivotTable7" cacheId="4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60:B68" firstHeaderRow="1" firstDataRow="1" firstDataCol="1"/>
  <pivotFields count="2">
    <pivotField axis="axisRow" allDrilled="1" subtotalTop="0" showAll="0" dataSourceSort="1" defaultSubtotal="0" defaultAttributeDrillState="1">
      <items count="9">
        <item s="1" x="0"/>
        <item s="1" x="1"/>
        <item s="1" x="2"/>
        <item s="1" x="3"/>
        <item s="1" x="4"/>
        <item s="1" x="5"/>
        <item s="1" x="6"/>
        <item x="7"/>
        <item x="8"/>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Average of Percent Discount" fld="1" subtotal="average" baseField="0" baseItem="0"/>
  </dataFields>
  <formats count="3">
    <format dxfId="33">
      <pivotArea collapsedLevelsAreSubtotals="1" fieldPosition="0">
        <references count="1">
          <reference field="0" count="1">
            <x v="7"/>
          </reference>
        </references>
      </pivotArea>
    </format>
    <format dxfId="32">
      <pivotArea collapsedLevelsAreSubtotals="1" fieldPosition="0">
        <references count="1">
          <reference field="0" count="8">
            <x v="0"/>
            <x v="1"/>
            <x v="2"/>
            <x v="3"/>
            <x v="4"/>
            <x v="5"/>
            <x v="6"/>
            <x v="8"/>
          </reference>
        </references>
      </pivotArea>
    </format>
    <format dxfId="31">
      <pivotArea grandRow="1" outline="0" collapsedLevelsAreSubtotals="1" fieldPosition="0"/>
    </format>
  </formats>
  <conditionalFormats count="1">
    <conditionalFormat priority="16">
      <pivotAreas count="1">
        <pivotArea fieldPosition="0">
          <references count="1">
            <reference field="0" count="7">
              <x v="0"/>
              <x v="1"/>
              <x v="2"/>
              <x v="3"/>
              <x v="4"/>
              <x v="5"/>
              <x v="6"/>
            </reference>
          </references>
        </pivotArea>
      </pivotAreas>
    </conditionalFormat>
  </conditionalFormats>
  <chartFormats count="3">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Hierarchies count="6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value_for_money - Copy"/>
    <pivotHierarchy dragToData="1"/>
    <pivotHierarchy dragToData="1" caption="Average of price_KES"/>
    <pivotHierarchy dragToData="1"/>
    <pivotHierarchy dragToData="1" caption="Average of battery.1"/>
    <pivotHierarchy dragToData="1"/>
    <pivotHierarchy dragToData="1" caption="Average of discount"/>
    <pivotHierarchy dragToData="1"/>
    <pivotHierarchy dragToData="1" caption="Average of Percent Discount"/>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jumia_android_2_phones_final!$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C685A33-688A-43B7-A540-F457B7B587C7}" name="PivotTable15" cacheId="4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6:B286" firstHeaderRow="1" firstDataRow="1" firstDataCol="1"/>
  <pivotFields count="4">
    <pivotField allDrilled="1" subtotalTop="0" showAll="0" dataSourceSort="1" defaultSubtotal="0" defaultAttributeDrillState="1"/>
    <pivotField allDrilled="1" subtotalTop="0" showAll="0" dataSourceSort="1" defaultSubtotal="0" defaultAttributeDrillState="1">
      <items count="154">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s="1" x="95"/>
        <item s="1" x="96"/>
        <item s="1" x="97"/>
        <item s="1" x="98"/>
        <item s="1" x="99"/>
        <item s="1" x="100"/>
        <item s="1" x="101"/>
        <item s="1" x="102"/>
        <item s="1" x="103"/>
        <item s="1" x="104"/>
        <item s="1" x="105"/>
        <item s="1" x="106"/>
        <item s="1" x="107"/>
        <item s="1" x="108"/>
        <item s="1" x="109"/>
        <item s="1" x="110"/>
        <item s="1" x="111"/>
        <item s="1" x="112"/>
        <item s="1" x="113"/>
        <item s="1" x="114"/>
        <item s="1" x="115"/>
        <item s="1" x="116"/>
        <item s="1" x="117"/>
        <item s="1" x="118"/>
        <item s="1" x="119"/>
        <item s="1" x="120"/>
        <item s="1" x="121"/>
        <item s="1" x="122"/>
        <item s="1" x="123"/>
        <item s="1" x="124"/>
        <item s="1" x="125"/>
        <item s="1" x="126"/>
        <item s="1" x="127"/>
        <item s="1" x="128"/>
        <item s="1" x="129"/>
        <item s="1" x="130"/>
        <item s="1" x="131"/>
        <item s="1" x="132"/>
        <item s="1" x="133"/>
        <item s="1" x="134"/>
        <item s="1" x="135"/>
        <item s="1" x="136"/>
        <item s="1" x="137"/>
        <item s="1" x="138"/>
        <item s="1" x="139"/>
        <item s="1" x="140"/>
        <item s="1" x="141"/>
        <item s="1" x="142"/>
        <item s="1" x="143"/>
        <item s="1" x="144"/>
        <item s="1" x="145"/>
        <item s="1" x="146"/>
        <item s="1" x="147"/>
        <item s="1" x="148"/>
        <item s="1" x="149"/>
        <item s="1" x="150"/>
        <item s="1" x="151"/>
        <item s="1" x="152"/>
        <item s="1" x="153"/>
      </items>
    </pivotField>
    <pivotField axis="axisRow" allDrilled="1" subtotalTop="0" showAll="0" dataSourceSort="1" defaultSubtotal="0" defaultAttributeDrillState="1">
      <items count="9">
        <item x="0"/>
        <item x="1"/>
        <item x="2"/>
        <item x="3"/>
        <item x="4"/>
        <item x="5"/>
        <item x="6"/>
        <item x="7"/>
        <item x="8"/>
      </items>
    </pivotField>
    <pivotField dataField="1" subtotalTop="0" showAll="0" defaultSubtotal="0"/>
  </pivotFields>
  <rowFields count="1">
    <field x="2"/>
  </rowFields>
  <rowItems count="10">
    <i>
      <x/>
    </i>
    <i>
      <x v="1"/>
    </i>
    <i>
      <x v="2"/>
    </i>
    <i>
      <x v="3"/>
    </i>
    <i>
      <x v="4"/>
    </i>
    <i>
      <x v="5"/>
    </i>
    <i>
      <x v="6"/>
    </i>
    <i>
      <x v="7"/>
    </i>
    <i>
      <x v="8"/>
    </i>
    <i t="grand">
      <x/>
    </i>
  </rowItems>
  <colItems count="1">
    <i/>
  </colItems>
  <dataFields count="1">
    <dataField name="Average of battery.1" fld="3" subtotal="average" baseField="2" baseItem="0" numFmtId="1"/>
  </dataFields>
  <formats count="4">
    <format dxfId="37">
      <pivotArea grandRow="1" outline="0" collapsedLevelsAreSubtotals="1" fieldPosition="0"/>
    </format>
    <format dxfId="36">
      <pivotArea collapsedLevelsAreSubtotals="1" fieldPosition="0">
        <references count="1">
          <reference field="2" count="1">
            <x v="2"/>
          </reference>
        </references>
      </pivotArea>
    </format>
    <format dxfId="35">
      <pivotArea collapsedLevelsAreSubtotals="1" fieldPosition="0">
        <references count="1">
          <reference field="2" count="6">
            <x v="3"/>
            <x v="4"/>
            <x v="5"/>
            <x v="6"/>
            <x v="7"/>
            <x v="8"/>
          </reference>
        </references>
      </pivotArea>
    </format>
    <format dxfId="34">
      <pivotArea outline="0" collapsedLevelsAreSubtotals="1" fieldPosition="0"/>
    </format>
  </formats>
  <pivotHierarchies count="6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7" level="1">
        <member name="[Range].[brand].&amp;[Infinix]"/>
        <member name="[Range].[brand].&amp;[Itel]"/>
        <member name="[Range].[brand].&amp;[Oppo]"/>
        <member name="[Range].[brand].&amp;[Safaricom]"/>
        <member name="[Range].[brand].&amp;[Samsung]"/>
        <member name="[Range].[brand].&amp;[Tecno]"/>
        <member name="[Range].[brand].&amp;[XIAOMI]"/>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value_for_money - Copy"/>
    <pivotHierarchy dragToData="1"/>
    <pivotHierarchy dragToData="1" caption="Average of price_KES"/>
    <pivotHierarchy dragToData="1"/>
    <pivotHierarchy dragToData="1" caption="Average of battery.1"/>
    <pivotHierarchy dragToData="1"/>
    <pivotHierarchy dragToData="1" caption="Average of discount"/>
    <pivotHierarchy dragToData="1"/>
    <pivotHierarchy dragToData="1" caption="Average of Percent Discount"/>
    <pivotHierarchy dragToData="1"/>
    <pivotHierarchy dragToData="1"/>
    <pivotHierarchy dragToData="1"/>
    <pivotHierarchy dragToData="1" caption="Average of rom.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jumia_android_2_phones_final!$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B2239F8-8CF6-4098-8B94-29A4A28183EA}" name="PivotTable6" cacheId="4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47:B55" firstHeaderRow="1" firstDataRow="1" firstDataCol="1"/>
  <pivotFields count="2">
    <pivotField axis="axisRow" allDrilled="1" subtotalTop="0" showAll="0" dataSourceSort="1" defaultSubtotal="0" defaultAttributeDrillState="1">
      <items count="9">
        <item s="1" x="0"/>
        <item s="1" x="1"/>
        <item s="1" x="2"/>
        <item s="1" x="3"/>
        <item s="1" x="4"/>
        <item s="1" x="5"/>
        <item s="1" x="6"/>
        <item x="7"/>
        <item x="8"/>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Average of battery.1" fld="1" subtotal="average" baseField="0" baseItem="0"/>
  </dataFields>
  <formats count="3">
    <format dxfId="40">
      <pivotArea collapsedLevelsAreSubtotals="1" fieldPosition="0">
        <references count="1">
          <reference field="0" count="1">
            <x v="7"/>
          </reference>
        </references>
      </pivotArea>
    </format>
    <format dxfId="39">
      <pivotArea collapsedLevelsAreSubtotals="1" fieldPosition="0">
        <references count="1">
          <reference field="0" count="8">
            <x v="0"/>
            <x v="1"/>
            <x v="2"/>
            <x v="3"/>
            <x v="4"/>
            <x v="5"/>
            <x v="6"/>
            <x v="8"/>
          </reference>
        </references>
      </pivotArea>
    </format>
    <format dxfId="38">
      <pivotArea grandRow="1" outline="0" collapsedLevelsAreSubtotals="1" fieldPosition="0"/>
    </format>
  </formats>
  <conditionalFormats count="1">
    <conditionalFormat priority="19">
      <pivotAreas count="1">
        <pivotArea fieldPosition="0">
          <references count="1">
            <reference field="0" count="7">
              <x v="0"/>
              <x v="1"/>
              <x v="2"/>
              <x v="3"/>
              <x v="4"/>
              <x v="5"/>
              <x v="6"/>
            </reference>
          </references>
        </pivotArea>
      </pivotAreas>
    </conditionalFormat>
  </conditionalFormats>
  <chartFormats count="2">
    <chartFormat chart="5"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Hierarchies count="6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value_for_money - Copy"/>
    <pivotHierarchy dragToData="1"/>
    <pivotHierarchy dragToData="1" caption="Average of price_KES"/>
    <pivotHierarchy dragToData="1"/>
    <pivotHierarchy dragToData="1" caption="Average of battery.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jumia_android_2_phones_final!$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DF62D7B-EAF6-4055-8532-BC752F33B7A9}" name="PivotTable14" cacheId="4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61:B271" firstHeaderRow="1" firstDataRow="1" firstDataCol="1"/>
  <pivotFields count="4">
    <pivotField allDrilled="1" subtotalTop="0" showAll="0" dataSourceSort="1" defaultSubtotal="0" defaultAttributeDrillState="1"/>
    <pivotField allDrilled="1" subtotalTop="0" showAll="0" dataSourceSort="1" defaultSubtotal="0" defaultAttributeDrillState="1">
      <items count="154">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s="1" x="95"/>
        <item s="1" x="96"/>
        <item s="1" x="97"/>
        <item s="1" x="98"/>
        <item s="1" x="99"/>
        <item s="1" x="100"/>
        <item s="1" x="101"/>
        <item s="1" x="102"/>
        <item s="1" x="103"/>
        <item s="1" x="104"/>
        <item s="1" x="105"/>
        <item s="1" x="106"/>
        <item s="1" x="107"/>
        <item s="1" x="108"/>
        <item s="1" x="109"/>
        <item s="1" x="110"/>
        <item s="1" x="111"/>
        <item s="1" x="112"/>
        <item s="1" x="113"/>
        <item s="1" x="114"/>
        <item s="1" x="115"/>
        <item s="1" x="116"/>
        <item s="1" x="117"/>
        <item s="1" x="118"/>
        <item s="1" x="119"/>
        <item s="1" x="120"/>
        <item s="1" x="121"/>
        <item s="1" x="122"/>
        <item s="1" x="123"/>
        <item s="1" x="124"/>
        <item s="1" x="125"/>
        <item s="1" x="126"/>
        <item s="1" x="127"/>
        <item s="1" x="128"/>
        <item s="1" x="129"/>
        <item s="1" x="130"/>
        <item s="1" x="131"/>
        <item s="1" x="132"/>
        <item s="1" x="133"/>
        <item s="1" x="134"/>
        <item s="1" x="135"/>
        <item s="1" x="136"/>
        <item s="1" x="137"/>
        <item s="1" x="138"/>
        <item s="1" x="139"/>
        <item s="1" x="140"/>
        <item s="1" x="141"/>
        <item s="1" x="142"/>
        <item s="1" x="143"/>
        <item s="1" x="144"/>
        <item s="1" x="145"/>
        <item s="1" x="146"/>
        <item s="1" x="147"/>
        <item s="1" x="148"/>
        <item s="1" x="149"/>
        <item s="1" x="150"/>
        <item s="1" x="151"/>
        <item s="1" x="152"/>
        <item s="1" x="153"/>
      </items>
    </pivotField>
    <pivotField axis="axisRow" allDrilled="1" subtotalTop="0" showAll="0" dataSourceSort="1" defaultSubtotal="0" defaultAttributeDrillState="1">
      <items count="9">
        <item x="0"/>
        <item x="1"/>
        <item x="2"/>
        <item x="3"/>
        <item x="4"/>
        <item x="5"/>
        <item x="6"/>
        <item x="7"/>
        <item x="8"/>
      </items>
    </pivotField>
    <pivotField dataField="1" subtotalTop="0" showAll="0" defaultSubtotal="0"/>
  </pivotFields>
  <rowFields count="1">
    <field x="2"/>
  </rowFields>
  <rowItems count="10">
    <i>
      <x/>
    </i>
    <i>
      <x v="1"/>
    </i>
    <i>
      <x v="2"/>
    </i>
    <i>
      <x v="3"/>
    </i>
    <i>
      <x v="4"/>
    </i>
    <i>
      <x v="5"/>
    </i>
    <i>
      <x v="6"/>
    </i>
    <i>
      <x v="7"/>
    </i>
    <i>
      <x v="8"/>
    </i>
    <i t="grand">
      <x/>
    </i>
  </rowItems>
  <colItems count="1">
    <i/>
  </colItems>
  <dataFields count="1">
    <dataField name="Count of Model.1" fld="3" subtotal="count" baseField="0" baseItem="0"/>
  </dataFields>
  <formats count="1">
    <format dxfId="41">
      <pivotArea grandRow="1" outline="0" collapsedLevelsAreSubtotals="1" fieldPosition="0"/>
    </format>
  </formats>
  <chartFormats count="10">
    <chartFormat chart="10" format="40" series="1">
      <pivotArea type="data" outline="0" fieldPosition="0">
        <references count="1">
          <reference field="4294967294" count="1" selected="0">
            <x v="0"/>
          </reference>
        </references>
      </pivotArea>
    </chartFormat>
    <chartFormat chart="10" format="41">
      <pivotArea type="data" outline="0" fieldPosition="0">
        <references count="2">
          <reference field="4294967294" count="1" selected="0">
            <x v="0"/>
          </reference>
          <reference field="2" count="1" selected="0">
            <x v="0"/>
          </reference>
        </references>
      </pivotArea>
    </chartFormat>
    <chartFormat chart="10" format="42">
      <pivotArea type="data" outline="0" fieldPosition="0">
        <references count="2">
          <reference field="4294967294" count="1" selected="0">
            <x v="0"/>
          </reference>
          <reference field="2" count="1" selected="0">
            <x v="1"/>
          </reference>
        </references>
      </pivotArea>
    </chartFormat>
    <chartFormat chart="10" format="43">
      <pivotArea type="data" outline="0" fieldPosition="0">
        <references count="2">
          <reference field="4294967294" count="1" selected="0">
            <x v="0"/>
          </reference>
          <reference field="2" count="1" selected="0">
            <x v="2"/>
          </reference>
        </references>
      </pivotArea>
    </chartFormat>
    <chartFormat chart="10" format="44">
      <pivotArea type="data" outline="0" fieldPosition="0">
        <references count="2">
          <reference field="4294967294" count="1" selected="0">
            <x v="0"/>
          </reference>
          <reference field="2" count="1" selected="0">
            <x v="3"/>
          </reference>
        </references>
      </pivotArea>
    </chartFormat>
    <chartFormat chart="10" format="45">
      <pivotArea type="data" outline="0" fieldPosition="0">
        <references count="2">
          <reference field="4294967294" count="1" selected="0">
            <x v="0"/>
          </reference>
          <reference field="2" count="1" selected="0">
            <x v="4"/>
          </reference>
        </references>
      </pivotArea>
    </chartFormat>
    <chartFormat chart="10" format="46">
      <pivotArea type="data" outline="0" fieldPosition="0">
        <references count="2">
          <reference field="4294967294" count="1" selected="0">
            <x v="0"/>
          </reference>
          <reference field="2" count="1" selected="0">
            <x v="5"/>
          </reference>
        </references>
      </pivotArea>
    </chartFormat>
    <chartFormat chart="10" format="47">
      <pivotArea type="data" outline="0" fieldPosition="0">
        <references count="2">
          <reference field="4294967294" count="1" selected="0">
            <x v="0"/>
          </reference>
          <reference field="2" count="1" selected="0">
            <x v="6"/>
          </reference>
        </references>
      </pivotArea>
    </chartFormat>
    <chartFormat chart="10" format="48">
      <pivotArea type="data" outline="0" fieldPosition="0">
        <references count="2">
          <reference field="4294967294" count="1" selected="0">
            <x v="0"/>
          </reference>
          <reference field="2" count="1" selected="0">
            <x v="7"/>
          </reference>
        </references>
      </pivotArea>
    </chartFormat>
    <chartFormat chart="10" format="49">
      <pivotArea type="data" outline="0" fieldPosition="0">
        <references count="2">
          <reference field="4294967294" count="1" selected="0">
            <x v="0"/>
          </reference>
          <reference field="2" count="1" selected="0">
            <x v="8"/>
          </reference>
        </references>
      </pivotArea>
    </chartFormat>
  </chartFormats>
  <pivotHierarchies count="6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7" level="1">
        <member name="[Range].[brand].&amp;[Infinix]"/>
        <member name="[Range].[brand].&amp;[Itel]"/>
        <member name="[Range].[brand].&amp;[Oppo]"/>
        <member name="[Range].[brand].&amp;[Safaricom]"/>
        <member name="[Range].[brand].&amp;[Samsung]"/>
        <member name="[Range].[brand].&amp;[Tecno]"/>
        <member name="[Range].[brand].&amp;[XIAOMI]"/>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value_for_money - Copy"/>
    <pivotHierarchy dragToData="1"/>
    <pivotHierarchy dragToData="1" caption="Average of price_KES"/>
    <pivotHierarchy dragToData="1"/>
    <pivotHierarchy dragToData="1" caption="Average of battery.1"/>
    <pivotHierarchy dragToData="1"/>
    <pivotHierarchy dragToData="1" caption="Average of discount"/>
    <pivotHierarchy dragToData="1"/>
    <pivotHierarchy dragToData="1" caption="Average of Percent Discount"/>
    <pivotHierarchy dragToData="1"/>
    <pivotHierarchy dragToData="1"/>
    <pivotHierarchy dragToData="1"/>
    <pivotHierarchy dragToData="1" caption="Average of rom.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jumia_android_2_phones_final!$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58280ED-2C1C-448D-B35F-994146B5AE3E}" name="PivotTable5" cacheId="4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5:B43" firstHeaderRow="1" firstDataRow="1" firstDataCol="1"/>
  <pivotFields count="2">
    <pivotField axis="axisRow" allDrilled="1" subtotalTop="0" showAll="0" dataSourceSort="1" defaultSubtotal="0" defaultAttributeDrillState="1">
      <items count="10">
        <item s="1" x="0"/>
        <item s="1" x="1"/>
        <item s="1" x="2"/>
        <item s="1" x="3"/>
        <item s="1" x="4"/>
        <item s="1" x="5"/>
        <item s="1" x="6"/>
        <item x="7"/>
        <item x="8"/>
        <item x="9"/>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Average of price_KES" fld="1" subtotal="average" baseField="0" baseItem="0"/>
  </dataFields>
  <formats count="3">
    <format dxfId="44">
      <pivotArea collapsedLevelsAreSubtotals="1" fieldPosition="0">
        <references count="1">
          <reference field="0" count="1">
            <x v="8"/>
          </reference>
        </references>
      </pivotArea>
    </format>
    <format dxfId="43">
      <pivotArea collapsedLevelsAreSubtotals="1" fieldPosition="0">
        <references count="1">
          <reference field="0" count="8">
            <x v="0"/>
            <x v="1"/>
            <x v="2"/>
            <x v="3"/>
            <x v="4"/>
            <x v="5"/>
            <x v="6"/>
            <x v="9"/>
          </reference>
        </references>
      </pivotArea>
    </format>
    <format dxfId="42">
      <pivotArea grandRow="1" outline="0" collapsedLevelsAreSubtotals="1" fieldPosition="0"/>
    </format>
  </format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6"/>
          </reference>
        </references>
      </pivotArea>
    </chartFormat>
    <chartFormat chart="0" format="2">
      <pivotArea type="data" outline="0" fieldPosition="0">
        <references count="2">
          <reference field="4294967294" count="1" selected="0">
            <x v="0"/>
          </reference>
          <reference field="0" count="1" selected="0">
            <x v="5"/>
          </reference>
        </references>
      </pivotArea>
    </chartFormat>
    <chartFormat chart="0" format="3">
      <pivotArea type="data" outline="0" fieldPosition="0">
        <references count="2">
          <reference field="4294967294" count="1" selected="0">
            <x v="0"/>
          </reference>
          <reference field="0" count="1" selected="0">
            <x v="4"/>
          </reference>
        </references>
      </pivotArea>
    </chartFormat>
    <chartFormat chart="0" format="4">
      <pivotArea type="data" outline="0" fieldPosition="0">
        <references count="2">
          <reference field="4294967294" count="1" selected="0">
            <x v="0"/>
          </reference>
          <reference field="0" count="1" selected="0">
            <x v="2"/>
          </reference>
        </references>
      </pivotArea>
    </chartFormat>
    <chartFormat chart="0" format="5">
      <pivotArea type="data" outline="0" fieldPosition="0">
        <references count="2">
          <reference field="4294967294" count="1" selected="0">
            <x v="0"/>
          </reference>
          <reference field="0"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0" count="1" selected="0">
            <x v="0"/>
          </reference>
        </references>
      </pivotArea>
    </chartFormat>
    <chartFormat chart="3" format="16">
      <pivotArea type="data" outline="0" fieldPosition="0">
        <references count="2">
          <reference field="4294967294" count="1" selected="0">
            <x v="0"/>
          </reference>
          <reference field="0" count="1" selected="0">
            <x v="1"/>
          </reference>
        </references>
      </pivotArea>
    </chartFormat>
    <chartFormat chart="3" format="17">
      <pivotArea type="data" outline="0" fieldPosition="0">
        <references count="2">
          <reference field="4294967294" count="1" selected="0">
            <x v="0"/>
          </reference>
          <reference field="0" count="1" selected="0">
            <x v="2"/>
          </reference>
        </references>
      </pivotArea>
    </chartFormat>
    <chartFormat chart="3" format="18">
      <pivotArea type="data" outline="0" fieldPosition="0">
        <references count="2">
          <reference field="4294967294" count="1" selected="0">
            <x v="0"/>
          </reference>
          <reference field="0" count="1" selected="0">
            <x v="3"/>
          </reference>
        </references>
      </pivotArea>
    </chartFormat>
    <chartFormat chart="3" format="19">
      <pivotArea type="data" outline="0" fieldPosition="0">
        <references count="2">
          <reference field="4294967294" count="1" selected="0">
            <x v="0"/>
          </reference>
          <reference field="0" count="1" selected="0">
            <x v="4"/>
          </reference>
        </references>
      </pivotArea>
    </chartFormat>
    <chartFormat chart="3" format="20">
      <pivotArea type="data" outline="0" fieldPosition="0">
        <references count="2">
          <reference field="4294967294" count="1" selected="0">
            <x v="0"/>
          </reference>
          <reference field="0" count="1" selected="0">
            <x v="5"/>
          </reference>
        </references>
      </pivotArea>
    </chartFormat>
    <chartFormat chart="3" format="21">
      <pivotArea type="data" outline="0" fieldPosition="0">
        <references count="2">
          <reference field="4294967294" count="1" selected="0">
            <x v="0"/>
          </reference>
          <reference field="0" count="1" selected="0">
            <x v="6"/>
          </reference>
        </references>
      </pivotArea>
    </chartFormat>
    <chartFormat chart="9" format="30" series="1">
      <pivotArea type="data" outline="0" fieldPosition="0">
        <references count="1">
          <reference field="4294967294" count="1" selected="0">
            <x v="0"/>
          </reference>
        </references>
      </pivotArea>
    </chartFormat>
    <chartFormat chart="9" format="31">
      <pivotArea type="data" outline="0" fieldPosition="0">
        <references count="2">
          <reference field="4294967294" count="1" selected="0">
            <x v="0"/>
          </reference>
          <reference field="0" count="1" selected="0">
            <x v="0"/>
          </reference>
        </references>
      </pivotArea>
    </chartFormat>
    <chartFormat chart="9" format="32">
      <pivotArea type="data" outline="0" fieldPosition="0">
        <references count="2">
          <reference field="4294967294" count="1" selected="0">
            <x v="0"/>
          </reference>
          <reference field="0" count="1" selected="0">
            <x v="1"/>
          </reference>
        </references>
      </pivotArea>
    </chartFormat>
    <chartFormat chart="9" format="33">
      <pivotArea type="data" outline="0" fieldPosition="0">
        <references count="2">
          <reference field="4294967294" count="1" selected="0">
            <x v="0"/>
          </reference>
          <reference field="0" count="1" selected="0">
            <x v="2"/>
          </reference>
        </references>
      </pivotArea>
    </chartFormat>
    <chartFormat chart="9" format="34">
      <pivotArea type="data" outline="0" fieldPosition="0">
        <references count="2">
          <reference field="4294967294" count="1" selected="0">
            <x v="0"/>
          </reference>
          <reference field="0" count="1" selected="0">
            <x v="3"/>
          </reference>
        </references>
      </pivotArea>
    </chartFormat>
    <chartFormat chart="9" format="35">
      <pivotArea type="data" outline="0" fieldPosition="0">
        <references count="2">
          <reference field="4294967294" count="1" selected="0">
            <x v="0"/>
          </reference>
          <reference field="0" count="1" selected="0">
            <x v="4"/>
          </reference>
        </references>
      </pivotArea>
    </chartFormat>
    <chartFormat chart="9" format="36">
      <pivotArea type="data" outline="0" fieldPosition="0">
        <references count="2">
          <reference field="4294967294" count="1" selected="0">
            <x v="0"/>
          </reference>
          <reference field="0" count="1" selected="0">
            <x v="5"/>
          </reference>
        </references>
      </pivotArea>
    </chartFormat>
    <chartFormat chart="9" format="37">
      <pivotArea type="data" outline="0" fieldPosition="0">
        <references count="2">
          <reference field="4294967294" count="1" selected="0">
            <x v="0"/>
          </reference>
          <reference field="0" count="1" selected="0">
            <x v="6"/>
          </reference>
        </references>
      </pivotArea>
    </chartFormat>
  </chartFormats>
  <pivotHierarchies count="6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value_for_money - Copy"/>
    <pivotHierarchy dragToData="1"/>
    <pivotHierarchy dragToData="1" caption="Average of price_K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jumia_android_2_phones_final!$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72276CC-9FA8-4F2C-8CBF-8D2779B085D5}" name="PivotTable13" cacheId="4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00:B251"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154">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s="1" x="95"/>
        <item s="1" x="96"/>
        <item s="1" x="97"/>
        <item s="1" x="98"/>
        <item s="1" x="99"/>
        <item s="1" x="100"/>
        <item s="1" x="101"/>
        <item s="1" x="102"/>
        <item s="1" x="103"/>
        <item s="1" x="104"/>
        <item s="1" x="105"/>
        <item s="1" x="106"/>
        <item s="1" x="107"/>
        <item s="1" x="108"/>
        <item s="1" x="109"/>
        <item s="1" x="110"/>
        <item s="1" x="111"/>
        <item s="1" x="112"/>
        <item s="1" x="113"/>
        <item s="1" x="114"/>
        <item s="1" x="115"/>
        <item s="1" x="116"/>
        <item s="1" x="117"/>
        <item s="1" x="118"/>
        <item s="1" x="119"/>
        <item s="1" x="120"/>
        <item s="1" x="121"/>
        <item s="1" x="122"/>
        <item s="1" x="123"/>
        <item s="1" x="124"/>
        <item s="1" x="125"/>
        <item s="1" x="126"/>
        <item s="1" x="127"/>
        <item s="1" x="128"/>
        <item s="1" x="129"/>
        <item s="1" x="130"/>
        <item s="1" x="131"/>
        <item s="1" x="132"/>
        <item s="1" x="133"/>
        <item s="1" x="134"/>
        <item s="1" x="135"/>
        <item s="1" x="136"/>
        <item s="1" x="137"/>
        <item s="1" x="138"/>
        <item s="1" x="139"/>
        <item s="1" x="140"/>
        <item s="1" x="141"/>
        <item s="1" x="142"/>
        <item s="1" x="143"/>
        <item s="1" x="144"/>
        <item s="1" x="145"/>
        <item s="1" x="146"/>
        <item s="1" x="147"/>
        <item s="1" x="148"/>
        <item s="1" x="149"/>
        <item s="1" x="150"/>
        <item s="1" x="151"/>
        <item s="1" x="152"/>
        <item s="1" x="153"/>
      </items>
    </pivotField>
    <pivotField dataField="1" subtotalTop="0" showAll="0" defaultSubtotal="0"/>
  </pivotFields>
  <rowFields count="1">
    <field x="1"/>
  </rowFields>
  <rowItems count="1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t="grand">
      <x/>
    </i>
  </rowItems>
  <colItems count="1">
    <i/>
  </colItems>
  <dataFields count="1">
    <dataField name="Count of Model.1" fld="2" subtotal="count" baseField="0" baseItem="0"/>
  </dataFields>
  <formats count="1">
    <format dxfId="45">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Hierarchies count="6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7" level="1">
        <member name="[Range].[brand].&amp;[Infinix]"/>
        <member name="[Range].[brand].&amp;[Itel]"/>
        <member name="[Range].[brand].&amp;[Oppo]"/>
        <member name="[Range].[brand].&amp;[Safaricom]"/>
        <member name="[Range].[brand].&amp;[Samsung]"/>
        <member name="[Range].[brand].&amp;[Tecno]"/>
        <member name="[Range].[brand].&amp;[XIAOMI]"/>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value_for_money - Copy"/>
    <pivotHierarchy dragToData="1"/>
    <pivotHierarchy dragToData="1" caption="Average of price_KES"/>
    <pivotHierarchy dragToData="1"/>
    <pivotHierarchy dragToData="1" caption="Average of battery.1"/>
    <pivotHierarchy dragToData="1"/>
    <pivotHierarchy dragToData="1" caption="Average of discount"/>
    <pivotHierarchy dragToData="1"/>
    <pivotHierarchy dragToData="1" caption="Average of Percent Discount"/>
    <pivotHierarchy dragToData="1"/>
    <pivotHierarchy dragToData="1"/>
    <pivotHierarchy dragToData="1"/>
    <pivotHierarchy dragToData="1" caption="Average of rom.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jumia_android_2_phones_final!$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008F74DF-1934-4951-AB13-66132A23AE47}" autoFormatId="16" applyNumberFormats="0" applyBorderFormats="0" applyFontFormats="0" applyPatternFormats="0" applyAlignmentFormats="0" applyWidthHeightFormats="0">
  <queryTableRefresh nextId="44">
    <queryTableFields count="17">
      <queryTableField id="1" name="brand" tableColumnId="1"/>
      <queryTableField id="30" dataBound="0" tableColumnId="11"/>
      <queryTableField id="28" name="Model" tableColumnId="2"/>
      <queryTableField id="3" name="price_KES" tableColumnId="3"/>
      <queryTableField id="4" name="old_price_KES" tableColumnId="4"/>
      <queryTableField id="5" name="RAM" tableColumnId="5"/>
      <queryTableField id="6" name="ROM" tableColumnId="6"/>
      <queryTableField id="7" name="screen_size" tableColumnId="7"/>
      <queryTableField id="8" name="battery" tableColumnId="8"/>
      <queryTableField id="22" name="discount" tableColumnId="22"/>
      <queryTableField id="37" name="Percent Discount" tableColumnId="18"/>
      <queryTableField id="38" name="ram.1" tableColumnId="9"/>
      <queryTableField id="39" name="rom.1" tableColumnId="10"/>
      <queryTableField id="40" name="battery.1" tableColumnId="17"/>
      <queryTableField id="41" name="value_for_money" tableColumnId="19"/>
      <queryTableField id="42" name="value_for_money - Copy" tableColumnId="20"/>
      <queryTableField id="43" name="RAM + ROM" tableColumnId="21"/>
    </queryTableFields>
    <queryTableDeletedFields count="2">
      <deletedField name="Percent Discount"/>
      <deletedField name="Percent Discount"/>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B9C71844-440B-4EEA-BED2-7EC9B6468C75}" sourceName="[Range].[brand]">
  <pivotTables>
    <pivotTable tabId="8" name="PivotTable4"/>
    <pivotTable tabId="8" name="PivotTable1"/>
    <pivotTable tabId="8" name="PivotTable11"/>
    <pivotTable tabId="8" name="PivotTable13"/>
    <pivotTable tabId="8" name="PivotTable14"/>
    <pivotTable tabId="8" name="PivotTable15"/>
    <pivotTable tabId="8" name="PivotTable16"/>
    <pivotTable tabId="8" name="PivotTable17"/>
    <pivotTable tabId="8" name="PivotTable3"/>
    <pivotTable tabId="8" name="PivotTable5"/>
    <pivotTable tabId="8" name="PivotTable6"/>
    <pivotTable tabId="8" name="PivotTable7"/>
    <pivotTable tabId="8" name="PivotTable9"/>
  </pivotTables>
  <data>
    <olap pivotCacheId="983515943">
      <levels count="2">
        <level uniqueName="[Range].[brand].[(All)]" sourceCaption="(All)" count="0"/>
        <level uniqueName="[Range].[brand].[brand]" sourceCaption="brand" count="11">
          <ranges>
            <range startItem="0">
              <i n="[Range].[brand].&amp;[Google]" c="Google"/>
              <i n="[Range].[brand].&amp;[Huawei]" c="Huawei"/>
              <i n="[Range].[brand].&amp;[Infinix]" c="Infinix"/>
              <i n="[Range].[brand].&amp;[Itel]" c="Itel"/>
              <i n="[Range].[brand].&amp;[Nokia]" c="Nokia"/>
              <i n="[Range].[brand].&amp;[Oppo]" c="Oppo"/>
              <i n="[Range].[brand].&amp;[Safaricom]" c="Safaricom"/>
              <i n="[Range].[brand].&amp;[Samsung]" c="Samsung"/>
              <i n="[Range].[brand].&amp;[Tecno]" c="Tecno"/>
              <i n="[Range].[brand].&amp;[XIAOMI]" c="XIAOMI"/>
              <i n="[Range].[brand].&amp;" c="(blank)" nd="1"/>
            </range>
          </ranges>
        </level>
      </levels>
      <selections count="7">
        <selection n="[Range].[brand].&amp;[Infinix]"/>
        <selection n="[Range].[brand].&amp;[Itel]"/>
        <selection n="[Range].[brand].&amp;[Oppo]"/>
        <selection n="[Range].[brand].&amp;[Safaricom]"/>
        <selection n="[Range].[brand].&amp;[Samsung]"/>
        <selection n="[Range].[brand].&amp;[Tecno]"/>
        <selection n="[Range].[brand].&amp;[XIAOMI]"/>
      </selections>
    </olap>
  </data>
  <extLst>
    <x:ext xmlns:x15="http://schemas.microsoft.com/office/spreadsheetml/2010/11/main" uri="{470722E0-AACD-4C17-9CDC-17EF765DBC7E}">
      <x15:slicerCacheHideItemsWithNoData count="1">
        <x15:slicerCacheOlapLevelName uniqueName="[Range].[brand].[brand]" count="1"/>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697DF852-A178-45A9-944A-3F116A907172}" cache="Slicer_brand" caption="brand" columnCount="11"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3D6675-A19A-4067-8A20-C56C11611A6D}" name="jumia_android_2_phones_final" displayName="jumia_android_2_phones_final" ref="A1:Q1006" tableType="queryTable">
  <autoFilter ref="A1:Q1006" xr:uid="{CE3D6675-A19A-4067-8A20-C56C11611A6D}"/>
  <tableColumns count="17">
    <tableColumn id="1" xr3:uid="{D6C49ABC-9193-476C-9182-95357A9B0644}" uniqueName="1" name="brand" totalsRowLabel="Total" queryTableFieldId="1" dataDxfId="15"/>
    <tableColumn id="11" xr3:uid="{FCADFFAF-63EA-4524-BB08-D9F8C52803F1}" uniqueName="11" name="Model.1" queryTableFieldId="30" dataDxfId="14">
      <calculatedColumnFormula>TRIM(CLEAN(C2))</calculatedColumnFormula>
    </tableColumn>
    <tableColumn id="2" xr3:uid="{10DF7CB2-AE59-4A19-8A09-2BB800738DD5}" uniqueName="2" name="Model" queryTableFieldId="28" dataDxfId="13"/>
    <tableColumn id="3" xr3:uid="{BE3A1EC8-7AEB-42F7-AF60-123217C05091}" uniqueName="3" name="price_KES" queryTableFieldId="3"/>
    <tableColumn id="4" xr3:uid="{15E30198-402A-4060-A27F-25950E30D30D}" uniqueName="4" name="old_price_KES" queryTableFieldId="4"/>
    <tableColumn id="5" xr3:uid="{E4C45939-7BC5-4F76-8946-405D3F71CA36}" uniqueName="5" name="RAM" queryTableFieldId="5" dataDxfId="12"/>
    <tableColumn id="6" xr3:uid="{3907ABC9-483A-4DE5-95C6-A2CC5445E287}" uniqueName="6" name="ROM" queryTableFieldId="6" dataDxfId="11"/>
    <tableColumn id="7" xr3:uid="{8847954D-36F4-405F-9038-8491A36CFB99}" uniqueName="7" name="screen_size" queryTableFieldId="7" dataDxfId="10"/>
    <tableColumn id="8" xr3:uid="{B7462F33-05E1-4996-9730-F4BAD37D6001}" uniqueName="8" name="battery" queryTableFieldId="8" dataDxfId="9"/>
    <tableColumn id="22" xr3:uid="{C6CC5104-842C-4FB4-BFEF-1F9F1AD0EAB3}" uniqueName="22" name="discount" queryTableFieldId="22"/>
    <tableColumn id="18" xr3:uid="{DE87CD0C-6F56-434D-B66B-C3485C22E029}" uniqueName="18" name="Percent Discount" queryTableFieldId="37" dataDxfId="8"/>
    <tableColumn id="9" xr3:uid="{8DFA6977-D714-4D8F-B39F-48031E1F210B}" uniqueName="9" name="ram.1" queryTableFieldId="38"/>
    <tableColumn id="10" xr3:uid="{60DC750C-453F-49FA-9D2B-0CAB29A719F2}" uniqueName="10" name="rom.1" queryTableFieldId="39"/>
    <tableColumn id="17" xr3:uid="{130DF63B-21FB-44DF-A905-B07A132B6385}" uniqueName="17" name="battery.1" queryTableFieldId="40"/>
    <tableColumn id="19" xr3:uid="{F26EF2F1-9F3F-49BF-BE76-4BB3FF8567DC}" uniqueName="19" name="value_for_money" queryTableFieldId="41"/>
    <tableColumn id="20" xr3:uid="{6AAE2FEC-53AF-44A1-9CD1-A0DB5839DAEA}" uniqueName="20" name="value_for_money - Copy" queryTableFieldId="42" dataDxfId="0" dataCellStyle="Percent"/>
    <tableColumn id="21" xr3:uid="{460A0DC1-BA50-4AD1-AD8C-998D2F3F67F3}" uniqueName="21" name="RAM + ROM" queryTableFieldId="43" dataCellStyle="Percent"/>
  </tableColumns>
  <tableStyleInfo name="TableStyleMedium7"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3D2A4-6224-4969-A828-B0454CC3958D}">
  <dimension ref="A3:I371"/>
  <sheetViews>
    <sheetView workbookViewId="0">
      <selection activeCell="D5" sqref="D5"/>
    </sheetView>
  </sheetViews>
  <sheetFormatPr defaultRowHeight="15" x14ac:dyDescent="0.25"/>
  <cols>
    <col min="1" max="1" width="13.140625" bestFit="1" customWidth="1"/>
    <col min="2" max="2" width="16" bestFit="1" customWidth="1"/>
    <col min="3" max="3" width="16.28515625" bestFit="1" customWidth="1"/>
    <col min="4" max="4" width="19.85546875" bestFit="1" customWidth="1"/>
    <col min="5" max="5" width="14.28515625" bestFit="1" customWidth="1"/>
    <col min="6" max="6" width="16.28515625" bestFit="1" customWidth="1"/>
    <col min="7" max="8" width="4.5703125" bestFit="1" customWidth="1"/>
    <col min="9" max="12" width="5.5703125" bestFit="1" customWidth="1"/>
    <col min="13" max="13" width="4.5703125" bestFit="1" customWidth="1"/>
    <col min="14" max="14" width="5.5703125" bestFit="1" customWidth="1"/>
    <col min="15" max="15" width="4.5703125" bestFit="1" customWidth="1"/>
    <col min="16" max="21" width="5.5703125" bestFit="1" customWidth="1"/>
    <col min="22" max="22" width="4.5703125" bestFit="1" customWidth="1"/>
    <col min="23" max="25" width="5.5703125" bestFit="1" customWidth="1"/>
    <col min="26" max="26" width="4.5703125" bestFit="1" customWidth="1"/>
    <col min="27" max="27" width="5.5703125" bestFit="1" customWidth="1"/>
    <col min="28" max="28" width="4" bestFit="1" customWidth="1"/>
    <col min="29" max="29" width="4.5703125" bestFit="1" customWidth="1"/>
    <col min="30" max="30" width="3" bestFit="1" customWidth="1"/>
    <col min="31" max="31" width="4.5703125" bestFit="1" customWidth="1"/>
    <col min="32" max="33" width="11.28515625" bestFit="1" customWidth="1"/>
    <col min="34" max="34" width="10.5703125" bestFit="1" customWidth="1"/>
    <col min="35" max="35" width="14.85546875" bestFit="1" customWidth="1"/>
    <col min="36" max="36" width="10.5703125" bestFit="1" customWidth="1"/>
    <col min="37" max="37" width="18.5703125" bestFit="1" customWidth="1"/>
    <col min="38" max="38" width="17.42578125" bestFit="1" customWidth="1"/>
    <col min="39" max="39" width="13.85546875" bestFit="1" customWidth="1"/>
    <col min="40" max="40" width="7.85546875" bestFit="1" customWidth="1"/>
    <col min="41" max="41" width="25.28515625" bestFit="1" customWidth="1"/>
    <col min="42" max="42" width="10.7109375" bestFit="1" customWidth="1"/>
    <col min="43" max="43" width="11.5703125" bestFit="1" customWidth="1"/>
    <col min="44" max="44" width="10.7109375" bestFit="1" customWidth="1"/>
    <col min="45" max="45" width="11.7109375" bestFit="1" customWidth="1"/>
    <col min="46" max="46" width="10.7109375" bestFit="1" customWidth="1"/>
    <col min="47" max="48" width="11.85546875" bestFit="1" customWidth="1"/>
    <col min="49" max="56" width="10.7109375" bestFit="1" customWidth="1"/>
    <col min="57" max="57" width="11.140625" bestFit="1" customWidth="1"/>
    <col min="58" max="58" width="12.28515625" bestFit="1" customWidth="1"/>
    <col min="59" max="59" width="10.42578125" bestFit="1" customWidth="1"/>
    <col min="60" max="61" width="11.28515625" bestFit="1" customWidth="1"/>
    <col min="62" max="62" width="15.42578125" bestFit="1" customWidth="1"/>
    <col min="63" max="63" width="14.85546875" bestFit="1" customWidth="1"/>
    <col min="64" max="65" width="9.28515625" bestFit="1" customWidth="1"/>
    <col min="66" max="66" width="7.140625" bestFit="1" customWidth="1"/>
    <col min="67" max="67" width="14.28515625" bestFit="1" customWidth="1"/>
    <col min="68" max="68" width="11" bestFit="1" customWidth="1"/>
    <col min="69" max="69" width="7.140625" bestFit="1" customWidth="1"/>
    <col min="70" max="70" width="7.7109375" bestFit="1" customWidth="1"/>
    <col min="71" max="71" width="14.7109375" bestFit="1" customWidth="1"/>
    <col min="72" max="72" width="15.85546875" bestFit="1" customWidth="1"/>
    <col min="73" max="73" width="17.42578125" bestFit="1" customWidth="1"/>
    <col min="74" max="75" width="11.28515625" bestFit="1" customWidth="1"/>
    <col min="76" max="76" width="7.85546875" bestFit="1" customWidth="1"/>
    <col min="77" max="77" width="11.28515625" bestFit="1" customWidth="1"/>
    <col min="78" max="78" width="12.28515625" bestFit="1" customWidth="1"/>
    <col min="79" max="79" width="7.85546875" bestFit="1" customWidth="1"/>
    <col min="80" max="80" width="11.28515625" bestFit="1" customWidth="1"/>
    <col min="81" max="81" width="7.85546875" bestFit="1" customWidth="1"/>
    <col min="82" max="82" width="8.5703125" bestFit="1" customWidth="1"/>
    <col min="83" max="83" width="9.140625" bestFit="1" customWidth="1"/>
    <col min="84" max="86" width="4.140625" bestFit="1" customWidth="1"/>
    <col min="87" max="87" width="16" bestFit="1" customWidth="1"/>
    <col min="88" max="88" width="6.85546875" bestFit="1" customWidth="1"/>
    <col min="89" max="89" width="14.7109375" bestFit="1" customWidth="1"/>
    <col min="90" max="90" width="6.140625" bestFit="1" customWidth="1"/>
    <col min="91" max="91" width="9.28515625" bestFit="1" customWidth="1"/>
    <col min="92" max="93" width="6.140625" bestFit="1" customWidth="1"/>
    <col min="94" max="94" width="10.85546875" bestFit="1" customWidth="1"/>
    <col min="95" max="95" width="11" bestFit="1" customWidth="1"/>
    <col min="96" max="96" width="11.7109375" bestFit="1" customWidth="1"/>
    <col min="97" max="97" width="15.140625" bestFit="1" customWidth="1"/>
    <col min="98" max="98" width="9.140625" bestFit="1" customWidth="1"/>
    <col min="99" max="99" width="10.42578125" bestFit="1" customWidth="1"/>
    <col min="100" max="100" width="9.140625" bestFit="1" customWidth="1"/>
    <col min="101" max="102" width="10.28515625" bestFit="1" customWidth="1"/>
    <col min="103" max="103" width="10.42578125" bestFit="1" customWidth="1"/>
    <col min="104" max="104" width="9.42578125" bestFit="1" customWidth="1"/>
    <col min="105" max="105" width="12.85546875" bestFit="1" customWidth="1"/>
    <col min="106" max="106" width="17.5703125" bestFit="1" customWidth="1"/>
    <col min="107" max="107" width="10.42578125" bestFit="1" customWidth="1"/>
    <col min="108" max="108" width="9.42578125" bestFit="1" customWidth="1"/>
    <col min="109" max="109" width="17.7109375" bestFit="1" customWidth="1"/>
    <col min="110" max="110" width="18.7109375" bestFit="1" customWidth="1"/>
    <col min="111" max="111" width="14.140625" bestFit="1" customWidth="1"/>
    <col min="112" max="112" width="17.7109375" bestFit="1" customWidth="1"/>
    <col min="113" max="113" width="18.7109375" bestFit="1" customWidth="1"/>
    <col min="114" max="114" width="13.140625" bestFit="1" customWidth="1"/>
    <col min="115" max="115" width="14.42578125" bestFit="1" customWidth="1"/>
    <col min="116" max="116" width="15.7109375" bestFit="1" customWidth="1"/>
    <col min="117" max="117" width="26.140625" bestFit="1" customWidth="1"/>
    <col min="118" max="118" width="27.140625" bestFit="1" customWidth="1"/>
    <col min="119" max="119" width="24.5703125" bestFit="1" customWidth="1"/>
    <col min="120" max="120" width="27.140625" bestFit="1" customWidth="1"/>
    <col min="121" max="121" width="24.5703125" bestFit="1" customWidth="1"/>
    <col min="122" max="122" width="24.42578125" bestFit="1" customWidth="1"/>
    <col min="123" max="123" width="20.85546875" bestFit="1" customWidth="1"/>
    <col min="124" max="124" width="18.7109375" bestFit="1" customWidth="1"/>
    <col min="125" max="125" width="19.42578125" bestFit="1" customWidth="1"/>
    <col min="126" max="126" width="22.7109375" bestFit="1" customWidth="1"/>
    <col min="127" max="127" width="19.42578125" bestFit="1" customWidth="1"/>
    <col min="128" max="128" width="25.7109375" bestFit="1" customWidth="1"/>
    <col min="129" max="129" width="8" bestFit="1" customWidth="1"/>
    <col min="130" max="130" width="9" bestFit="1" customWidth="1"/>
    <col min="131" max="131" width="4.140625" bestFit="1" customWidth="1"/>
    <col min="132" max="132" width="8.140625" bestFit="1" customWidth="1"/>
    <col min="133" max="134" width="4" bestFit="1" customWidth="1"/>
    <col min="135" max="135" width="25" bestFit="1" customWidth="1"/>
    <col min="136" max="136" width="8.5703125" bestFit="1" customWidth="1"/>
    <col min="137" max="138" width="7.5703125" bestFit="1" customWidth="1"/>
    <col min="139" max="139" width="10.5703125" bestFit="1" customWidth="1"/>
    <col min="140" max="140" width="11.140625" bestFit="1" customWidth="1"/>
    <col min="141" max="141" width="15.85546875" bestFit="1" customWidth="1"/>
    <col min="142" max="142" width="10.140625" bestFit="1" customWidth="1"/>
    <col min="143" max="143" width="15.42578125" bestFit="1" customWidth="1"/>
    <col min="144" max="144" width="11.7109375" bestFit="1" customWidth="1"/>
    <col min="145" max="145" width="9.42578125" bestFit="1" customWidth="1"/>
    <col min="146" max="146" width="11.7109375" bestFit="1" customWidth="1"/>
    <col min="147" max="147" width="8.28515625" bestFit="1" customWidth="1"/>
    <col min="148" max="148" width="20.7109375" bestFit="1" customWidth="1"/>
    <col min="149" max="149" width="9.140625" bestFit="1" customWidth="1"/>
    <col min="150" max="150" width="8.28515625" bestFit="1" customWidth="1"/>
    <col min="151" max="151" width="19.85546875" bestFit="1" customWidth="1"/>
    <col min="152" max="152" width="6.42578125" bestFit="1" customWidth="1"/>
    <col min="153" max="153" width="11.28515625" bestFit="1" customWidth="1"/>
    <col min="154" max="154" width="19.85546875" bestFit="1" customWidth="1"/>
    <col min="155" max="155" width="6.42578125" bestFit="1" customWidth="1"/>
    <col min="156" max="156" width="11.28515625" bestFit="1" customWidth="1"/>
  </cols>
  <sheetData>
    <row r="3" spans="1:4" x14ac:dyDescent="0.25">
      <c r="A3" s="2" t="s">
        <v>287</v>
      </c>
      <c r="B3" t="s">
        <v>289</v>
      </c>
    </row>
    <row r="4" spans="1:4" x14ac:dyDescent="0.25">
      <c r="A4" s="3" t="s">
        <v>22</v>
      </c>
      <c r="B4" s="9">
        <v>79</v>
      </c>
      <c r="C4" s="1">
        <f t="shared" ref="C4:C9" si="0">B4/$B$11</f>
        <v>7.8921078921078927E-2</v>
      </c>
      <c r="D4" s="4" t="str">
        <f>"Google ,Huawei and Nokia are Outliers"</f>
        <v>Google ,Huawei and Nokia are Outliers</v>
      </c>
    </row>
    <row r="5" spans="1:4" x14ac:dyDescent="0.25">
      <c r="A5" s="3" t="s">
        <v>16</v>
      </c>
      <c r="B5" s="9">
        <v>55</v>
      </c>
      <c r="C5" s="1">
        <f t="shared" si="0"/>
        <v>5.4945054945054944E-2</v>
      </c>
      <c r="D5" s="4" t="str">
        <f>"The brand with most entries is :"&amp;INDEX(A4:A10,MATCH(MAX(B4:B10),B4:B10,0))&amp;" with :"&amp; TEXT(ROUND(MAX(C4:C10),2),"0%")&amp; " of the market entries"</f>
        <v>The brand with most entries is :XIAOMI with :33% of the market entries</v>
      </c>
    </row>
    <row r="6" spans="1:4" x14ac:dyDescent="0.25">
      <c r="A6" s="3" t="s">
        <v>49</v>
      </c>
      <c r="B6" s="9">
        <v>43</v>
      </c>
      <c r="C6" s="1">
        <f t="shared" si="0"/>
        <v>4.295704295704296E-2</v>
      </c>
    </row>
    <row r="7" spans="1:4" x14ac:dyDescent="0.25">
      <c r="A7" s="3" t="s">
        <v>103</v>
      </c>
      <c r="B7" s="9">
        <v>3</v>
      </c>
      <c r="C7" s="1">
        <f t="shared" si="0"/>
        <v>2.997002997002997E-3</v>
      </c>
    </row>
    <row r="8" spans="1:4" x14ac:dyDescent="0.25">
      <c r="A8" s="3" t="s">
        <v>32</v>
      </c>
      <c r="B8" s="9">
        <v>295</v>
      </c>
      <c r="C8" s="1">
        <f t="shared" si="0"/>
        <v>0.29470529470529472</v>
      </c>
    </row>
    <row r="9" spans="1:4" x14ac:dyDescent="0.25">
      <c r="A9" s="3" t="s">
        <v>34</v>
      </c>
      <c r="B9" s="9">
        <v>199</v>
      </c>
      <c r="C9" s="1">
        <f t="shared" si="0"/>
        <v>0.19880119880119881</v>
      </c>
    </row>
    <row r="10" spans="1:4" x14ac:dyDescent="0.25">
      <c r="A10" s="3" t="s">
        <v>10</v>
      </c>
      <c r="B10" s="9">
        <v>327</v>
      </c>
      <c r="C10" s="1">
        <f>B10/$B$11</f>
        <v>0.32667332667332666</v>
      </c>
    </row>
    <row r="11" spans="1:4" x14ac:dyDescent="0.25">
      <c r="A11" s="3" t="s">
        <v>288</v>
      </c>
      <c r="B11" s="9">
        <v>1001</v>
      </c>
    </row>
    <row r="19" spans="1:4" x14ac:dyDescent="0.25">
      <c r="A19" s="2" t="s">
        <v>287</v>
      </c>
      <c r="B19" t="s">
        <v>465</v>
      </c>
    </row>
    <row r="20" spans="1:4" x14ac:dyDescent="0.25">
      <c r="A20" s="3" t="s">
        <v>22</v>
      </c>
      <c r="B20" s="5">
        <v>0.36438356164383556</v>
      </c>
      <c r="D20" s="4" t="str">
        <f xml:space="preserve"> "On average, the brand that gives the highest  value for money is :" &amp; INDEX(A20:A29,MATCH(MAX(B20:B29),B20:B29,0)) &amp; " with : " &amp; MAX(B20:B29)</f>
        <v>On average, the brand that gives the highest  value for money is :Safaricom with : 0.6</v>
      </c>
    </row>
    <row r="21" spans="1:4" x14ac:dyDescent="0.25">
      <c r="A21" s="3" t="s">
        <v>16</v>
      </c>
      <c r="B21" s="5">
        <v>0.48181818181818176</v>
      </c>
    </row>
    <row r="22" spans="1:4" x14ac:dyDescent="0.25">
      <c r="A22" s="3" t="s">
        <v>49</v>
      </c>
      <c r="B22" s="5">
        <v>0.26279069767441848</v>
      </c>
    </row>
    <row r="23" spans="1:4" x14ac:dyDescent="0.25">
      <c r="A23" s="3" t="s">
        <v>103</v>
      </c>
      <c r="B23" s="5">
        <v>0.6</v>
      </c>
    </row>
    <row r="24" spans="1:4" x14ac:dyDescent="0.25">
      <c r="A24" s="3" t="s">
        <v>32</v>
      </c>
      <c r="B24" s="5">
        <v>0.3105442176870748</v>
      </c>
    </row>
    <row r="25" spans="1:4" x14ac:dyDescent="0.25">
      <c r="A25" s="3" t="s">
        <v>34</v>
      </c>
      <c r="B25" s="5">
        <v>0.33212435233160625</v>
      </c>
    </row>
    <row r="26" spans="1:4" x14ac:dyDescent="0.25">
      <c r="A26" s="3" t="s">
        <v>10</v>
      </c>
      <c r="B26" s="5">
        <v>0.39386503067484724</v>
      </c>
    </row>
    <row r="27" spans="1:4" x14ac:dyDescent="0.25">
      <c r="A27" s="3" t="s">
        <v>288</v>
      </c>
      <c r="B27" s="5">
        <v>0.3546099290780132</v>
      </c>
    </row>
    <row r="31" spans="1:4" x14ac:dyDescent="0.25">
      <c r="B31" s="5"/>
    </row>
    <row r="32" spans="1:4" x14ac:dyDescent="0.25">
      <c r="B32" s="5"/>
    </row>
    <row r="33" spans="1:4" x14ac:dyDescent="0.25">
      <c r="B33" s="5"/>
    </row>
    <row r="34" spans="1:4" x14ac:dyDescent="0.25">
      <c r="B34" s="5"/>
    </row>
    <row r="35" spans="1:4" x14ac:dyDescent="0.25">
      <c r="A35" s="2" t="s">
        <v>287</v>
      </c>
      <c r="B35" t="s">
        <v>391</v>
      </c>
      <c r="C35" s="6">
        <f>MAX(B36:B42)</f>
        <v>24499.116279069767</v>
      </c>
    </row>
    <row r="36" spans="1:4" x14ac:dyDescent="0.25">
      <c r="A36" s="3" t="s">
        <v>22</v>
      </c>
      <c r="B36" s="6">
        <v>18536.822784810127</v>
      </c>
      <c r="C36">
        <f>$C$35-B36*1.2</f>
        <v>2254.9289372976164</v>
      </c>
      <c r="D36" s="4" t="str">
        <f>"On average "&amp; INDEX(A36:A42,MATCH(MAX(B36:B42),B36:B42,0)) &amp; " is a more expesnive brand with most modesl range at : " &amp; ROUND(MAX(B36:B42),0)</f>
        <v>On average Oppo is a more expesnive brand with most modesl range at : 24499</v>
      </c>
    </row>
    <row r="37" spans="1:4" x14ac:dyDescent="0.25">
      <c r="A37" s="3" t="s">
        <v>16</v>
      </c>
      <c r="B37" s="6">
        <v>11055.290909090909</v>
      </c>
      <c r="C37">
        <f t="shared" ref="C37:C43" si="1">$C$35-B37*1.2</f>
        <v>11232.767188160677</v>
      </c>
      <c r="D37" s="4" t="str">
        <f>"On average "&amp; INDEX(A36:A42,MATCH(MIN(B36:B42),B36:B42,0)) &amp; " is a LESS expensive brand with most modesl range at : " &amp; ROUND(MIN(B36:B42),0)</f>
        <v>On average Safaricom is a LESS expensive brand with most modesl range at : 5423</v>
      </c>
    </row>
    <row r="38" spans="1:4" x14ac:dyDescent="0.25">
      <c r="A38" s="3" t="s">
        <v>49</v>
      </c>
      <c r="B38" s="6">
        <v>24499.116279069767</v>
      </c>
      <c r="C38">
        <f>$C$35-B38*1.2</f>
        <v>-4899.8232558139534</v>
      </c>
    </row>
    <row r="39" spans="1:4" x14ac:dyDescent="0.25">
      <c r="A39" s="3" t="s">
        <v>103</v>
      </c>
      <c r="B39" s="6">
        <v>5423</v>
      </c>
      <c r="C39">
        <f t="shared" si="1"/>
        <v>17991.516279069769</v>
      </c>
    </row>
    <row r="40" spans="1:4" x14ac:dyDescent="0.25">
      <c r="A40" s="3" t="s">
        <v>32</v>
      </c>
      <c r="B40" s="6">
        <v>21153.501694915256</v>
      </c>
      <c r="C40">
        <f t="shared" si="1"/>
        <v>-885.08575482853848</v>
      </c>
    </row>
    <row r="41" spans="1:4" x14ac:dyDescent="0.25">
      <c r="A41" s="3" t="s">
        <v>34</v>
      </c>
      <c r="B41" s="6">
        <v>18899.934673366835</v>
      </c>
      <c r="C41">
        <f t="shared" si="1"/>
        <v>1819.194671029567</v>
      </c>
    </row>
    <row r="42" spans="1:4" x14ac:dyDescent="0.25">
      <c r="A42" s="3" t="s">
        <v>10</v>
      </c>
      <c r="B42" s="6">
        <v>15764.929663608562</v>
      </c>
      <c r="C42">
        <f t="shared" si="1"/>
        <v>5581.2006827394944</v>
      </c>
    </row>
    <row r="43" spans="1:4" x14ac:dyDescent="0.25">
      <c r="A43" s="3" t="s">
        <v>288</v>
      </c>
      <c r="B43" s="6">
        <v>18280.402597402597</v>
      </c>
      <c r="C43">
        <f t="shared" si="1"/>
        <v>2562.633162186652</v>
      </c>
    </row>
    <row r="47" spans="1:4" x14ac:dyDescent="0.25">
      <c r="A47" s="2" t="s">
        <v>287</v>
      </c>
      <c r="B47" t="s">
        <v>466</v>
      </c>
    </row>
    <row r="48" spans="1:4" x14ac:dyDescent="0.25">
      <c r="A48" s="3" t="s">
        <v>22</v>
      </c>
      <c r="B48" s="6">
        <v>4960.7594936708865</v>
      </c>
      <c r="D48" s="4" t="str">
        <f>"On average "&amp; INDEX(A48:A54,MATCH(MAX(B48:B54),B48:B54,0)) &amp; " has high battery capacity of : " &amp;ROUND( MAX(B48:B54),0)</f>
        <v>On average Oppo has high battery capacity of : 5227</v>
      </c>
    </row>
    <row r="49" spans="1:4" x14ac:dyDescent="0.25">
      <c r="A49" s="3" t="s">
        <v>16</v>
      </c>
      <c r="B49" s="6">
        <v>4869.454545454545</v>
      </c>
      <c r="D49" s="4" t="str">
        <f>"On average "&amp; INDEX(A48:A54,MATCH(MIN(B48:B54),B48:B54,0)) &amp; " has high battery capacity of : " &amp; MIN(B48:B54)</f>
        <v>On average Safaricom has high battery capacity of : 3300</v>
      </c>
    </row>
    <row r="50" spans="1:4" x14ac:dyDescent="0.25">
      <c r="A50" s="3" t="s">
        <v>49</v>
      </c>
      <c r="B50" s="6">
        <v>5226.5116279069771</v>
      </c>
    </row>
    <row r="51" spans="1:4" x14ac:dyDescent="0.25">
      <c r="A51" s="3" t="s">
        <v>103</v>
      </c>
      <c r="B51" s="6">
        <v>3300</v>
      </c>
    </row>
    <row r="52" spans="1:4" x14ac:dyDescent="0.25">
      <c r="A52" s="3" t="s">
        <v>32</v>
      </c>
      <c r="B52" s="6">
        <v>5005.7627118644068</v>
      </c>
    </row>
    <row r="53" spans="1:4" x14ac:dyDescent="0.25">
      <c r="A53" s="3" t="s">
        <v>34</v>
      </c>
      <c r="B53" s="6">
        <v>5072.9648241206032</v>
      </c>
    </row>
    <row r="54" spans="1:4" x14ac:dyDescent="0.25">
      <c r="A54" s="3" t="s">
        <v>10</v>
      </c>
      <c r="B54" s="6">
        <v>5149.54128440367</v>
      </c>
    </row>
    <row r="55" spans="1:4" x14ac:dyDescent="0.25">
      <c r="A55" s="3" t="s">
        <v>288</v>
      </c>
      <c r="B55" s="6">
        <v>5059.4205794205791</v>
      </c>
    </row>
    <row r="60" spans="1:4" x14ac:dyDescent="0.25">
      <c r="A60" s="2" t="s">
        <v>287</v>
      </c>
      <c r="B60" t="s">
        <v>467</v>
      </c>
    </row>
    <row r="61" spans="1:4" x14ac:dyDescent="0.25">
      <c r="A61" s="3" t="s">
        <v>22</v>
      </c>
      <c r="B61" s="6">
        <v>30.513157894736842</v>
      </c>
      <c r="D61" s="4" t="str">
        <f>INDEX(A61:A67,MATCH(MAX(B61:B67),B61:B67,0)) &amp; " gives the most discounts with a percentage average of : " &amp; ROUND(MAX(B61:B67),0)</f>
        <v>Tecno gives the most discounts with a percentage average of : 38</v>
      </c>
    </row>
    <row r="62" spans="1:4" x14ac:dyDescent="0.25">
      <c r="A62" s="3" t="s">
        <v>16</v>
      </c>
      <c r="B62" s="6">
        <v>36.309090909090912</v>
      </c>
    </row>
    <row r="63" spans="1:4" x14ac:dyDescent="0.25">
      <c r="A63" s="3" t="s">
        <v>49</v>
      </c>
      <c r="B63" s="6">
        <v>28.976744186046513</v>
      </c>
    </row>
    <row r="64" spans="1:4" x14ac:dyDescent="0.25">
      <c r="A64" s="3" t="s">
        <v>103</v>
      </c>
      <c r="B64" s="6">
        <v>36.666666666666664</v>
      </c>
    </row>
    <row r="65" spans="1:4" x14ac:dyDescent="0.25">
      <c r="A65" s="3" t="s">
        <v>32</v>
      </c>
      <c r="B65" s="6">
        <v>35.810035842293907</v>
      </c>
    </row>
    <row r="66" spans="1:4" x14ac:dyDescent="0.25">
      <c r="A66" s="3" t="s">
        <v>34</v>
      </c>
      <c r="B66" s="6">
        <v>38.377551020408163</v>
      </c>
    </row>
    <row r="67" spans="1:4" x14ac:dyDescent="0.25">
      <c r="A67" s="3" t="s">
        <v>10</v>
      </c>
      <c r="B67" s="6">
        <v>35.657232704402517</v>
      </c>
    </row>
    <row r="68" spans="1:4" x14ac:dyDescent="0.25">
      <c r="A68" s="3" t="s">
        <v>288</v>
      </c>
      <c r="B68" s="6">
        <v>35.591752577319589</v>
      </c>
    </row>
    <row r="73" spans="1:4" x14ac:dyDescent="0.25">
      <c r="A73" s="2" t="s">
        <v>287</v>
      </c>
      <c r="B73" t="s">
        <v>468</v>
      </c>
    </row>
    <row r="74" spans="1:4" x14ac:dyDescent="0.25">
      <c r="A74" s="3" t="s">
        <v>22</v>
      </c>
      <c r="B74" s="6">
        <v>6.4683544303797467</v>
      </c>
      <c r="D74" s="4" t="str" cm="1">
        <f t="array" ref="D74">_xlfn.TEXTJOIN(", ",TRUE,_xlfn._xlws.FILTER(A74:A80,B74:B80=MAX(B74:B80)))&amp; " have the highest average ram of : " &amp; ROUND(MAX(B74:B80),1)</f>
        <v>Itel have the highest average ram of : 7.3</v>
      </c>
    </row>
    <row r="75" spans="1:4" x14ac:dyDescent="0.25">
      <c r="A75" s="3" t="s">
        <v>16</v>
      </c>
      <c r="B75" s="6">
        <v>7.290909090909091</v>
      </c>
    </row>
    <row r="76" spans="1:4" x14ac:dyDescent="0.25">
      <c r="A76" s="3" t="s">
        <v>49</v>
      </c>
      <c r="B76" s="6">
        <v>6.6279069767441863</v>
      </c>
    </row>
    <row r="77" spans="1:4" x14ac:dyDescent="0.25">
      <c r="A77" s="3" t="s">
        <v>103</v>
      </c>
      <c r="B77" s="6">
        <v>2</v>
      </c>
    </row>
    <row r="78" spans="1:4" x14ac:dyDescent="0.25">
      <c r="A78" s="3" t="s">
        <v>32</v>
      </c>
      <c r="B78" s="6">
        <v>5.4169491525423732</v>
      </c>
    </row>
    <row r="79" spans="1:4" x14ac:dyDescent="0.25">
      <c r="A79" s="3" t="s">
        <v>34</v>
      </c>
      <c r="B79" s="6">
        <v>7.0452261306532664</v>
      </c>
    </row>
    <row r="80" spans="1:4" x14ac:dyDescent="0.25">
      <c r="A80" s="3" t="s">
        <v>10</v>
      </c>
      <c r="B80" s="6">
        <v>6.1529051987767582</v>
      </c>
    </row>
    <row r="81" spans="1:4" x14ac:dyDescent="0.25">
      <c r="A81" s="3" t="s">
        <v>288</v>
      </c>
      <c r="B81" s="6">
        <v>6.2087912087912089</v>
      </c>
    </row>
    <row r="86" spans="1:4" x14ac:dyDescent="0.25">
      <c r="A86" s="2" t="s">
        <v>287</v>
      </c>
      <c r="B86" t="s">
        <v>469</v>
      </c>
    </row>
    <row r="87" spans="1:4" x14ac:dyDescent="0.25">
      <c r="A87" s="3" t="s">
        <v>22</v>
      </c>
      <c r="B87" s="6">
        <v>135.75342465753425</v>
      </c>
    </row>
    <row r="88" spans="1:4" x14ac:dyDescent="0.25">
      <c r="A88" s="3" t="s">
        <v>16</v>
      </c>
      <c r="B88" s="6">
        <v>126.83636363636364</v>
      </c>
      <c r="D88" s="4" t="str" cm="1">
        <f t="array" ref="D88">_xlfn.TEXTJOIN(", ",TRUE,_xlfn._xlws.FILTER(A87:A93,B87:B93=MAX(B87:B93)))&amp; " have the highest average ROM of : " &amp; ROUND(MAX(B87:B93),0)</f>
        <v>Oppo have the highest average ROM of : 185</v>
      </c>
    </row>
    <row r="89" spans="1:4" x14ac:dyDescent="0.25">
      <c r="A89" s="3" t="s">
        <v>49</v>
      </c>
      <c r="B89" s="6">
        <v>185.30232558139534</v>
      </c>
    </row>
    <row r="90" spans="1:4" x14ac:dyDescent="0.25">
      <c r="A90" s="3" t="s">
        <v>103</v>
      </c>
      <c r="B90" s="6">
        <v>32</v>
      </c>
    </row>
    <row r="91" spans="1:4" x14ac:dyDescent="0.25">
      <c r="A91" s="3" t="s">
        <v>32</v>
      </c>
      <c r="B91" s="6">
        <v>141.27891156462584</v>
      </c>
    </row>
    <row r="92" spans="1:4" x14ac:dyDescent="0.25">
      <c r="A92" s="3" t="s">
        <v>34</v>
      </c>
      <c r="B92" s="6">
        <v>158.7357512953368</v>
      </c>
    </row>
    <row r="93" spans="1:4" x14ac:dyDescent="0.25">
      <c r="A93" s="3" t="s">
        <v>10</v>
      </c>
      <c r="B93" s="6">
        <v>175.66871165644173</v>
      </c>
    </row>
    <row r="94" spans="1:4" x14ac:dyDescent="0.25">
      <c r="A94" s="3" t="s">
        <v>288</v>
      </c>
      <c r="B94" s="6">
        <v>156.42350557244174</v>
      </c>
    </row>
    <row r="100" spans="1:4" x14ac:dyDescent="0.25">
      <c r="A100" s="2" t="s">
        <v>287</v>
      </c>
      <c r="B100" t="s">
        <v>394</v>
      </c>
    </row>
    <row r="101" spans="1:4" x14ac:dyDescent="0.25">
      <c r="A101" s="3" t="s">
        <v>395</v>
      </c>
      <c r="B101" s="9">
        <v>1</v>
      </c>
    </row>
    <row r="102" spans="1:4" x14ac:dyDescent="0.25">
      <c r="A102" s="3" t="s">
        <v>307</v>
      </c>
      <c r="B102" s="9">
        <v>1</v>
      </c>
      <c r="D102" s="4" t="str">
        <f>"Most Vendors have stocked : "&amp;INDEX(A101:A254,MATCH(MAX(B101:B254),B101:B254,0))</f>
        <v>Most Vendors have stocked : Grand Total</v>
      </c>
    </row>
    <row r="103" spans="1:4" x14ac:dyDescent="0.25">
      <c r="A103" s="3" t="s">
        <v>308</v>
      </c>
      <c r="B103" s="9">
        <v>2</v>
      </c>
      <c r="D103" s="4" t="str" cm="1">
        <f t="array" ref="D103">"TOP 5 STOCKED MODELS ARE : " &amp; _xlfn.TEXTJOIN(", ",TRUE,INDEX(_xlfn.SORTBY(A101:A254, B101:B254,-1),_xlfn.SEQUENCE(5)))</f>
        <v>TOP 5 STOCKED MODELS ARE : Grand Total, Redmi 14C, GALAXY A16, Galaxy A06, Galaxy A05</v>
      </c>
    </row>
    <row r="104" spans="1:4" x14ac:dyDescent="0.25">
      <c r="A104" s="3" t="s">
        <v>396</v>
      </c>
      <c r="B104" s="9">
        <v>2</v>
      </c>
    </row>
    <row r="105" spans="1:4" x14ac:dyDescent="0.25">
      <c r="A105" s="3" t="s">
        <v>309</v>
      </c>
      <c r="B105" s="9">
        <v>2</v>
      </c>
    </row>
    <row r="106" spans="1:4" x14ac:dyDescent="0.25">
      <c r="A106" s="3" t="s">
        <v>310</v>
      </c>
      <c r="B106" s="9">
        <v>2</v>
      </c>
    </row>
    <row r="107" spans="1:4" x14ac:dyDescent="0.25">
      <c r="A107" s="3" t="s">
        <v>311</v>
      </c>
      <c r="B107" s="9">
        <v>1</v>
      </c>
    </row>
    <row r="108" spans="1:4" x14ac:dyDescent="0.25">
      <c r="A108" s="3" t="s">
        <v>312</v>
      </c>
      <c r="B108" s="9">
        <v>5</v>
      </c>
    </row>
    <row r="109" spans="1:4" x14ac:dyDescent="0.25">
      <c r="A109" s="3" t="s">
        <v>397</v>
      </c>
      <c r="B109" s="9">
        <v>1</v>
      </c>
    </row>
    <row r="110" spans="1:4" x14ac:dyDescent="0.25">
      <c r="A110" s="3" t="s">
        <v>313</v>
      </c>
      <c r="B110" s="9">
        <v>3</v>
      </c>
    </row>
    <row r="111" spans="1:4" x14ac:dyDescent="0.25">
      <c r="A111" s="3" t="s">
        <v>314</v>
      </c>
      <c r="B111" s="9">
        <v>10</v>
      </c>
    </row>
    <row r="112" spans="1:4" x14ac:dyDescent="0.25">
      <c r="A112" s="3" t="s">
        <v>315</v>
      </c>
      <c r="B112" s="9">
        <v>3</v>
      </c>
    </row>
    <row r="113" spans="1:2" x14ac:dyDescent="0.25">
      <c r="A113" s="3" t="s">
        <v>316</v>
      </c>
      <c r="B113" s="9">
        <v>7</v>
      </c>
    </row>
    <row r="114" spans="1:2" x14ac:dyDescent="0.25">
      <c r="A114" s="3" t="s">
        <v>317</v>
      </c>
      <c r="B114" s="9">
        <v>4</v>
      </c>
    </row>
    <row r="115" spans="1:2" x14ac:dyDescent="0.25">
      <c r="A115" s="3" t="s">
        <v>318</v>
      </c>
      <c r="B115" s="9">
        <v>5</v>
      </c>
    </row>
    <row r="116" spans="1:2" x14ac:dyDescent="0.25">
      <c r="A116" s="3" t="s">
        <v>319</v>
      </c>
      <c r="B116" s="9">
        <v>6</v>
      </c>
    </row>
    <row r="117" spans="1:2" x14ac:dyDescent="0.25">
      <c r="A117" s="3" t="s">
        <v>320</v>
      </c>
      <c r="B117" s="9">
        <v>7</v>
      </c>
    </row>
    <row r="118" spans="1:2" x14ac:dyDescent="0.25">
      <c r="A118" s="3" t="s">
        <v>321</v>
      </c>
      <c r="B118" s="9">
        <v>7</v>
      </c>
    </row>
    <row r="119" spans="1:2" x14ac:dyDescent="0.25">
      <c r="A119" s="3" t="s">
        <v>322</v>
      </c>
      <c r="B119" s="9">
        <v>1</v>
      </c>
    </row>
    <row r="120" spans="1:2" x14ac:dyDescent="0.25">
      <c r="A120" s="3" t="s">
        <v>323</v>
      </c>
      <c r="B120" s="9">
        <v>1</v>
      </c>
    </row>
    <row r="121" spans="1:2" x14ac:dyDescent="0.25">
      <c r="A121" s="3" t="s">
        <v>412</v>
      </c>
      <c r="B121" s="9">
        <v>3</v>
      </c>
    </row>
    <row r="122" spans="1:2" x14ac:dyDescent="0.25">
      <c r="A122" s="3" t="s">
        <v>413</v>
      </c>
      <c r="B122" s="9">
        <v>4</v>
      </c>
    </row>
    <row r="123" spans="1:2" x14ac:dyDescent="0.25">
      <c r="A123" s="3" t="s">
        <v>414</v>
      </c>
      <c r="B123" s="9">
        <v>8</v>
      </c>
    </row>
    <row r="124" spans="1:2" x14ac:dyDescent="0.25">
      <c r="A124" s="3" t="s">
        <v>415</v>
      </c>
      <c r="B124" s="9">
        <v>2</v>
      </c>
    </row>
    <row r="125" spans="1:2" x14ac:dyDescent="0.25">
      <c r="A125" s="3" t="s">
        <v>416</v>
      </c>
      <c r="B125" s="9">
        <v>2</v>
      </c>
    </row>
    <row r="126" spans="1:2" x14ac:dyDescent="0.25">
      <c r="A126" s="3" t="s">
        <v>417</v>
      </c>
      <c r="B126" s="9">
        <v>1</v>
      </c>
    </row>
    <row r="127" spans="1:2" x14ac:dyDescent="0.25">
      <c r="A127" s="3" t="s">
        <v>418</v>
      </c>
      <c r="B127" s="9">
        <v>7</v>
      </c>
    </row>
    <row r="128" spans="1:2" x14ac:dyDescent="0.25">
      <c r="A128" s="3" t="s">
        <v>419</v>
      </c>
      <c r="B128" s="9">
        <v>18</v>
      </c>
    </row>
    <row r="129" spans="1:2" x14ac:dyDescent="0.25">
      <c r="A129" s="3" t="s">
        <v>324</v>
      </c>
      <c r="B129" s="9">
        <v>1</v>
      </c>
    </row>
    <row r="130" spans="1:2" x14ac:dyDescent="0.25">
      <c r="A130" s="3" t="s">
        <v>325</v>
      </c>
      <c r="B130" s="9">
        <v>3</v>
      </c>
    </row>
    <row r="131" spans="1:2" x14ac:dyDescent="0.25">
      <c r="A131" s="3" t="s">
        <v>326</v>
      </c>
      <c r="B131" s="9">
        <v>1</v>
      </c>
    </row>
    <row r="132" spans="1:2" x14ac:dyDescent="0.25">
      <c r="A132" s="3" t="s">
        <v>327</v>
      </c>
      <c r="B132" s="9">
        <v>1</v>
      </c>
    </row>
    <row r="133" spans="1:2" x14ac:dyDescent="0.25">
      <c r="A133" s="3" t="s">
        <v>328</v>
      </c>
      <c r="B133" s="9">
        <v>1</v>
      </c>
    </row>
    <row r="134" spans="1:2" x14ac:dyDescent="0.25">
      <c r="A134" s="3" t="s">
        <v>392</v>
      </c>
      <c r="B134" s="9">
        <v>27</v>
      </c>
    </row>
    <row r="135" spans="1:2" x14ac:dyDescent="0.25">
      <c r="A135" s="3" t="s">
        <v>398</v>
      </c>
      <c r="B135" s="9">
        <v>1</v>
      </c>
    </row>
    <row r="136" spans="1:2" x14ac:dyDescent="0.25">
      <c r="A136" s="3" t="s">
        <v>329</v>
      </c>
      <c r="B136" s="9">
        <v>1</v>
      </c>
    </row>
    <row r="137" spans="1:2" x14ac:dyDescent="0.25">
      <c r="A137" s="3" t="s">
        <v>330</v>
      </c>
      <c r="B137" s="9">
        <v>30</v>
      </c>
    </row>
    <row r="138" spans="1:2" x14ac:dyDescent="0.25">
      <c r="A138" s="3" t="s">
        <v>331</v>
      </c>
      <c r="B138" s="9">
        <v>2</v>
      </c>
    </row>
    <row r="139" spans="1:2" x14ac:dyDescent="0.25">
      <c r="A139" s="3" t="s">
        <v>280</v>
      </c>
      <c r="B139" s="9">
        <v>1</v>
      </c>
    </row>
    <row r="140" spans="1:2" x14ac:dyDescent="0.25">
      <c r="A140" s="3" t="s">
        <v>332</v>
      </c>
      <c r="B140" s="9">
        <v>1</v>
      </c>
    </row>
    <row r="141" spans="1:2" x14ac:dyDescent="0.25">
      <c r="A141" s="3" t="s">
        <v>470</v>
      </c>
      <c r="B141" s="9">
        <v>1</v>
      </c>
    </row>
    <row r="142" spans="1:2" x14ac:dyDescent="0.25">
      <c r="A142" s="3" t="s">
        <v>333</v>
      </c>
      <c r="B142" s="9">
        <v>42</v>
      </c>
    </row>
    <row r="143" spans="1:2" x14ac:dyDescent="0.25">
      <c r="A143" s="3" t="s">
        <v>334</v>
      </c>
      <c r="B143" s="9">
        <v>24</v>
      </c>
    </row>
    <row r="144" spans="1:2" x14ac:dyDescent="0.25">
      <c r="A144" s="3" t="s">
        <v>335</v>
      </c>
      <c r="B144" s="9">
        <v>53</v>
      </c>
    </row>
    <row r="145" spans="1:2" x14ac:dyDescent="0.25">
      <c r="A145" s="3" t="s">
        <v>336</v>
      </c>
      <c r="B145" s="9">
        <v>39</v>
      </c>
    </row>
    <row r="146" spans="1:2" x14ac:dyDescent="0.25">
      <c r="A146" s="3" t="s">
        <v>337</v>
      </c>
      <c r="B146" s="9">
        <v>65</v>
      </c>
    </row>
    <row r="147" spans="1:2" x14ac:dyDescent="0.25">
      <c r="A147" s="3" t="s">
        <v>338</v>
      </c>
      <c r="B147" s="9">
        <v>1</v>
      </c>
    </row>
    <row r="148" spans="1:2" x14ac:dyDescent="0.25">
      <c r="A148" s="3" t="s">
        <v>339</v>
      </c>
      <c r="B148" s="9">
        <v>6</v>
      </c>
    </row>
    <row r="149" spans="1:2" x14ac:dyDescent="0.25">
      <c r="A149" s="3" t="s">
        <v>340</v>
      </c>
      <c r="B149" s="9">
        <v>2</v>
      </c>
    </row>
    <row r="150" spans="1:2" x14ac:dyDescent="0.25">
      <c r="A150" s="3" t="s">
        <v>341</v>
      </c>
      <c r="B150" s="9">
        <v>9</v>
      </c>
    </row>
    <row r="151" spans="1:2" x14ac:dyDescent="0.25">
      <c r="A151" s="3" t="s">
        <v>342</v>
      </c>
      <c r="B151" s="9">
        <v>13</v>
      </c>
    </row>
    <row r="152" spans="1:2" x14ac:dyDescent="0.25">
      <c r="A152" s="3" t="s">
        <v>343</v>
      </c>
      <c r="B152" s="9">
        <v>1</v>
      </c>
    </row>
    <row r="153" spans="1:2" x14ac:dyDescent="0.25">
      <c r="A153" s="3" t="s">
        <v>344</v>
      </c>
      <c r="B153" s="9">
        <v>1</v>
      </c>
    </row>
    <row r="154" spans="1:2" x14ac:dyDescent="0.25">
      <c r="A154" s="3" t="s">
        <v>345</v>
      </c>
      <c r="B154" s="9">
        <v>6</v>
      </c>
    </row>
    <row r="155" spans="1:2" x14ac:dyDescent="0.25">
      <c r="A155" s="3" t="s">
        <v>346</v>
      </c>
      <c r="B155" s="9">
        <v>8</v>
      </c>
    </row>
    <row r="156" spans="1:2" x14ac:dyDescent="0.25">
      <c r="A156" s="3" t="s">
        <v>399</v>
      </c>
      <c r="B156" s="9">
        <v>2</v>
      </c>
    </row>
    <row r="157" spans="1:2" x14ac:dyDescent="0.25">
      <c r="A157" s="3" t="s">
        <v>400</v>
      </c>
      <c r="B157" s="9">
        <v>1</v>
      </c>
    </row>
    <row r="158" spans="1:2" x14ac:dyDescent="0.25">
      <c r="A158" s="3" t="s">
        <v>347</v>
      </c>
      <c r="B158" s="9">
        <v>1</v>
      </c>
    </row>
    <row r="159" spans="1:2" x14ac:dyDescent="0.25">
      <c r="A159" s="3" t="s">
        <v>348</v>
      </c>
      <c r="B159" s="9">
        <v>1</v>
      </c>
    </row>
    <row r="160" spans="1:2" x14ac:dyDescent="0.25">
      <c r="A160" s="3" t="s">
        <v>349</v>
      </c>
      <c r="B160" s="9">
        <v>3</v>
      </c>
    </row>
    <row r="161" spans="1:2" x14ac:dyDescent="0.25">
      <c r="A161" s="3" t="s">
        <v>350</v>
      </c>
      <c r="B161" s="9">
        <v>1</v>
      </c>
    </row>
    <row r="162" spans="1:2" x14ac:dyDescent="0.25">
      <c r="A162" s="3" t="s">
        <v>351</v>
      </c>
      <c r="B162" s="9">
        <v>4</v>
      </c>
    </row>
    <row r="163" spans="1:2" x14ac:dyDescent="0.25">
      <c r="A163" s="3" t="s">
        <v>290</v>
      </c>
      <c r="B163" s="9">
        <v>2</v>
      </c>
    </row>
    <row r="164" spans="1:2" x14ac:dyDescent="0.25">
      <c r="A164" s="3" t="s">
        <v>291</v>
      </c>
      <c r="B164" s="9">
        <v>2</v>
      </c>
    </row>
    <row r="165" spans="1:2" x14ac:dyDescent="0.25">
      <c r="A165" s="3" t="s">
        <v>292</v>
      </c>
      <c r="B165" s="9">
        <v>1</v>
      </c>
    </row>
    <row r="166" spans="1:2" x14ac:dyDescent="0.25">
      <c r="A166" s="3" t="s">
        <v>184</v>
      </c>
      <c r="B166" s="9">
        <v>2</v>
      </c>
    </row>
    <row r="167" spans="1:2" x14ac:dyDescent="0.25">
      <c r="A167" s="3" t="s">
        <v>293</v>
      </c>
      <c r="B167" s="9">
        <v>9</v>
      </c>
    </row>
    <row r="168" spans="1:2" x14ac:dyDescent="0.25">
      <c r="A168" s="3" t="s">
        <v>294</v>
      </c>
      <c r="B168" s="9">
        <v>5</v>
      </c>
    </row>
    <row r="169" spans="1:2" x14ac:dyDescent="0.25">
      <c r="A169" s="3" t="s">
        <v>401</v>
      </c>
      <c r="B169" s="9">
        <v>3</v>
      </c>
    </row>
    <row r="170" spans="1:2" x14ac:dyDescent="0.25">
      <c r="A170" s="3" t="s">
        <v>402</v>
      </c>
      <c r="B170" s="9">
        <v>1</v>
      </c>
    </row>
    <row r="171" spans="1:2" x14ac:dyDescent="0.25">
      <c r="A171" s="3" t="s">
        <v>352</v>
      </c>
      <c r="B171" s="9">
        <v>1</v>
      </c>
    </row>
    <row r="172" spans="1:2" x14ac:dyDescent="0.25">
      <c r="A172" s="3" t="s">
        <v>353</v>
      </c>
      <c r="B172" s="9">
        <v>3</v>
      </c>
    </row>
    <row r="173" spans="1:2" x14ac:dyDescent="0.25">
      <c r="A173" s="3" t="s">
        <v>403</v>
      </c>
      <c r="B173" s="9">
        <v>1</v>
      </c>
    </row>
    <row r="174" spans="1:2" x14ac:dyDescent="0.25">
      <c r="A174" s="3" t="s">
        <v>295</v>
      </c>
      <c r="B174" s="9">
        <v>3</v>
      </c>
    </row>
    <row r="175" spans="1:2" x14ac:dyDescent="0.25">
      <c r="A175" s="3" t="s">
        <v>404</v>
      </c>
      <c r="B175" s="9">
        <v>1</v>
      </c>
    </row>
    <row r="176" spans="1:2" x14ac:dyDescent="0.25">
      <c r="A176" s="3" t="s">
        <v>296</v>
      </c>
      <c r="B176" s="9">
        <v>1</v>
      </c>
    </row>
    <row r="177" spans="1:2" x14ac:dyDescent="0.25">
      <c r="A177" s="3" t="s">
        <v>297</v>
      </c>
      <c r="B177" s="9">
        <v>6</v>
      </c>
    </row>
    <row r="178" spans="1:2" x14ac:dyDescent="0.25">
      <c r="A178" s="3" t="s">
        <v>298</v>
      </c>
      <c r="B178" s="9">
        <v>2</v>
      </c>
    </row>
    <row r="179" spans="1:2" x14ac:dyDescent="0.25">
      <c r="A179" s="3" t="s">
        <v>420</v>
      </c>
      <c r="B179" s="9">
        <v>42</v>
      </c>
    </row>
    <row r="180" spans="1:2" x14ac:dyDescent="0.25">
      <c r="A180" s="3" t="s">
        <v>299</v>
      </c>
      <c r="B180" s="9">
        <v>2</v>
      </c>
    </row>
    <row r="181" spans="1:2" x14ac:dyDescent="0.25">
      <c r="A181" s="3" t="s">
        <v>421</v>
      </c>
      <c r="B181" s="9">
        <v>1</v>
      </c>
    </row>
    <row r="182" spans="1:2" x14ac:dyDescent="0.25">
      <c r="A182" s="3" t="s">
        <v>354</v>
      </c>
      <c r="B182" s="9">
        <v>2</v>
      </c>
    </row>
    <row r="183" spans="1:2" x14ac:dyDescent="0.25">
      <c r="A183" s="3" t="s">
        <v>355</v>
      </c>
      <c r="B183" s="9">
        <v>3</v>
      </c>
    </row>
    <row r="184" spans="1:2" x14ac:dyDescent="0.25">
      <c r="A184" s="3" t="s">
        <v>356</v>
      </c>
      <c r="B184" s="9">
        <v>1</v>
      </c>
    </row>
    <row r="185" spans="1:2" x14ac:dyDescent="0.25">
      <c r="A185" s="3" t="s">
        <v>282</v>
      </c>
      <c r="B185" s="9">
        <v>1</v>
      </c>
    </row>
    <row r="186" spans="1:2" x14ac:dyDescent="0.25">
      <c r="A186" s="3" t="s">
        <v>405</v>
      </c>
      <c r="B186" s="9">
        <v>1</v>
      </c>
    </row>
    <row r="187" spans="1:2" x14ac:dyDescent="0.25">
      <c r="A187" s="3" t="s">
        <v>357</v>
      </c>
      <c r="B187" s="9">
        <v>1</v>
      </c>
    </row>
    <row r="188" spans="1:2" x14ac:dyDescent="0.25">
      <c r="A188" s="3" t="s">
        <v>358</v>
      </c>
      <c r="B188" s="9">
        <v>3</v>
      </c>
    </row>
    <row r="189" spans="1:2" x14ac:dyDescent="0.25">
      <c r="A189" s="3" t="s">
        <v>359</v>
      </c>
      <c r="B189" s="9">
        <v>20</v>
      </c>
    </row>
    <row r="190" spans="1:2" x14ac:dyDescent="0.25">
      <c r="A190" s="3" t="s">
        <v>406</v>
      </c>
      <c r="B190" s="9">
        <v>1</v>
      </c>
    </row>
    <row r="191" spans="1:2" x14ac:dyDescent="0.25">
      <c r="A191" s="3" t="s">
        <v>360</v>
      </c>
      <c r="B191" s="9">
        <v>22</v>
      </c>
    </row>
    <row r="192" spans="1:2" x14ac:dyDescent="0.25">
      <c r="A192" s="3" t="s">
        <v>361</v>
      </c>
      <c r="B192" s="9">
        <v>2</v>
      </c>
    </row>
    <row r="193" spans="1:2" x14ac:dyDescent="0.25">
      <c r="A193" s="3" t="s">
        <v>362</v>
      </c>
      <c r="B193" s="9">
        <v>1</v>
      </c>
    </row>
    <row r="194" spans="1:2" x14ac:dyDescent="0.25">
      <c r="A194" s="3" t="s">
        <v>363</v>
      </c>
      <c r="B194" s="9">
        <v>1</v>
      </c>
    </row>
    <row r="195" spans="1:2" x14ac:dyDescent="0.25">
      <c r="A195" s="3" t="s">
        <v>364</v>
      </c>
      <c r="B195" s="9">
        <v>1</v>
      </c>
    </row>
    <row r="196" spans="1:2" x14ac:dyDescent="0.25">
      <c r="A196" s="3" t="s">
        <v>365</v>
      </c>
      <c r="B196" s="9">
        <v>10</v>
      </c>
    </row>
    <row r="197" spans="1:2" x14ac:dyDescent="0.25">
      <c r="A197" s="3" t="s">
        <v>366</v>
      </c>
      <c r="B197" s="9">
        <v>2</v>
      </c>
    </row>
    <row r="198" spans="1:2" x14ac:dyDescent="0.25">
      <c r="A198" s="3" t="s">
        <v>367</v>
      </c>
      <c r="B198" s="9">
        <v>14</v>
      </c>
    </row>
    <row r="199" spans="1:2" x14ac:dyDescent="0.25">
      <c r="A199" s="3" t="s">
        <v>368</v>
      </c>
      <c r="B199" s="9">
        <v>6</v>
      </c>
    </row>
    <row r="200" spans="1:2" x14ac:dyDescent="0.25">
      <c r="A200" s="3" t="s">
        <v>369</v>
      </c>
      <c r="B200" s="9">
        <v>97</v>
      </c>
    </row>
    <row r="201" spans="1:2" x14ac:dyDescent="0.25">
      <c r="A201" s="3" t="s">
        <v>370</v>
      </c>
      <c r="B201" s="9">
        <v>1</v>
      </c>
    </row>
    <row r="202" spans="1:2" x14ac:dyDescent="0.25">
      <c r="A202" s="3" t="s">
        <v>371</v>
      </c>
      <c r="B202" s="9">
        <v>1</v>
      </c>
    </row>
    <row r="203" spans="1:2" x14ac:dyDescent="0.25">
      <c r="A203" s="3" t="s">
        <v>372</v>
      </c>
      <c r="B203" s="9">
        <v>2</v>
      </c>
    </row>
    <row r="204" spans="1:2" x14ac:dyDescent="0.25">
      <c r="A204" s="3" t="s">
        <v>159</v>
      </c>
      <c r="B204" s="9">
        <v>1</v>
      </c>
    </row>
    <row r="205" spans="1:2" x14ac:dyDescent="0.25">
      <c r="A205" s="3" t="s">
        <v>373</v>
      </c>
      <c r="B205" s="9">
        <v>36</v>
      </c>
    </row>
    <row r="206" spans="1:2" x14ac:dyDescent="0.25">
      <c r="A206" s="3" t="s">
        <v>374</v>
      </c>
      <c r="B206" s="9">
        <v>13</v>
      </c>
    </row>
    <row r="207" spans="1:2" x14ac:dyDescent="0.25">
      <c r="A207" s="3" t="s">
        <v>227</v>
      </c>
      <c r="B207" s="9">
        <v>1</v>
      </c>
    </row>
    <row r="208" spans="1:2" x14ac:dyDescent="0.25">
      <c r="A208" s="3" t="s">
        <v>222</v>
      </c>
      <c r="B208" s="9">
        <v>1</v>
      </c>
    </row>
    <row r="209" spans="1:2" x14ac:dyDescent="0.25">
      <c r="A209" s="3" t="s">
        <v>375</v>
      </c>
      <c r="B209" s="9">
        <v>24</v>
      </c>
    </row>
    <row r="210" spans="1:2" x14ac:dyDescent="0.25">
      <c r="A210" s="3" t="s">
        <v>72</v>
      </c>
      <c r="B210" s="9">
        <v>22</v>
      </c>
    </row>
    <row r="211" spans="1:2" x14ac:dyDescent="0.25">
      <c r="A211" s="3" t="s">
        <v>112</v>
      </c>
      <c r="B211" s="9">
        <v>2</v>
      </c>
    </row>
    <row r="212" spans="1:2" x14ac:dyDescent="0.25">
      <c r="A212" s="3" t="s">
        <v>376</v>
      </c>
      <c r="B212" s="9">
        <v>1</v>
      </c>
    </row>
    <row r="213" spans="1:2" x14ac:dyDescent="0.25">
      <c r="A213" s="3" t="s">
        <v>237</v>
      </c>
      <c r="B213" s="9">
        <v>1</v>
      </c>
    </row>
    <row r="214" spans="1:2" x14ac:dyDescent="0.25">
      <c r="A214" s="3" t="s">
        <v>377</v>
      </c>
      <c r="B214" s="9">
        <v>1</v>
      </c>
    </row>
    <row r="215" spans="1:2" x14ac:dyDescent="0.25">
      <c r="A215" s="3" t="s">
        <v>240</v>
      </c>
      <c r="B215" s="9">
        <v>1</v>
      </c>
    </row>
    <row r="216" spans="1:2" x14ac:dyDescent="0.25">
      <c r="A216" s="3" t="s">
        <v>225</v>
      </c>
      <c r="B216" s="9">
        <v>1</v>
      </c>
    </row>
    <row r="217" spans="1:2" x14ac:dyDescent="0.25">
      <c r="A217" s="3" t="s">
        <v>151</v>
      </c>
      <c r="B217" s="9">
        <v>1</v>
      </c>
    </row>
    <row r="218" spans="1:2" x14ac:dyDescent="0.25">
      <c r="A218" s="3" t="s">
        <v>141</v>
      </c>
      <c r="B218" s="9">
        <v>1</v>
      </c>
    </row>
    <row r="219" spans="1:2" x14ac:dyDescent="0.25">
      <c r="A219" s="3" t="s">
        <v>156</v>
      </c>
      <c r="B219" s="9">
        <v>1</v>
      </c>
    </row>
    <row r="220" spans="1:2" x14ac:dyDescent="0.25">
      <c r="A220" s="3" t="s">
        <v>119</v>
      </c>
      <c r="B220" s="9">
        <v>2</v>
      </c>
    </row>
    <row r="221" spans="1:2" x14ac:dyDescent="0.25">
      <c r="A221" s="3" t="s">
        <v>217</v>
      </c>
      <c r="B221" s="9">
        <v>1</v>
      </c>
    </row>
    <row r="222" spans="1:2" x14ac:dyDescent="0.25">
      <c r="A222" s="3" t="s">
        <v>300</v>
      </c>
      <c r="B222" s="9">
        <v>1</v>
      </c>
    </row>
    <row r="223" spans="1:2" x14ac:dyDescent="0.25">
      <c r="A223" s="3" t="s">
        <v>301</v>
      </c>
      <c r="B223" s="9">
        <v>1</v>
      </c>
    </row>
    <row r="224" spans="1:2" x14ac:dyDescent="0.25">
      <c r="A224" s="3" t="s">
        <v>179</v>
      </c>
      <c r="B224" s="9">
        <v>2</v>
      </c>
    </row>
    <row r="225" spans="1:2" x14ac:dyDescent="0.25">
      <c r="A225" s="3" t="s">
        <v>407</v>
      </c>
      <c r="B225" s="9">
        <v>1</v>
      </c>
    </row>
    <row r="226" spans="1:2" x14ac:dyDescent="0.25">
      <c r="A226" s="3" t="s">
        <v>182</v>
      </c>
      <c r="B226" s="9">
        <v>2</v>
      </c>
    </row>
    <row r="227" spans="1:2" x14ac:dyDescent="0.25">
      <c r="A227" s="3" t="s">
        <v>378</v>
      </c>
      <c r="B227" s="9">
        <v>1</v>
      </c>
    </row>
    <row r="228" spans="1:2" x14ac:dyDescent="0.25">
      <c r="A228" s="3" t="s">
        <v>379</v>
      </c>
      <c r="B228" s="9">
        <v>4</v>
      </c>
    </row>
    <row r="229" spans="1:2" x14ac:dyDescent="0.25">
      <c r="A229" s="3" t="s">
        <v>380</v>
      </c>
      <c r="B229" s="9">
        <v>1</v>
      </c>
    </row>
    <row r="230" spans="1:2" x14ac:dyDescent="0.25">
      <c r="A230" s="3" t="s">
        <v>381</v>
      </c>
      <c r="B230" s="9">
        <v>4</v>
      </c>
    </row>
    <row r="231" spans="1:2" x14ac:dyDescent="0.25">
      <c r="A231" s="3" t="s">
        <v>382</v>
      </c>
      <c r="B231" s="9">
        <v>1</v>
      </c>
    </row>
    <row r="232" spans="1:2" x14ac:dyDescent="0.25">
      <c r="A232" s="3" t="s">
        <v>383</v>
      </c>
      <c r="B232" s="9">
        <v>8</v>
      </c>
    </row>
    <row r="233" spans="1:2" x14ac:dyDescent="0.25">
      <c r="A233" s="3" t="s">
        <v>286</v>
      </c>
      <c r="B233" s="9">
        <v>1</v>
      </c>
    </row>
    <row r="234" spans="1:2" x14ac:dyDescent="0.25">
      <c r="A234" s="3" t="s">
        <v>302</v>
      </c>
      <c r="B234" s="9">
        <v>6</v>
      </c>
    </row>
    <row r="235" spans="1:2" x14ac:dyDescent="0.25">
      <c r="A235" s="3" t="s">
        <v>303</v>
      </c>
      <c r="B235" s="9">
        <v>4</v>
      </c>
    </row>
    <row r="236" spans="1:2" x14ac:dyDescent="0.25">
      <c r="A236" s="3" t="s">
        <v>304</v>
      </c>
      <c r="B236" s="9">
        <v>8</v>
      </c>
    </row>
    <row r="237" spans="1:2" x14ac:dyDescent="0.25">
      <c r="A237" s="3" t="s">
        <v>408</v>
      </c>
      <c r="B237" s="9">
        <v>4</v>
      </c>
    </row>
    <row r="238" spans="1:2" x14ac:dyDescent="0.25">
      <c r="A238" s="3" t="s">
        <v>409</v>
      </c>
      <c r="B238" s="9">
        <v>5</v>
      </c>
    </row>
    <row r="239" spans="1:2" x14ac:dyDescent="0.25">
      <c r="A239" s="3" t="s">
        <v>166</v>
      </c>
      <c r="B239" s="9">
        <v>1</v>
      </c>
    </row>
    <row r="240" spans="1:2" x14ac:dyDescent="0.25">
      <c r="A240" s="3" t="s">
        <v>305</v>
      </c>
      <c r="B240" s="9">
        <v>3</v>
      </c>
    </row>
    <row r="241" spans="1:2" x14ac:dyDescent="0.25">
      <c r="A241" s="3" t="s">
        <v>410</v>
      </c>
      <c r="B241" s="9">
        <v>1</v>
      </c>
    </row>
    <row r="242" spans="1:2" x14ac:dyDescent="0.25">
      <c r="A242" s="3" t="s">
        <v>384</v>
      </c>
      <c r="B242" s="9">
        <v>3</v>
      </c>
    </row>
    <row r="243" spans="1:2" x14ac:dyDescent="0.25">
      <c r="A243" s="3" t="s">
        <v>385</v>
      </c>
      <c r="B243" s="9">
        <v>1</v>
      </c>
    </row>
    <row r="244" spans="1:2" x14ac:dyDescent="0.25">
      <c r="A244" s="3" t="s">
        <v>386</v>
      </c>
      <c r="B244" s="9">
        <v>2</v>
      </c>
    </row>
    <row r="245" spans="1:2" x14ac:dyDescent="0.25">
      <c r="A245" s="3" t="s">
        <v>387</v>
      </c>
      <c r="B245" s="9">
        <v>5</v>
      </c>
    </row>
    <row r="246" spans="1:2" x14ac:dyDescent="0.25">
      <c r="A246" s="3" t="s">
        <v>388</v>
      </c>
      <c r="B246" s="9">
        <v>2</v>
      </c>
    </row>
    <row r="247" spans="1:2" x14ac:dyDescent="0.25">
      <c r="A247" s="3" t="s">
        <v>389</v>
      </c>
      <c r="B247" s="9">
        <v>41</v>
      </c>
    </row>
    <row r="248" spans="1:2" x14ac:dyDescent="0.25">
      <c r="A248" s="3" t="s">
        <v>390</v>
      </c>
      <c r="B248" s="9">
        <v>21</v>
      </c>
    </row>
    <row r="249" spans="1:2" x14ac:dyDescent="0.25">
      <c r="A249" s="3" t="s">
        <v>411</v>
      </c>
      <c r="B249" s="9">
        <v>3</v>
      </c>
    </row>
    <row r="250" spans="1:2" x14ac:dyDescent="0.25">
      <c r="A250" s="3" t="s">
        <v>306</v>
      </c>
      <c r="B250" s="9">
        <v>2</v>
      </c>
    </row>
    <row r="251" spans="1:2" x14ac:dyDescent="0.25">
      <c r="A251" s="3" t="s">
        <v>288</v>
      </c>
      <c r="B251" s="6">
        <v>1001</v>
      </c>
    </row>
    <row r="261" spans="1:4" x14ac:dyDescent="0.25">
      <c r="A261" s="2" t="s">
        <v>287</v>
      </c>
      <c r="B261" t="s">
        <v>394</v>
      </c>
    </row>
    <row r="262" spans="1:4" x14ac:dyDescent="0.25">
      <c r="A262" s="3" t="s">
        <v>464</v>
      </c>
      <c r="B262" s="9">
        <v>14</v>
      </c>
    </row>
    <row r="263" spans="1:4" x14ac:dyDescent="0.25">
      <c r="A263" s="3">
        <v>0</v>
      </c>
      <c r="B263" s="9">
        <v>1</v>
      </c>
    </row>
    <row r="264" spans="1:4" x14ac:dyDescent="0.25">
      <c r="A264" s="3">
        <v>0.1</v>
      </c>
      <c r="B264" s="9">
        <v>64</v>
      </c>
      <c r="D264" s="4" t="str">
        <f>"Most Models give a " &amp; INDEX(A262:A270,MATCH(MAX(B262:B270),B262:B270,)) &amp; " value for money"</f>
        <v>Most Models give a 0.4 value for money</v>
      </c>
    </row>
    <row r="265" spans="1:4" x14ac:dyDescent="0.25">
      <c r="A265" s="3">
        <v>0.2</v>
      </c>
      <c r="B265" s="9">
        <v>207</v>
      </c>
    </row>
    <row r="266" spans="1:4" x14ac:dyDescent="0.25">
      <c r="A266" s="3">
        <v>0.3</v>
      </c>
      <c r="B266" s="9">
        <v>158</v>
      </c>
    </row>
    <row r="267" spans="1:4" x14ac:dyDescent="0.25">
      <c r="A267" s="3">
        <v>0.4</v>
      </c>
      <c r="B267" s="9">
        <v>307</v>
      </c>
    </row>
    <row r="268" spans="1:4" x14ac:dyDescent="0.25">
      <c r="A268" s="3">
        <v>0.5</v>
      </c>
      <c r="B268" s="9">
        <v>183</v>
      </c>
    </row>
    <row r="269" spans="1:4" x14ac:dyDescent="0.25">
      <c r="A269" s="3">
        <v>0.6</v>
      </c>
      <c r="B269" s="9">
        <v>64</v>
      </c>
    </row>
    <row r="270" spans="1:4" x14ac:dyDescent="0.25">
      <c r="A270" s="3">
        <v>0.7</v>
      </c>
      <c r="B270" s="9">
        <v>3</v>
      </c>
    </row>
    <row r="271" spans="1:4" x14ac:dyDescent="0.25">
      <c r="A271" s="3" t="s">
        <v>288</v>
      </c>
      <c r="B271" s="6">
        <v>1001</v>
      </c>
    </row>
    <row r="276" spans="1:2" x14ac:dyDescent="0.25">
      <c r="A276" s="2" t="s">
        <v>287</v>
      </c>
      <c r="B276" t="s">
        <v>466</v>
      </c>
    </row>
    <row r="277" spans="1:2" x14ac:dyDescent="0.25">
      <c r="A277" s="3" t="s">
        <v>464</v>
      </c>
      <c r="B277" s="6">
        <v>5000</v>
      </c>
    </row>
    <row r="278" spans="1:2" x14ac:dyDescent="0.25">
      <c r="A278" s="3">
        <v>0</v>
      </c>
      <c r="B278" s="6">
        <v>4400</v>
      </c>
    </row>
    <row r="279" spans="1:2" x14ac:dyDescent="0.25">
      <c r="A279" s="3">
        <v>0.1</v>
      </c>
      <c r="B279" s="6">
        <v>4867.8125</v>
      </c>
    </row>
    <row r="280" spans="1:2" x14ac:dyDescent="0.25">
      <c r="A280" s="3">
        <v>0.2</v>
      </c>
      <c r="B280" s="6">
        <v>5197.391304347826</v>
      </c>
    </row>
    <row r="281" spans="1:2" x14ac:dyDescent="0.25">
      <c r="A281" s="3">
        <v>0.3</v>
      </c>
      <c r="B281" s="6">
        <v>5069.1772151898731</v>
      </c>
    </row>
    <row r="282" spans="1:2" x14ac:dyDescent="0.25">
      <c r="A282" s="3">
        <v>0.4</v>
      </c>
      <c r="B282" s="6">
        <v>5055.3094462540721</v>
      </c>
    </row>
    <row r="283" spans="1:2" x14ac:dyDescent="0.25">
      <c r="A283" s="3">
        <v>0.5</v>
      </c>
      <c r="B283" s="6">
        <v>5023.4426229508199</v>
      </c>
    </row>
    <row r="284" spans="1:2" x14ac:dyDescent="0.25">
      <c r="A284" s="3">
        <v>0.6</v>
      </c>
      <c r="B284" s="6">
        <v>4910.625</v>
      </c>
    </row>
    <row r="285" spans="1:2" x14ac:dyDescent="0.25">
      <c r="A285" s="3">
        <v>0.7</v>
      </c>
      <c r="B285" s="6">
        <v>5400</v>
      </c>
    </row>
    <row r="286" spans="1:2" x14ac:dyDescent="0.25">
      <c r="A286" s="3" t="s">
        <v>288</v>
      </c>
      <c r="B286" s="6">
        <v>5059.4205794205791</v>
      </c>
    </row>
    <row r="292" spans="1:2" x14ac:dyDescent="0.25">
      <c r="A292" s="2" t="s">
        <v>287</v>
      </c>
      <c r="B292" t="s">
        <v>465</v>
      </c>
    </row>
    <row r="293" spans="1:2" x14ac:dyDescent="0.25">
      <c r="A293" s="3" t="s">
        <v>105</v>
      </c>
      <c r="B293" s="7">
        <v>0.6</v>
      </c>
    </row>
    <row r="294" spans="1:2" x14ac:dyDescent="0.25">
      <c r="A294" s="3" t="s">
        <v>135</v>
      </c>
      <c r="B294" s="7">
        <v>0.45</v>
      </c>
    </row>
    <row r="295" spans="1:2" x14ac:dyDescent="0.25">
      <c r="A295" s="3" t="s">
        <v>173</v>
      </c>
      <c r="B295" s="7">
        <v>0.6</v>
      </c>
    </row>
    <row r="296" spans="1:2" x14ac:dyDescent="0.25">
      <c r="A296" s="3" t="s">
        <v>162</v>
      </c>
      <c r="B296" s="7">
        <v>0.5</v>
      </c>
    </row>
    <row r="297" spans="1:2" x14ac:dyDescent="0.25">
      <c r="A297" s="3" t="s">
        <v>152</v>
      </c>
      <c r="B297" s="7">
        <v>0.1</v>
      </c>
    </row>
    <row r="298" spans="1:2" x14ac:dyDescent="0.25">
      <c r="A298" s="3" t="s">
        <v>67</v>
      </c>
      <c r="B298" s="7">
        <v>0.24599999999999994</v>
      </c>
    </row>
    <row r="299" spans="1:2" x14ac:dyDescent="0.25">
      <c r="A299" s="3" t="s">
        <v>52</v>
      </c>
      <c r="B299" s="7">
        <v>0.5</v>
      </c>
    </row>
    <row r="300" spans="1:2" x14ac:dyDescent="0.25">
      <c r="A300" s="3" t="s">
        <v>202</v>
      </c>
      <c r="B300" s="7">
        <v>0.4</v>
      </c>
    </row>
    <row r="301" spans="1:2" x14ac:dyDescent="0.25">
      <c r="A301" s="3" t="s">
        <v>108</v>
      </c>
      <c r="B301" s="7">
        <v>0.25</v>
      </c>
    </row>
    <row r="302" spans="1:2" x14ac:dyDescent="0.25">
      <c r="A302" s="3" t="s">
        <v>260</v>
      </c>
      <c r="B302" s="7">
        <v>0.4</v>
      </c>
    </row>
    <row r="303" spans="1:2" x14ac:dyDescent="0.25">
      <c r="A303" s="3" t="s">
        <v>20</v>
      </c>
      <c r="B303" s="7">
        <v>0.38762886597938184</v>
      </c>
    </row>
    <row r="304" spans="1:2" x14ac:dyDescent="0.25">
      <c r="A304" s="3" t="s">
        <v>36</v>
      </c>
      <c r="B304" s="7">
        <v>0.32057142857142856</v>
      </c>
    </row>
    <row r="305" spans="1:2" x14ac:dyDescent="0.25">
      <c r="A305" s="3" t="s">
        <v>26</v>
      </c>
      <c r="B305" s="7">
        <v>0.36877470355731218</v>
      </c>
    </row>
    <row r="306" spans="1:2" x14ac:dyDescent="0.25">
      <c r="A306" s="3" t="s">
        <v>40</v>
      </c>
      <c r="B306" s="7">
        <v>0.51463414634146354</v>
      </c>
    </row>
    <row r="307" spans="1:2" x14ac:dyDescent="0.25">
      <c r="A307" s="3" t="s">
        <v>84</v>
      </c>
      <c r="B307" s="7">
        <v>0.23750000000000004</v>
      </c>
    </row>
    <row r="308" spans="1:2" x14ac:dyDescent="0.25">
      <c r="A308" s="3" t="s">
        <v>48</v>
      </c>
      <c r="B308" s="7">
        <v>0.42830188679245257</v>
      </c>
    </row>
    <row r="309" spans="1:2" x14ac:dyDescent="0.25">
      <c r="A309" s="3" t="s">
        <v>168</v>
      </c>
      <c r="B309" s="7">
        <v>0.5</v>
      </c>
    </row>
    <row r="310" spans="1:2" x14ac:dyDescent="0.25">
      <c r="A310" s="3" t="s">
        <v>55</v>
      </c>
      <c r="B310" s="7">
        <v>0.21747572815533958</v>
      </c>
    </row>
    <row r="311" spans="1:2" x14ac:dyDescent="0.25">
      <c r="A311" s="3" t="s">
        <v>60</v>
      </c>
      <c r="B311" s="7">
        <v>0.32857142857142846</v>
      </c>
    </row>
    <row r="312" spans="1:2" x14ac:dyDescent="0.25">
      <c r="A312" s="3" t="s">
        <v>97</v>
      </c>
      <c r="B312" s="7">
        <v>0.19090909090909092</v>
      </c>
    </row>
    <row r="313" spans="1:2" x14ac:dyDescent="0.25">
      <c r="A313" s="3" t="s">
        <v>255</v>
      </c>
      <c r="B313" s="7">
        <v>0.5</v>
      </c>
    </row>
    <row r="314" spans="1:2" x14ac:dyDescent="0.25">
      <c r="A314" s="3" t="s">
        <v>258</v>
      </c>
      <c r="B314" s="7">
        <v>0.3</v>
      </c>
    </row>
    <row r="315" spans="1:2" x14ac:dyDescent="0.25">
      <c r="A315" s="3" t="s">
        <v>14</v>
      </c>
      <c r="B315" s="7">
        <v>0.43795620437956151</v>
      </c>
    </row>
    <row r="316" spans="1:2" x14ac:dyDescent="0.25">
      <c r="A316" s="3" t="s">
        <v>190</v>
      </c>
      <c r="B316" s="7">
        <v>0.2</v>
      </c>
    </row>
    <row r="317" spans="1:2" x14ac:dyDescent="0.25">
      <c r="A317" s="3" t="s">
        <v>263</v>
      </c>
      <c r="B317" s="7">
        <v>0.7</v>
      </c>
    </row>
    <row r="318" spans="1:2" x14ac:dyDescent="0.25">
      <c r="A318" s="3" t="s">
        <v>121</v>
      </c>
      <c r="B318" s="7">
        <v>0.05</v>
      </c>
    </row>
    <row r="319" spans="1:2" x14ac:dyDescent="0.25">
      <c r="A319" s="3" t="s">
        <v>277</v>
      </c>
      <c r="B319" s="7">
        <v>0.4</v>
      </c>
    </row>
    <row r="320" spans="1:2" x14ac:dyDescent="0.25">
      <c r="A320" s="3" t="s">
        <v>86</v>
      </c>
      <c r="B320" s="7">
        <v>0.4</v>
      </c>
    </row>
    <row r="321" spans="1:2" x14ac:dyDescent="0.25">
      <c r="A321" s="3" t="s">
        <v>288</v>
      </c>
      <c r="B321" s="7">
        <v>0.3546099290780132</v>
      </c>
    </row>
    <row r="327" spans="1:2" x14ac:dyDescent="0.25">
      <c r="A327" s="2" t="s">
        <v>287</v>
      </c>
      <c r="B327" t="s">
        <v>465</v>
      </c>
    </row>
    <row r="328" spans="1:2" x14ac:dyDescent="0.25">
      <c r="A328" s="3" t="s">
        <v>457</v>
      </c>
      <c r="B328" s="7">
        <v>0.4</v>
      </c>
    </row>
    <row r="329" spans="1:2" x14ac:dyDescent="0.25">
      <c r="A329" s="3" t="s">
        <v>442</v>
      </c>
      <c r="B329" s="7">
        <v>0.39999999999999997</v>
      </c>
    </row>
    <row r="330" spans="1:2" x14ac:dyDescent="0.25">
      <c r="A330" s="3" t="s">
        <v>440</v>
      </c>
      <c r="B330" s="7">
        <v>0.25624999999999998</v>
      </c>
    </row>
    <row r="331" spans="1:2" x14ac:dyDescent="0.25">
      <c r="A331" s="3" t="s">
        <v>449</v>
      </c>
      <c r="B331" s="7">
        <v>9.9999999999999992E-2</v>
      </c>
    </row>
    <row r="332" spans="1:2" x14ac:dyDescent="0.25">
      <c r="A332" s="3" t="s">
        <v>447</v>
      </c>
      <c r="B332" s="7">
        <v>0.5</v>
      </c>
    </row>
    <row r="333" spans="1:2" x14ac:dyDescent="0.25">
      <c r="A333" s="3" t="s">
        <v>443</v>
      </c>
      <c r="B333" s="7">
        <v>0.23000000000000004</v>
      </c>
    </row>
    <row r="334" spans="1:2" x14ac:dyDescent="0.25">
      <c r="A334" s="3" t="s">
        <v>458</v>
      </c>
      <c r="B334" s="7">
        <v>0.5</v>
      </c>
    </row>
    <row r="335" spans="1:2" x14ac:dyDescent="0.25">
      <c r="A335" s="3" t="s">
        <v>445</v>
      </c>
      <c r="B335" s="7">
        <v>0.54285714285714293</v>
      </c>
    </row>
    <row r="336" spans="1:2" x14ac:dyDescent="0.25">
      <c r="A336" s="3" t="s">
        <v>438</v>
      </c>
      <c r="B336" s="7">
        <v>0.6</v>
      </c>
    </row>
    <row r="337" spans="1:2" x14ac:dyDescent="0.25">
      <c r="A337" s="3" t="s">
        <v>429</v>
      </c>
      <c r="B337" s="7">
        <v>0.53333333333333333</v>
      </c>
    </row>
    <row r="338" spans="1:2" x14ac:dyDescent="0.25">
      <c r="A338" s="3" t="s">
        <v>436</v>
      </c>
      <c r="B338" s="7">
        <v>0.5</v>
      </c>
    </row>
    <row r="339" spans="1:2" x14ac:dyDescent="0.25">
      <c r="A339" s="3" t="s">
        <v>435</v>
      </c>
      <c r="B339" s="7">
        <v>0.53333333333333333</v>
      </c>
    </row>
    <row r="340" spans="1:2" x14ac:dyDescent="0.25">
      <c r="A340" s="3" t="s">
        <v>434</v>
      </c>
      <c r="B340" s="7">
        <v>0.56250000000000033</v>
      </c>
    </row>
    <row r="341" spans="1:2" x14ac:dyDescent="0.25">
      <c r="A341" s="3" t="s">
        <v>431</v>
      </c>
      <c r="B341" s="7">
        <v>0.39471365638766515</v>
      </c>
    </row>
    <row r="342" spans="1:2" x14ac:dyDescent="0.25">
      <c r="A342" s="3" t="s">
        <v>437</v>
      </c>
      <c r="B342" s="7">
        <v>0.4</v>
      </c>
    </row>
    <row r="343" spans="1:2" x14ac:dyDescent="0.25">
      <c r="A343" s="3" t="s">
        <v>450</v>
      </c>
      <c r="B343" s="7">
        <v>0.5</v>
      </c>
    </row>
    <row r="344" spans="1:2" x14ac:dyDescent="0.25">
      <c r="A344" s="3" t="s">
        <v>452</v>
      </c>
      <c r="B344" s="7">
        <v>0.4</v>
      </c>
    </row>
    <row r="345" spans="1:2" x14ac:dyDescent="0.25">
      <c r="A345" s="3" t="s">
        <v>432</v>
      </c>
      <c r="B345" s="7">
        <v>0.47415730337078632</v>
      </c>
    </row>
    <row r="346" spans="1:2" x14ac:dyDescent="0.25">
      <c r="A346" s="3" t="s">
        <v>446</v>
      </c>
      <c r="B346" s="7">
        <v>0.4</v>
      </c>
    </row>
    <row r="347" spans="1:2" x14ac:dyDescent="0.25">
      <c r="A347" s="3" t="s">
        <v>463</v>
      </c>
      <c r="B347" s="7">
        <v>0.5</v>
      </c>
    </row>
    <row r="348" spans="1:2" x14ac:dyDescent="0.25">
      <c r="A348" s="3" t="s">
        <v>444</v>
      </c>
      <c r="B348" s="7">
        <v>0.4</v>
      </c>
    </row>
    <row r="349" spans="1:2" x14ac:dyDescent="0.25">
      <c r="A349" s="3" t="s">
        <v>430</v>
      </c>
      <c r="B349" s="7">
        <v>0.31111111111111101</v>
      </c>
    </row>
    <row r="350" spans="1:2" x14ac:dyDescent="0.25">
      <c r="A350" s="3" t="s">
        <v>462</v>
      </c>
      <c r="B350" s="7">
        <v>0.3</v>
      </c>
    </row>
    <row r="351" spans="1:2" x14ac:dyDescent="0.25">
      <c r="A351" s="3" t="s">
        <v>439</v>
      </c>
      <c r="B351" s="7">
        <v>0.5636363636363636</v>
      </c>
    </row>
    <row r="352" spans="1:2" x14ac:dyDescent="0.25">
      <c r="A352" s="3" t="s">
        <v>433</v>
      </c>
      <c r="B352" s="7">
        <v>0.34812030075187944</v>
      </c>
    </row>
    <row r="353" spans="1:9" x14ac:dyDescent="0.25">
      <c r="A353" s="3" t="s">
        <v>460</v>
      </c>
      <c r="B353" s="7">
        <v>0.25</v>
      </c>
    </row>
    <row r="354" spans="1:9" x14ac:dyDescent="0.25">
      <c r="A354" s="3" t="s">
        <v>428</v>
      </c>
      <c r="B354" s="7">
        <v>0.24583333333333385</v>
      </c>
    </row>
    <row r="355" spans="1:9" x14ac:dyDescent="0.25">
      <c r="A355" s="3" t="s">
        <v>461</v>
      </c>
      <c r="B355" s="7">
        <v>0.2</v>
      </c>
    </row>
    <row r="356" spans="1:9" x14ac:dyDescent="0.25">
      <c r="A356" s="3" t="s">
        <v>456</v>
      </c>
      <c r="B356" s="7">
        <v>0.5</v>
      </c>
    </row>
    <row r="357" spans="1:9" x14ac:dyDescent="0.25">
      <c r="A357" s="3" t="s">
        <v>451</v>
      </c>
      <c r="B357" s="7">
        <v>0.2</v>
      </c>
    </row>
    <row r="358" spans="1:9" x14ac:dyDescent="0.25">
      <c r="A358" s="3" t="s">
        <v>288</v>
      </c>
      <c r="B358" s="7">
        <v>0.3546099290780132</v>
      </c>
    </row>
    <row r="363" spans="1:9" x14ac:dyDescent="0.25">
      <c r="A363" s="2" t="s">
        <v>287</v>
      </c>
      <c r="B363" t="s">
        <v>471</v>
      </c>
      <c r="C363" t="s">
        <v>472</v>
      </c>
      <c r="D363" t="s">
        <v>391</v>
      </c>
      <c r="E363" t="s">
        <v>289</v>
      </c>
      <c r="F363" s="8" t="s">
        <v>287</v>
      </c>
      <c r="G363" s="8" t="s">
        <v>471</v>
      </c>
      <c r="H363" s="8" t="s">
        <v>472</v>
      </c>
      <c r="I363" s="8" t="s">
        <v>391</v>
      </c>
    </row>
    <row r="364" spans="1:9" x14ac:dyDescent="0.25">
      <c r="A364" s="3" t="s">
        <v>22</v>
      </c>
      <c r="B364" s="6">
        <v>8699</v>
      </c>
      <c r="C364" s="6">
        <v>100000</v>
      </c>
      <c r="D364" s="6">
        <v>18536.822784810127</v>
      </c>
      <c r="E364" s="6">
        <v>79</v>
      </c>
      <c r="F364" s="3" t="s">
        <v>22</v>
      </c>
      <c r="G364" s="6">
        <v>8699</v>
      </c>
      <c r="H364" s="6">
        <v>100000</v>
      </c>
      <c r="I364" s="6">
        <v>18536.822784810127</v>
      </c>
    </row>
    <row r="365" spans="1:9" x14ac:dyDescent="0.25">
      <c r="A365" s="3" t="s">
        <v>16</v>
      </c>
      <c r="B365" s="6">
        <v>5670</v>
      </c>
      <c r="C365" s="6">
        <v>18590</v>
      </c>
      <c r="D365" s="6">
        <v>11055.290909090909</v>
      </c>
      <c r="E365" s="6">
        <v>55</v>
      </c>
      <c r="F365" s="3" t="s">
        <v>16</v>
      </c>
      <c r="G365" s="6">
        <v>5670</v>
      </c>
      <c r="H365" s="6">
        <v>18590</v>
      </c>
      <c r="I365" s="6">
        <v>11055.290909090909</v>
      </c>
    </row>
    <row r="366" spans="1:9" x14ac:dyDescent="0.25">
      <c r="A366" s="3" t="s">
        <v>49</v>
      </c>
      <c r="B366" s="6">
        <v>4999</v>
      </c>
      <c r="C366" s="6">
        <v>65899</v>
      </c>
      <c r="D366" s="6">
        <v>24499.116279069767</v>
      </c>
      <c r="E366" s="6">
        <v>43</v>
      </c>
      <c r="F366" s="3" t="s">
        <v>49</v>
      </c>
      <c r="G366" s="6">
        <v>4999</v>
      </c>
      <c r="H366" s="6">
        <v>65899</v>
      </c>
      <c r="I366" s="6">
        <v>24499.116279069767</v>
      </c>
    </row>
    <row r="367" spans="1:9" x14ac:dyDescent="0.25">
      <c r="A367" s="3" t="s">
        <v>103</v>
      </c>
      <c r="B367" s="6">
        <v>5380</v>
      </c>
      <c r="C367" s="6">
        <v>5490</v>
      </c>
      <c r="D367" s="6">
        <v>5423</v>
      </c>
      <c r="E367" s="6">
        <v>3</v>
      </c>
      <c r="F367" s="3" t="s">
        <v>103</v>
      </c>
      <c r="G367" s="6">
        <v>5380</v>
      </c>
      <c r="H367" s="6">
        <v>5490</v>
      </c>
      <c r="I367" s="6">
        <v>5423</v>
      </c>
    </row>
    <row r="368" spans="1:9" x14ac:dyDescent="0.25">
      <c r="A368" s="3" t="s">
        <v>32</v>
      </c>
      <c r="B368" s="6">
        <v>9116</v>
      </c>
      <c r="C368" s="6">
        <v>118500</v>
      </c>
      <c r="D368" s="6">
        <v>21153.501694915256</v>
      </c>
      <c r="E368" s="6">
        <v>295</v>
      </c>
      <c r="F368" s="3" t="s">
        <v>32</v>
      </c>
      <c r="G368" s="6">
        <v>9116</v>
      </c>
      <c r="H368" s="6">
        <v>118500</v>
      </c>
      <c r="I368" s="6">
        <v>21153.501694915256</v>
      </c>
    </row>
    <row r="369" spans="1:9" x14ac:dyDescent="0.25">
      <c r="A369" s="3" t="s">
        <v>34</v>
      </c>
      <c r="B369" s="6">
        <v>8950</v>
      </c>
      <c r="C369" s="6">
        <v>77999</v>
      </c>
      <c r="D369" s="6">
        <v>18899.934673366835</v>
      </c>
      <c r="E369" s="6">
        <v>199</v>
      </c>
      <c r="F369" s="3" t="s">
        <v>34</v>
      </c>
      <c r="G369" s="6">
        <v>8950</v>
      </c>
      <c r="H369" s="6">
        <v>77999</v>
      </c>
      <c r="I369" s="6">
        <v>18899.934673366835</v>
      </c>
    </row>
    <row r="370" spans="1:9" x14ac:dyDescent="0.25">
      <c r="A370" s="3" t="s">
        <v>10</v>
      </c>
      <c r="B370" s="6">
        <v>7999</v>
      </c>
      <c r="C370" s="6">
        <v>48900</v>
      </c>
      <c r="D370" s="6">
        <v>15764.929663608562</v>
      </c>
      <c r="E370" s="6">
        <v>327</v>
      </c>
      <c r="F370" s="3" t="s">
        <v>10</v>
      </c>
      <c r="G370" s="11">
        <v>7999</v>
      </c>
      <c r="H370" s="11">
        <v>48900</v>
      </c>
      <c r="I370" s="11">
        <v>15764.929663608562</v>
      </c>
    </row>
    <row r="371" spans="1:9" x14ac:dyDescent="0.25">
      <c r="A371" s="3" t="s">
        <v>288</v>
      </c>
      <c r="B371" s="6">
        <v>4999</v>
      </c>
      <c r="C371" s="6">
        <v>118500</v>
      </c>
      <c r="D371" s="6">
        <v>18280.402597402597</v>
      </c>
      <c r="E371" s="6">
        <v>1001</v>
      </c>
      <c r="F371" s="10" t="s">
        <v>288</v>
      </c>
      <c r="G371" s="6">
        <v>4999</v>
      </c>
      <c r="H371" s="6">
        <v>118500</v>
      </c>
      <c r="I371" s="6">
        <v>18280.402597402597</v>
      </c>
    </row>
  </sheetData>
  <conditionalFormatting sqref="A4:A13">
    <cfRule type="dataBar" priority="25">
      <dataBar>
        <cfvo type="min"/>
        <cfvo type="max"/>
        <color rgb="FFFFB628"/>
      </dataBar>
      <extLst>
        <ext xmlns:x14="http://schemas.microsoft.com/office/spreadsheetml/2009/9/main" uri="{B025F937-C7B1-47D3-B67F-A62EFF666E3E}">
          <x14:id>{F3BB886A-1B3C-43E7-A7F9-3CDB908755B7}</x14:id>
        </ext>
      </extLst>
    </cfRule>
  </conditionalFormatting>
  <conditionalFormatting sqref="A20:A29">
    <cfRule type="dataBar" priority="24">
      <dataBar>
        <cfvo type="min"/>
        <cfvo type="max"/>
        <color rgb="FFFFB628"/>
      </dataBar>
      <extLst>
        <ext xmlns:x14="http://schemas.microsoft.com/office/spreadsheetml/2009/9/main" uri="{B025F937-C7B1-47D3-B67F-A62EFF666E3E}">
          <x14:id>{4F4E0E29-2690-4F34-8889-508B03B21CCB}</x14:id>
        </ext>
      </extLst>
    </cfRule>
  </conditionalFormatting>
  <conditionalFormatting sqref="A36:A45">
    <cfRule type="dataBar" priority="23">
      <dataBar>
        <cfvo type="min"/>
        <cfvo type="max"/>
        <color rgb="FFFFB628"/>
      </dataBar>
      <extLst>
        <ext xmlns:x14="http://schemas.microsoft.com/office/spreadsheetml/2009/9/main" uri="{B025F937-C7B1-47D3-B67F-A62EFF666E3E}">
          <x14:id>{B5F59AAD-E15D-48CE-8AD0-2EEC901A8A10}</x14:id>
        </ext>
      </extLst>
    </cfRule>
  </conditionalFormatting>
  <conditionalFormatting sqref="A36:A42">
    <cfRule type="dataBar" priority="22">
      <dataBar>
        <cfvo type="min"/>
        <cfvo type="max"/>
        <color rgb="FFFF555A"/>
      </dataBar>
      <extLst>
        <ext xmlns:x14="http://schemas.microsoft.com/office/spreadsheetml/2009/9/main" uri="{B025F937-C7B1-47D3-B67F-A62EFF666E3E}">
          <x14:id>{BDBFB3F8-EC56-41D0-BBDC-033F90D5BD7E}</x14:id>
        </ext>
      </extLst>
    </cfRule>
  </conditionalFormatting>
  <conditionalFormatting sqref="A48:A55">
    <cfRule type="dataBar" priority="21">
      <dataBar>
        <cfvo type="min"/>
        <cfvo type="max"/>
        <color rgb="FFFFB628"/>
      </dataBar>
      <extLst>
        <ext xmlns:x14="http://schemas.microsoft.com/office/spreadsheetml/2009/9/main" uri="{B025F937-C7B1-47D3-B67F-A62EFF666E3E}">
          <x14:id>{1DD1565E-2376-49B3-8998-37A9843A248D}</x14:id>
        </ext>
      </extLst>
    </cfRule>
  </conditionalFormatting>
  <conditionalFormatting sqref="A48:A54">
    <cfRule type="dataBar" priority="20">
      <dataBar>
        <cfvo type="min"/>
        <cfvo type="max"/>
        <color rgb="FFFF555A"/>
      </dataBar>
      <extLst>
        <ext xmlns:x14="http://schemas.microsoft.com/office/spreadsheetml/2009/9/main" uri="{B025F937-C7B1-47D3-B67F-A62EFF666E3E}">
          <x14:id>{4580E76A-6883-427D-B0F4-F9385ADB2BD7}</x14:id>
        </ext>
      </extLst>
    </cfRule>
  </conditionalFormatting>
  <conditionalFormatting pivot="1" sqref="B48:B54">
    <cfRule type="dataBar" priority="19">
      <dataBar>
        <cfvo type="min"/>
        <cfvo type="max"/>
        <color rgb="FF63C384"/>
      </dataBar>
      <extLst>
        <ext xmlns:x14="http://schemas.microsoft.com/office/spreadsheetml/2009/9/main" uri="{B025F937-C7B1-47D3-B67F-A62EFF666E3E}">
          <x14:id>{1B774C8C-944F-4DB4-A764-F14532A0BD2B}</x14:id>
        </ext>
      </extLst>
    </cfRule>
  </conditionalFormatting>
  <conditionalFormatting sqref="A61:A68">
    <cfRule type="dataBar" priority="18">
      <dataBar>
        <cfvo type="min"/>
        <cfvo type="max"/>
        <color rgb="FFFFB628"/>
      </dataBar>
      <extLst>
        <ext xmlns:x14="http://schemas.microsoft.com/office/spreadsheetml/2009/9/main" uri="{B025F937-C7B1-47D3-B67F-A62EFF666E3E}">
          <x14:id>{775E6C9D-3250-46B5-BC43-EC25BF7EEA8D}</x14:id>
        </ext>
      </extLst>
    </cfRule>
  </conditionalFormatting>
  <conditionalFormatting sqref="A61:A67">
    <cfRule type="dataBar" priority="17">
      <dataBar>
        <cfvo type="min"/>
        <cfvo type="max"/>
        <color rgb="FFFF555A"/>
      </dataBar>
      <extLst>
        <ext xmlns:x14="http://schemas.microsoft.com/office/spreadsheetml/2009/9/main" uri="{B025F937-C7B1-47D3-B67F-A62EFF666E3E}">
          <x14:id>{28729B13-5E96-484B-A0C0-9E1EDE42F499}</x14:id>
        </ext>
      </extLst>
    </cfRule>
  </conditionalFormatting>
  <conditionalFormatting pivot="1" sqref="B61:B67">
    <cfRule type="dataBar" priority="16">
      <dataBar>
        <cfvo type="min"/>
        <cfvo type="max"/>
        <color rgb="FF63C384"/>
      </dataBar>
      <extLst>
        <ext xmlns:x14="http://schemas.microsoft.com/office/spreadsheetml/2009/9/main" uri="{B025F937-C7B1-47D3-B67F-A62EFF666E3E}">
          <x14:id>{BBACA2B5-FF88-4CD8-A389-36DDBEE1F6B7}</x14:id>
        </ext>
      </extLst>
    </cfRule>
  </conditionalFormatting>
  <conditionalFormatting sqref="A74:A81">
    <cfRule type="dataBar" priority="15">
      <dataBar>
        <cfvo type="min"/>
        <cfvo type="max"/>
        <color rgb="FFFFB628"/>
      </dataBar>
      <extLst>
        <ext xmlns:x14="http://schemas.microsoft.com/office/spreadsheetml/2009/9/main" uri="{B025F937-C7B1-47D3-B67F-A62EFF666E3E}">
          <x14:id>{019B9BD2-1013-412F-AFF3-1A0B7A94990F}</x14:id>
        </ext>
      </extLst>
    </cfRule>
  </conditionalFormatting>
  <conditionalFormatting sqref="A74:A80">
    <cfRule type="dataBar" priority="14">
      <dataBar>
        <cfvo type="min"/>
        <cfvo type="max"/>
        <color rgb="FFFF555A"/>
      </dataBar>
      <extLst>
        <ext xmlns:x14="http://schemas.microsoft.com/office/spreadsheetml/2009/9/main" uri="{B025F937-C7B1-47D3-B67F-A62EFF666E3E}">
          <x14:id>{14CD27B5-C938-424B-8506-23B07849241C}</x14:id>
        </ext>
      </extLst>
    </cfRule>
  </conditionalFormatting>
  <conditionalFormatting pivot="1" sqref="B74:B80">
    <cfRule type="dataBar" priority="9">
      <dataBar>
        <cfvo type="min"/>
        <cfvo type="max"/>
        <color rgb="FFD6007B"/>
      </dataBar>
      <extLst>
        <ext xmlns:x14="http://schemas.microsoft.com/office/spreadsheetml/2009/9/main" uri="{B025F937-C7B1-47D3-B67F-A62EFF666E3E}">
          <x14:id>{A7EF3ABE-6729-4BB4-A307-25FA49AF2117}</x14:id>
        </ext>
      </extLst>
    </cfRule>
  </conditionalFormatting>
  <conditionalFormatting sqref="A87:A94">
    <cfRule type="dataBar" priority="12">
      <dataBar>
        <cfvo type="min"/>
        <cfvo type="max"/>
        <color rgb="FFFFB628"/>
      </dataBar>
      <extLst>
        <ext xmlns:x14="http://schemas.microsoft.com/office/spreadsheetml/2009/9/main" uri="{B025F937-C7B1-47D3-B67F-A62EFF666E3E}">
          <x14:id>{B7D26EBC-3ECA-4770-9F86-CDFD0405AB4F}</x14:id>
        </ext>
      </extLst>
    </cfRule>
  </conditionalFormatting>
  <conditionalFormatting sqref="A87:A93">
    <cfRule type="dataBar" priority="11">
      <dataBar>
        <cfvo type="min"/>
        <cfvo type="max"/>
        <color rgb="FFFF555A"/>
      </dataBar>
      <extLst>
        <ext xmlns:x14="http://schemas.microsoft.com/office/spreadsheetml/2009/9/main" uri="{B025F937-C7B1-47D3-B67F-A62EFF666E3E}">
          <x14:id>{A863E18A-9D8E-4E6D-920C-743C57F65564}</x14:id>
        </ext>
      </extLst>
    </cfRule>
  </conditionalFormatting>
  <conditionalFormatting pivot="1" sqref="B87:B93">
    <cfRule type="dataBar" priority="10">
      <dataBar>
        <cfvo type="min"/>
        <cfvo type="max"/>
        <color rgb="FF63C384"/>
      </dataBar>
      <extLst>
        <ext xmlns:x14="http://schemas.microsoft.com/office/spreadsheetml/2009/9/main" uri="{B025F937-C7B1-47D3-B67F-A62EFF666E3E}">
          <x14:id>{9DB4D25D-D826-4E48-A4F0-982E5D2C3A73}</x14:id>
        </ext>
      </extLst>
    </cfRule>
  </conditionalFormatting>
  <conditionalFormatting sqref="A100:B100 A101:A254">
    <cfRule type="dataBar" priority="5">
      <dataBar>
        <cfvo type="min"/>
        <cfvo type="max"/>
        <color rgb="FF638EC6"/>
      </dataBar>
      <extLst>
        <ext xmlns:x14="http://schemas.microsoft.com/office/spreadsheetml/2009/9/main" uri="{B025F937-C7B1-47D3-B67F-A62EFF666E3E}">
          <x14:id>{AF42E295-E803-4E9E-8D6A-A789DCAEA2ED}</x14:id>
        </ext>
      </extLst>
    </cfRule>
  </conditionalFormatting>
  <conditionalFormatting sqref="A261:B261 A262:A272 A273:B276 A277:A286 A287:B292 A293:A323 A324:B327 A329:A358 A395:B415 A359:B363 A365:A394">
    <cfRule type="dataBar" priority="4">
      <dataBar>
        <cfvo type="min"/>
        <cfvo type="max"/>
        <color rgb="FF638EC6"/>
      </dataBar>
      <extLst>
        <ext xmlns:x14="http://schemas.microsoft.com/office/spreadsheetml/2009/9/main" uri="{B025F937-C7B1-47D3-B67F-A62EFF666E3E}">
          <x14:id>{EE45D84D-090D-4394-B970-DC6B3ABC2FFB}</x14:id>
        </ext>
      </extLst>
    </cfRule>
  </conditionalFormatting>
  <conditionalFormatting sqref="F365:F371">
    <cfRule type="dataBar" priority="2">
      <dataBar>
        <cfvo type="min"/>
        <cfvo type="max"/>
        <color rgb="FF638EC6"/>
      </dataBar>
      <extLst>
        <ext xmlns:x14="http://schemas.microsoft.com/office/spreadsheetml/2009/9/main" uri="{B025F937-C7B1-47D3-B67F-A62EFF666E3E}">
          <x14:id>{90DA447F-CF0B-4D00-B6EC-9812F173A234}</x14:id>
        </ext>
      </extLst>
    </cfRule>
  </conditionalFormatting>
  <conditionalFormatting sqref="F363:G363">
    <cfRule type="dataBar" priority="1">
      <dataBar>
        <cfvo type="min"/>
        <cfvo type="max"/>
        <color rgb="FF638EC6"/>
      </dataBar>
      <extLst>
        <ext xmlns:x14="http://schemas.microsoft.com/office/spreadsheetml/2009/9/main" uri="{B025F937-C7B1-47D3-B67F-A62EFF666E3E}">
          <x14:id>{82C4BBAF-B851-42D6-AE6F-59C51101C0E9}</x14:id>
        </ext>
      </extLst>
    </cfRule>
  </conditionalFormatting>
  <pageMargins left="0.7" right="0.7" top="0.75" bottom="0.75" header="0.3" footer="0.3"/>
  <drawing r:id="rId14"/>
  <extLst>
    <ext xmlns:x14="http://schemas.microsoft.com/office/spreadsheetml/2009/9/main" uri="{78C0D931-6437-407d-A8EE-F0AAD7539E65}">
      <x14:conditionalFormattings>
        <x14:conditionalFormatting xmlns:xm="http://schemas.microsoft.com/office/excel/2006/main">
          <x14:cfRule type="dataBar" id="{F3BB886A-1B3C-43E7-A7F9-3CDB908755B7}">
            <x14:dataBar minLength="0" maxLength="100" gradient="0">
              <x14:cfvo type="autoMin"/>
              <x14:cfvo type="autoMax"/>
              <x14:negativeFillColor rgb="FFFF0000"/>
              <x14:axisColor rgb="FF000000"/>
            </x14:dataBar>
          </x14:cfRule>
          <xm:sqref>A4:A13</xm:sqref>
        </x14:conditionalFormatting>
        <x14:conditionalFormatting xmlns:xm="http://schemas.microsoft.com/office/excel/2006/main">
          <x14:cfRule type="dataBar" id="{4F4E0E29-2690-4F34-8889-508B03B21CCB}">
            <x14:dataBar minLength="0" maxLength="100" gradient="0">
              <x14:cfvo type="autoMin"/>
              <x14:cfvo type="autoMax"/>
              <x14:negativeFillColor rgb="FFFF0000"/>
              <x14:axisColor rgb="FF000000"/>
            </x14:dataBar>
          </x14:cfRule>
          <xm:sqref>A20:A29</xm:sqref>
        </x14:conditionalFormatting>
        <x14:conditionalFormatting xmlns:xm="http://schemas.microsoft.com/office/excel/2006/main">
          <x14:cfRule type="dataBar" id="{B5F59AAD-E15D-48CE-8AD0-2EEC901A8A10}">
            <x14:dataBar minLength="0" maxLength="100" gradient="0">
              <x14:cfvo type="autoMin"/>
              <x14:cfvo type="autoMax"/>
              <x14:negativeFillColor rgb="FFFF0000"/>
              <x14:axisColor rgb="FF000000"/>
            </x14:dataBar>
          </x14:cfRule>
          <xm:sqref>A36:A45</xm:sqref>
        </x14:conditionalFormatting>
        <x14:conditionalFormatting xmlns:xm="http://schemas.microsoft.com/office/excel/2006/main">
          <x14:cfRule type="dataBar" id="{BDBFB3F8-EC56-41D0-BBDC-033F90D5BD7E}">
            <x14:dataBar minLength="0" maxLength="100" border="1" negativeBarBorderColorSameAsPositive="0">
              <x14:cfvo type="autoMin"/>
              <x14:cfvo type="autoMax"/>
              <x14:borderColor rgb="FFFF555A"/>
              <x14:negativeFillColor rgb="FFFF0000"/>
              <x14:negativeBorderColor rgb="FFFF0000"/>
              <x14:axisColor rgb="FF000000"/>
            </x14:dataBar>
          </x14:cfRule>
          <xm:sqref>A36:A42</xm:sqref>
        </x14:conditionalFormatting>
        <x14:conditionalFormatting xmlns:xm="http://schemas.microsoft.com/office/excel/2006/main">
          <x14:cfRule type="dataBar" id="{1DD1565E-2376-49B3-8998-37A9843A248D}">
            <x14:dataBar minLength="0" maxLength="100" gradient="0">
              <x14:cfvo type="autoMin"/>
              <x14:cfvo type="autoMax"/>
              <x14:negativeFillColor rgb="FFFF0000"/>
              <x14:axisColor rgb="FF000000"/>
            </x14:dataBar>
          </x14:cfRule>
          <xm:sqref>A48:A55</xm:sqref>
        </x14:conditionalFormatting>
        <x14:conditionalFormatting xmlns:xm="http://schemas.microsoft.com/office/excel/2006/main">
          <x14:cfRule type="dataBar" id="{4580E76A-6883-427D-B0F4-F9385ADB2BD7}">
            <x14:dataBar minLength="0" maxLength="100" border="1" negativeBarBorderColorSameAsPositive="0">
              <x14:cfvo type="autoMin"/>
              <x14:cfvo type="autoMax"/>
              <x14:borderColor rgb="FFFF555A"/>
              <x14:negativeFillColor rgb="FFFF0000"/>
              <x14:negativeBorderColor rgb="FFFF0000"/>
              <x14:axisColor rgb="FF000000"/>
            </x14:dataBar>
          </x14:cfRule>
          <xm:sqref>A48:A54</xm:sqref>
        </x14:conditionalFormatting>
        <x14:conditionalFormatting xmlns:xm="http://schemas.microsoft.com/office/excel/2006/main" pivot="1">
          <x14:cfRule type="dataBar" id="{1B774C8C-944F-4DB4-A764-F14532A0BD2B}">
            <x14:dataBar minLength="0" maxLength="100" border="1" negativeBarBorderColorSameAsPositive="0">
              <x14:cfvo type="autoMin"/>
              <x14:cfvo type="autoMax"/>
              <x14:borderColor rgb="FF63C384"/>
              <x14:negativeFillColor rgb="FFFF0000"/>
              <x14:negativeBorderColor rgb="FFFF0000"/>
              <x14:axisColor rgb="FF000000"/>
            </x14:dataBar>
          </x14:cfRule>
          <xm:sqref>B48:B54</xm:sqref>
        </x14:conditionalFormatting>
        <x14:conditionalFormatting xmlns:xm="http://schemas.microsoft.com/office/excel/2006/main">
          <x14:cfRule type="dataBar" id="{775E6C9D-3250-46B5-BC43-EC25BF7EEA8D}">
            <x14:dataBar minLength="0" maxLength="100" gradient="0">
              <x14:cfvo type="autoMin"/>
              <x14:cfvo type="autoMax"/>
              <x14:negativeFillColor rgb="FFFF0000"/>
              <x14:axisColor rgb="FF000000"/>
            </x14:dataBar>
          </x14:cfRule>
          <xm:sqref>A61:A68</xm:sqref>
        </x14:conditionalFormatting>
        <x14:conditionalFormatting xmlns:xm="http://schemas.microsoft.com/office/excel/2006/main">
          <x14:cfRule type="dataBar" id="{28729B13-5E96-484B-A0C0-9E1EDE42F499}">
            <x14:dataBar minLength="0" maxLength="100" border="1" negativeBarBorderColorSameAsPositive="0">
              <x14:cfvo type="autoMin"/>
              <x14:cfvo type="autoMax"/>
              <x14:borderColor rgb="FFFF555A"/>
              <x14:negativeFillColor rgb="FFFF0000"/>
              <x14:negativeBorderColor rgb="FFFF0000"/>
              <x14:axisColor rgb="FF000000"/>
            </x14:dataBar>
          </x14:cfRule>
          <xm:sqref>A61:A67</xm:sqref>
        </x14:conditionalFormatting>
        <x14:conditionalFormatting xmlns:xm="http://schemas.microsoft.com/office/excel/2006/main" pivot="1">
          <x14:cfRule type="dataBar" id="{BBACA2B5-FF88-4CD8-A389-36DDBEE1F6B7}">
            <x14:dataBar minLength="0" maxLength="100" border="1" negativeBarBorderColorSameAsPositive="0">
              <x14:cfvo type="autoMin"/>
              <x14:cfvo type="autoMax"/>
              <x14:borderColor rgb="FF63C384"/>
              <x14:negativeFillColor rgb="FFFF0000"/>
              <x14:negativeBorderColor rgb="FFFF0000"/>
              <x14:axisColor rgb="FF000000"/>
            </x14:dataBar>
          </x14:cfRule>
          <xm:sqref>B61:B67</xm:sqref>
        </x14:conditionalFormatting>
        <x14:conditionalFormatting xmlns:xm="http://schemas.microsoft.com/office/excel/2006/main">
          <x14:cfRule type="dataBar" id="{019B9BD2-1013-412F-AFF3-1A0B7A94990F}">
            <x14:dataBar minLength="0" maxLength="100" gradient="0">
              <x14:cfvo type="autoMin"/>
              <x14:cfvo type="autoMax"/>
              <x14:negativeFillColor rgb="FFFF0000"/>
              <x14:axisColor rgb="FF000000"/>
            </x14:dataBar>
          </x14:cfRule>
          <xm:sqref>A74:A81</xm:sqref>
        </x14:conditionalFormatting>
        <x14:conditionalFormatting xmlns:xm="http://schemas.microsoft.com/office/excel/2006/main">
          <x14:cfRule type="dataBar" id="{14CD27B5-C938-424B-8506-23B07849241C}">
            <x14:dataBar minLength="0" maxLength="100" border="1" negativeBarBorderColorSameAsPositive="0">
              <x14:cfvo type="autoMin"/>
              <x14:cfvo type="autoMax"/>
              <x14:borderColor rgb="FFFF555A"/>
              <x14:negativeFillColor rgb="FFFF0000"/>
              <x14:negativeBorderColor rgb="FFFF0000"/>
              <x14:axisColor rgb="FF000000"/>
            </x14:dataBar>
          </x14:cfRule>
          <xm:sqref>A74:A80</xm:sqref>
        </x14:conditionalFormatting>
        <x14:conditionalFormatting xmlns:xm="http://schemas.microsoft.com/office/excel/2006/main" pivot="1">
          <x14:cfRule type="dataBar" id="{A7EF3ABE-6729-4BB4-A307-25FA49AF2117}">
            <x14:dataBar minLength="0" maxLength="100" gradient="0">
              <x14:cfvo type="autoMin"/>
              <x14:cfvo type="autoMax"/>
              <x14:negativeFillColor rgb="FFFF0000"/>
              <x14:axisColor rgb="FF000000"/>
            </x14:dataBar>
          </x14:cfRule>
          <xm:sqref>B74:B80</xm:sqref>
        </x14:conditionalFormatting>
        <x14:conditionalFormatting xmlns:xm="http://schemas.microsoft.com/office/excel/2006/main">
          <x14:cfRule type="dataBar" id="{B7D26EBC-3ECA-4770-9F86-CDFD0405AB4F}">
            <x14:dataBar minLength="0" maxLength="100" gradient="0">
              <x14:cfvo type="autoMin"/>
              <x14:cfvo type="autoMax"/>
              <x14:negativeFillColor rgb="FFFF0000"/>
              <x14:axisColor rgb="FF000000"/>
            </x14:dataBar>
          </x14:cfRule>
          <xm:sqref>A87:A94</xm:sqref>
        </x14:conditionalFormatting>
        <x14:conditionalFormatting xmlns:xm="http://schemas.microsoft.com/office/excel/2006/main">
          <x14:cfRule type="dataBar" id="{A863E18A-9D8E-4E6D-920C-743C57F65564}">
            <x14:dataBar minLength="0" maxLength="100" border="1" negativeBarBorderColorSameAsPositive="0">
              <x14:cfvo type="autoMin"/>
              <x14:cfvo type="autoMax"/>
              <x14:borderColor rgb="FFFF555A"/>
              <x14:negativeFillColor rgb="FFFF0000"/>
              <x14:negativeBorderColor rgb="FFFF0000"/>
              <x14:axisColor rgb="FF000000"/>
            </x14:dataBar>
          </x14:cfRule>
          <xm:sqref>A87:A93</xm:sqref>
        </x14:conditionalFormatting>
        <x14:conditionalFormatting xmlns:xm="http://schemas.microsoft.com/office/excel/2006/main" pivot="1">
          <x14:cfRule type="dataBar" id="{9DB4D25D-D826-4E48-A4F0-982E5D2C3A73}">
            <x14:dataBar minLength="0" maxLength="100" border="1" negativeBarBorderColorSameAsPositive="0">
              <x14:cfvo type="autoMin"/>
              <x14:cfvo type="autoMax"/>
              <x14:borderColor rgb="FF63C384"/>
              <x14:negativeFillColor rgb="FFFF0000"/>
              <x14:negativeBorderColor rgb="FFFF0000"/>
              <x14:axisColor rgb="FF000000"/>
            </x14:dataBar>
          </x14:cfRule>
          <xm:sqref>B87:B93</xm:sqref>
        </x14:conditionalFormatting>
        <x14:conditionalFormatting xmlns:xm="http://schemas.microsoft.com/office/excel/2006/main">
          <x14:cfRule type="dataBar" id="{AF42E295-E803-4E9E-8D6A-A789DCAEA2ED}">
            <x14:dataBar minLength="0" maxLength="100" gradient="0">
              <x14:cfvo type="autoMin"/>
              <x14:cfvo type="autoMax"/>
              <x14:negativeFillColor rgb="FFFF0000"/>
              <x14:axisColor rgb="FF000000"/>
            </x14:dataBar>
          </x14:cfRule>
          <xm:sqref>A100:B100 A101:A254</xm:sqref>
        </x14:conditionalFormatting>
        <x14:conditionalFormatting xmlns:xm="http://schemas.microsoft.com/office/excel/2006/main">
          <x14:cfRule type="dataBar" id="{EE45D84D-090D-4394-B970-DC6B3ABC2FFB}">
            <x14:dataBar minLength="0" maxLength="100" gradient="0">
              <x14:cfvo type="autoMin"/>
              <x14:cfvo type="autoMax"/>
              <x14:negativeFillColor rgb="FFFF0000"/>
              <x14:axisColor rgb="FF000000"/>
            </x14:dataBar>
          </x14:cfRule>
          <xm:sqref>A261:B261 A262:A272 A273:B276 A277:A286 A287:B292 A293:A323 A324:B327 A329:A358 A395:B415 A359:B363 A365:A394</xm:sqref>
        </x14:conditionalFormatting>
        <x14:conditionalFormatting xmlns:xm="http://schemas.microsoft.com/office/excel/2006/main">
          <x14:cfRule type="dataBar" id="{90DA447F-CF0B-4D00-B6EC-9812F173A234}">
            <x14:dataBar minLength="0" maxLength="100" gradient="0">
              <x14:cfvo type="autoMin"/>
              <x14:cfvo type="autoMax"/>
              <x14:negativeFillColor rgb="FFFF0000"/>
              <x14:axisColor rgb="FF000000"/>
            </x14:dataBar>
          </x14:cfRule>
          <xm:sqref>F365:F371</xm:sqref>
        </x14:conditionalFormatting>
        <x14:conditionalFormatting xmlns:xm="http://schemas.microsoft.com/office/excel/2006/main">
          <x14:cfRule type="dataBar" id="{82C4BBAF-B851-42D6-AE6F-59C51101C0E9}">
            <x14:dataBar minLength="0" maxLength="100" gradient="0">
              <x14:cfvo type="autoMin"/>
              <x14:cfvo type="autoMax"/>
              <x14:negativeFillColor rgb="FFFF0000"/>
              <x14:axisColor rgb="FF000000"/>
            </x14:dataBar>
          </x14:cfRule>
          <xm:sqref>F363:G363</xm:sqref>
        </x14:conditionalFormatting>
      </x14:conditionalFormattings>
    </ex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7DA8-E73E-4ADB-9062-B4A0108667B8}">
  <dimension ref="E35:T37"/>
  <sheetViews>
    <sheetView showGridLines="0" tabSelected="1" zoomScale="66" zoomScaleNormal="66" workbookViewId="0">
      <selection activeCell="N38" sqref="N38"/>
    </sheetView>
  </sheetViews>
  <sheetFormatPr defaultRowHeight="15" x14ac:dyDescent="0.25"/>
  <sheetData>
    <row r="35" spans="5:20" x14ac:dyDescent="0.25">
      <c r="T35" t="s">
        <v>473</v>
      </c>
    </row>
    <row r="37" spans="5:20" x14ac:dyDescent="0.25">
      <c r="E37" t="str">
        <f>brand_ram</f>
        <v>Itel have the highest average ram of : 7.3</v>
      </c>
    </row>
  </sheetData>
  <pageMargins left="0.7" right="0.7" top="0.75" bottom="0.75" header="0.3" footer="0.3"/>
  <pageSetup orientation="portrait" r:id="rId1"/>
  <headerFooter scaleWithDoc="0"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107E-E8EE-4283-BEB8-9CA70AAF576A}">
  <sheetPr codeName="Sheet3"/>
  <dimension ref="A1:V1006"/>
  <sheetViews>
    <sheetView showGridLines="0" workbookViewId="0">
      <selection sqref="A1:XFD1048576"/>
    </sheetView>
  </sheetViews>
  <sheetFormatPr defaultRowHeight="15" x14ac:dyDescent="0.25"/>
  <cols>
    <col min="1" max="1" width="11.85546875" bestFit="1" customWidth="1"/>
    <col min="2" max="2" width="26.85546875" bestFit="1" customWidth="1"/>
    <col min="3" max="3" width="26.85546875" customWidth="1"/>
    <col min="4" max="4" width="11.85546875" bestFit="1" customWidth="1"/>
    <col min="5" max="5" width="15.85546875" bestFit="1" customWidth="1"/>
    <col min="6" max="6" width="7.5703125" bestFit="1" customWidth="1"/>
    <col min="7" max="7" width="7.7109375" bestFit="1" customWidth="1"/>
    <col min="8" max="8" width="13.5703125" bestFit="1" customWidth="1"/>
    <col min="9" max="9" width="9.7109375" bestFit="1" customWidth="1"/>
    <col min="10" max="10" width="10.85546875" bestFit="1" customWidth="1"/>
    <col min="11" max="11" width="18.42578125" bestFit="1" customWidth="1"/>
    <col min="12" max="12" width="8.28515625" bestFit="1" customWidth="1"/>
    <col min="13" max="13" width="8.42578125" bestFit="1" customWidth="1"/>
    <col min="14" max="14" width="11.28515625" bestFit="1" customWidth="1"/>
    <col min="15" max="15" width="19" bestFit="1" customWidth="1"/>
    <col min="16" max="16" width="25.28515625" bestFit="1" customWidth="1"/>
    <col min="17" max="17" width="13.85546875" bestFit="1" customWidth="1"/>
    <col min="18" max="19" width="11.85546875" bestFit="1" customWidth="1"/>
    <col min="20" max="20" width="25.28515625" bestFit="1" customWidth="1"/>
    <col min="21" max="21" width="18.28515625" style="1" bestFit="1" customWidth="1"/>
    <col min="22" max="22" width="11.85546875" style="1" bestFit="1" customWidth="1"/>
    <col min="23" max="23" width="13.5703125" customWidth="1"/>
    <col min="24" max="24" width="9.7109375" bestFit="1" customWidth="1"/>
    <col min="25" max="25" width="10.85546875" bestFit="1" customWidth="1"/>
    <col min="26" max="26" width="18.42578125" bestFit="1" customWidth="1"/>
    <col min="27" max="27" width="9.7109375" bestFit="1" customWidth="1"/>
    <col min="28" max="28" width="12" bestFit="1" customWidth="1"/>
  </cols>
  <sheetData>
    <row r="1" spans="1:22" x14ac:dyDescent="0.25">
      <c r="A1" t="s">
        <v>0</v>
      </c>
      <c r="B1" t="s">
        <v>393</v>
      </c>
      <c r="C1" t="s">
        <v>1</v>
      </c>
      <c r="D1" t="s">
        <v>2</v>
      </c>
      <c r="E1" t="s">
        <v>3</v>
      </c>
      <c r="F1" t="s">
        <v>4</v>
      </c>
      <c r="G1" t="s">
        <v>5</v>
      </c>
      <c r="H1" t="s">
        <v>6</v>
      </c>
      <c r="I1" t="s">
        <v>7</v>
      </c>
      <c r="J1" t="s">
        <v>8</v>
      </c>
      <c r="K1" t="s">
        <v>9</v>
      </c>
      <c r="L1" t="s">
        <v>422</v>
      </c>
      <c r="M1" t="s">
        <v>423</v>
      </c>
      <c r="N1" t="s">
        <v>424</v>
      </c>
      <c r="O1" t="s">
        <v>425</v>
      </c>
      <c r="P1" t="s">
        <v>426</v>
      </c>
      <c r="Q1" t="s">
        <v>427</v>
      </c>
      <c r="U1"/>
      <c r="V1"/>
    </row>
    <row r="2" spans="1:22" x14ac:dyDescent="0.25">
      <c r="A2" t="s">
        <v>10</v>
      </c>
      <c r="B2" t="str">
        <f t="shared" ref="B2:B65" si="0">TRIM(CLEAN(C2))</f>
        <v>Redmi 14C</v>
      </c>
      <c r="C2" t="s">
        <v>11</v>
      </c>
      <c r="D2">
        <v>14320</v>
      </c>
      <c r="E2">
        <v>18065</v>
      </c>
      <c r="F2" t="s">
        <v>12</v>
      </c>
      <c r="G2" t="s">
        <v>13</v>
      </c>
      <c r="H2" t="s">
        <v>14</v>
      </c>
      <c r="I2" t="s">
        <v>15</v>
      </c>
      <c r="J2">
        <v>3745</v>
      </c>
      <c r="K2">
        <v>21</v>
      </c>
      <c r="L2">
        <v>8</v>
      </c>
      <c r="M2">
        <v>256</v>
      </c>
      <c r="N2">
        <v>5160</v>
      </c>
      <c r="O2">
        <v>0.37877094972067038</v>
      </c>
      <c r="P2" s="1">
        <v>0.4</v>
      </c>
      <c r="Q2" t="s">
        <v>428</v>
      </c>
      <c r="U2"/>
      <c r="V2"/>
    </row>
    <row r="3" spans="1:22" x14ac:dyDescent="0.25">
      <c r="A3" t="s">
        <v>16</v>
      </c>
      <c r="B3" t="str">
        <f t="shared" si="0"/>
        <v>A50</v>
      </c>
      <c r="C3" t="s">
        <v>17</v>
      </c>
      <c r="D3">
        <v>7399</v>
      </c>
      <c r="E3">
        <v>9000</v>
      </c>
      <c r="F3" t="s">
        <v>18</v>
      </c>
      <c r="G3" t="s">
        <v>19</v>
      </c>
      <c r="H3" t="s">
        <v>20</v>
      </c>
      <c r="I3" t="s">
        <v>21</v>
      </c>
      <c r="J3">
        <v>1601</v>
      </c>
      <c r="K3">
        <v>18</v>
      </c>
      <c r="L3">
        <v>2</v>
      </c>
      <c r="M3">
        <v>64</v>
      </c>
      <c r="N3">
        <v>5000</v>
      </c>
      <c r="O3">
        <v>0.68468711988106501</v>
      </c>
      <c r="P3" s="1">
        <v>0.7</v>
      </c>
      <c r="Q3" t="s">
        <v>429</v>
      </c>
      <c r="U3"/>
      <c r="V3"/>
    </row>
    <row r="4" spans="1:22" x14ac:dyDescent="0.25">
      <c r="A4" t="s">
        <v>22</v>
      </c>
      <c r="B4" t="str">
        <f t="shared" si="0"/>
        <v>Hot 50i</v>
      </c>
      <c r="C4" t="s">
        <v>23</v>
      </c>
      <c r="D4">
        <v>12055</v>
      </c>
      <c r="E4">
        <v>15769</v>
      </c>
      <c r="F4" t="s">
        <v>24</v>
      </c>
      <c r="G4" t="s">
        <v>25</v>
      </c>
      <c r="H4" t="s">
        <v>26</v>
      </c>
      <c r="I4" t="s">
        <v>21</v>
      </c>
      <c r="J4">
        <v>3714</v>
      </c>
      <c r="K4">
        <v>24</v>
      </c>
      <c r="L4">
        <v>6</v>
      </c>
      <c r="M4">
        <v>128</v>
      </c>
      <c r="N4">
        <v>5000</v>
      </c>
      <c r="O4">
        <v>0.42588137702198259</v>
      </c>
      <c r="P4" s="1">
        <v>0.4</v>
      </c>
      <c r="Q4" t="s">
        <v>430</v>
      </c>
      <c r="U4"/>
      <c r="V4"/>
    </row>
    <row r="5" spans="1:22" x14ac:dyDescent="0.25">
      <c r="A5" t="s">
        <v>22</v>
      </c>
      <c r="B5" t="str">
        <f t="shared" si="0"/>
        <v>Smart 9</v>
      </c>
      <c r="C5" t="s">
        <v>27</v>
      </c>
      <c r="D5">
        <v>10969</v>
      </c>
      <c r="E5">
        <v>14075</v>
      </c>
      <c r="F5" t="s">
        <v>28</v>
      </c>
      <c r="G5" t="s">
        <v>25</v>
      </c>
      <c r="H5" t="s">
        <v>26</v>
      </c>
      <c r="I5" t="s">
        <v>21</v>
      </c>
      <c r="J5">
        <v>3106</v>
      </c>
      <c r="K5">
        <v>22</v>
      </c>
      <c r="L5">
        <v>4</v>
      </c>
      <c r="M5">
        <v>128</v>
      </c>
      <c r="N5">
        <v>5000</v>
      </c>
      <c r="O5">
        <v>0.46786398030814114</v>
      </c>
      <c r="P5" s="1">
        <v>0.5</v>
      </c>
      <c r="Q5" t="s">
        <v>431</v>
      </c>
      <c r="U5"/>
      <c r="V5"/>
    </row>
    <row r="6" spans="1:22" x14ac:dyDescent="0.25">
      <c r="A6" t="s">
        <v>10</v>
      </c>
      <c r="B6" t="str">
        <f t="shared" si="0"/>
        <v>Redmi 14C</v>
      </c>
      <c r="C6" t="s">
        <v>11</v>
      </c>
      <c r="D6">
        <v>11799</v>
      </c>
      <c r="E6">
        <v>17000</v>
      </c>
      <c r="F6" t="s">
        <v>24</v>
      </c>
      <c r="G6" t="s">
        <v>25</v>
      </c>
      <c r="H6" t="s">
        <v>14</v>
      </c>
      <c r="I6" t="s">
        <v>15</v>
      </c>
      <c r="J6">
        <v>5201</v>
      </c>
      <c r="K6">
        <v>31</v>
      </c>
      <c r="L6">
        <v>6</v>
      </c>
      <c r="M6">
        <v>128</v>
      </c>
      <c r="N6">
        <v>5160</v>
      </c>
      <c r="O6">
        <v>0.44868209170268669</v>
      </c>
      <c r="P6" s="1">
        <v>0.4</v>
      </c>
      <c r="Q6" t="s">
        <v>430</v>
      </c>
      <c r="R6" s="1"/>
      <c r="U6"/>
      <c r="V6"/>
    </row>
    <row r="7" spans="1:22" x14ac:dyDescent="0.25">
      <c r="A7" t="s">
        <v>10</v>
      </c>
      <c r="B7" t="str">
        <f t="shared" si="0"/>
        <v>A3 Pro</v>
      </c>
      <c r="C7" t="s">
        <v>29</v>
      </c>
      <c r="D7">
        <v>11500</v>
      </c>
      <c r="E7">
        <v>14280</v>
      </c>
      <c r="F7" t="s">
        <v>28</v>
      </c>
      <c r="G7" t="s">
        <v>25</v>
      </c>
      <c r="H7" t="s">
        <v>14</v>
      </c>
      <c r="I7" t="s">
        <v>15</v>
      </c>
      <c r="J7">
        <v>2780</v>
      </c>
      <c r="K7">
        <v>20</v>
      </c>
      <c r="L7">
        <v>4</v>
      </c>
      <c r="M7">
        <v>128</v>
      </c>
      <c r="N7">
        <v>5160</v>
      </c>
      <c r="O7">
        <v>0.46017391304347827</v>
      </c>
      <c r="P7" s="1">
        <v>0.5</v>
      </c>
      <c r="Q7" t="s">
        <v>431</v>
      </c>
      <c r="U7"/>
      <c r="V7"/>
    </row>
    <row r="8" spans="1:22" x14ac:dyDescent="0.25">
      <c r="A8" t="s">
        <v>10</v>
      </c>
      <c r="B8" t="str">
        <f t="shared" si="0"/>
        <v>C75</v>
      </c>
      <c r="C8" t="s">
        <v>30</v>
      </c>
      <c r="D8">
        <v>12160</v>
      </c>
      <c r="E8">
        <v>16819</v>
      </c>
      <c r="F8" t="s">
        <v>24</v>
      </c>
      <c r="G8" t="s">
        <v>25</v>
      </c>
      <c r="H8" t="s">
        <v>14</v>
      </c>
      <c r="I8" t="s">
        <v>15</v>
      </c>
      <c r="J8">
        <v>4659</v>
      </c>
      <c r="K8">
        <v>28</v>
      </c>
      <c r="L8">
        <v>6</v>
      </c>
      <c r="M8">
        <v>128</v>
      </c>
      <c r="N8">
        <v>5160</v>
      </c>
      <c r="O8">
        <v>0.43536184210526313</v>
      </c>
      <c r="P8" s="1">
        <v>0.4</v>
      </c>
      <c r="Q8" t="s">
        <v>430</v>
      </c>
      <c r="U8"/>
      <c r="V8"/>
    </row>
    <row r="9" spans="1:22" x14ac:dyDescent="0.25">
      <c r="A9" t="s">
        <v>16</v>
      </c>
      <c r="B9" t="str">
        <f t="shared" si="0"/>
        <v>A60s</v>
      </c>
      <c r="C9" t="s">
        <v>31</v>
      </c>
      <c r="D9">
        <v>8999</v>
      </c>
      <c r="E9">
        <v>11612</v>
      </c>
      <c r="F9" t="s">
        <v>28</v>
      </c>
      <c r="G9" t="s">
        <v>25</v>
      </c>
      <c r="H9" t="s">
        <v>20</v>
      </c>
      <c r="I9" t="s">
        <v>21</v>
      </c>
      <c r="J9">
        <v>2613</v>
      </c>
      <c r="K9">
        <v>23</v>
      </c>
      <c r="L9">
        <v>4</v>
      </c>
      <c r="M9">
        <v>128</v>
      </c>
      <c r="N9">
        <v>5000</v>
      </c>
      <c r="O9">
        <v>0.57028558728747636</v>
      </c>
      <c r="P9" s="1">
        <v>0.6</v>
      </c>
      <c r="Q9" t="s">
        <v>431</v>
      </c>
      <c r="U9"/>
      <c r="V9"/>
    </row>
    <row r="10" spans="1:22" x14ac:dyDescent="0.25">
      <c r="A10" t="s">
        <v>32</v>
      </c>
      <c r="B10" t="str">
        <f t="shared" si="0"/>
        <v>Galaxy A05</v>
      </c>
      <c r="C10" t="s">
        <v>33</v>
      </c>
      <c r="D10">
        <v>9116</v>
      </c>
      <c r="E10">
        <v>14999</v>
      </c>
      <c r="F10" t="s">
        <v>28</v>
      </c>
      <c r="G10" t="s">
        <v>19</v>
      </c>
      <c r="H10" t="s">
        <v>26</v>
      </c>
      <c r="I10" t="s">
        <v>21</v>
      </c>
      <c r="J10">
        <v>5883</v>
      </c>
      <c r="K10">
        <v>40</v>
      </c>
      <c r="L10">
        <v>4</v>
      </c>
      <c r="M10">
        <v>64</v>
      </c>
      <c r="N10">
        <v>5000</v>
      </c>
      <c r="O10">
        <v>0.55594559017112766</v>
      </c>
      <c r="P10" s="1">
        <v>0.6</v>
      </c>
      <c r="Q10" t="s">
        <v>432</v>
      </c>
      <c r="U10"/>
      <c r="V10"/>
    </row>
    <row r="11" spans="1:22" x14ac:dyDescent="0.25">
      <c r="A11" t="s">
        <v>34</v>
      </c>
      <c r="B11" t="str">
        <f t="shared" si="0"/>
        <v>Spark 30c</v>
      </c>
      <c r="C11" t="s">
        <v>35</v>
      </c>
      <c r="D11">
        <v>12522</v>
      </c>
      <c r="E11">
        <v>30999</v>
      </c>
      <c r="F11" t="s">
        <v>12</v>
      </c>
      <c r="G11" t="s">
        <v>25</v>
      </c>
      <c r="H11" t="s">
        <v>36</v>
      </c>
      <c r="I11" t="s">
        <v>21</v>
      </c>
      <c r="J11">
        <v>18477</v>
      </c>
      <c r="K11">
        <v>60</v>
      </c>
      <c r="L11">
        <v>8</v>
      </c>
      <c r="M11">
        <v>128</v>
      </c>
      <c r="N11">
        <v>5000</v>
      </c>
      <c r="O11">
        <v>0.4101581217057978</v>
      </c>
      <c r="P11" s="1">
        <v>0.4</v>
      </c>
      <c r="Q11" t="s">
        <v>433</v>
      </c>
      <c r="U11"/>
      <c r="V11"/>
    </row>
    <row r="12" spans="1:22" x14ac:dyDescent="0.25">
      <c r="A12" t="s">
        <v>32</v>
      </c>
      <c r="B12" t="str">
        <f t="shared" si="0"/>
        <v>GALAXY A16</v>
      </c>
      <c r="C12" t="s">
        <v>37</v>
      </c>
      <c r="D12">
        <v>16436</v>
      </c>
      <c r="E12">
        <v>35999</v>
      </c>
      <c r="F12" t="s">
        <v>28</v>
      </c>
      <c r="G12" t="s">
        <v>25</v>
      </c>
      <c r="H12" t="s">
        <v>26</v>
      </c>
      <c r="I12" t="s">
        <v>21</v>
      </c>
      <c r="J12">
        <v>19563</v>
      </c>
      <c r="K12">
        <v>55</v>
      </c>
      <c r="L12">
        <v>4</v>
      </c>
      <c r="M12">
        <v>128</v>
      </c>
      <c r="N12">
        <v>5000</v>
      </c>
      <c r="O12">
        <v>0.31224142127038207</v>
      </c>
      <c r="P12" s="1">
        <v>0.3</v>
      </c>
      <c r="Q12" t="s">
        <v>431</v>
      </c>
      <c r="U12"/>
      <c r="V12"/>
    </row>
    <row r="13" spans="1:22" x14ac:dyDescent="0.25">
      <c r="A13" t="s">
        <v>32</v>
      </c>
      <c r="B13" t="str">
        <f t="shared" si="0"/>
        <v>Galaxy A05</v>
      </c>
      <c r="C13" t="s">
        <v>33</v>
      </c>
      <c r="D13">
        <v>9350</v>
      </c>
      <c r="E13">
        <v>10000</v>
      </c>
      <c r="F13" t="s">
        <v>28</v>
      </c>
      <c r="G13" t="s">
        <v>19</v>
      </c>
      <c r="H13" t="s">
        <v>26</v>
      </c>
      <c r="I13" t="s">
        <v>21</v>
      </c>
      <c r="J13">
        <v>650</v>
      </c>
      <c r="K13">
        <v>7</v>
      </c>
      <c r="L13">
        <v>4</v>
      </c>
      <c r="M13">
        <v>64</v>
      </c>
      <c r="N13">
        <v>5000</v>
      </c>
      <c r="O13">
        <v>0.54203208556149729</v>
      </c>
      <c r="P13" s="1">
        <v>0.5</v>
      </c>
      <c r="Q13" t="s">
        <v>432</v>
      </c>
      <c r="U13"/>
      <c r="V13"/>
    </row>
    <row r="14" spans="1:22" x14ac:dyDescent="0.25">
      <c r="A14" t="s">
        <v>10</v>
      </c>
      <c r="B14" t="str">
        <f t="shared" si="0"/>
        <v>Redmi 14C</v>
      </c>
      <c r="C14" t="s">
        <v>11</v>
      </c>
      <c r="D14">
        <v>15298</v>
      </c>
      <c r="E14">
        <v>20999</v>
      </c>
      <c r="F14" t="s">
        <v>12</v>
      </c>
      <c r="G14" t="s">
        <v>13</v>
      </c>
      <c r="H14" t="s">
        <v>14</v>
      </c>
      <c r="I14" t="s">
        <v>15</v>
      </c>
      <c r="J14">
        <v>5701</v>
      </c>
      <c r="K14">
        <v>28</v>
      </c>
      <c r="L14">
        <v>8</v>
      </c>
      <c r="M14">
        <v>256</v>
      </c>
      <c r="N14">
        <v>5160</v>
      </c>
      <c r="O14">
        <v>0.3545561511308668</v>
      </c>
      <c r="P14" s="1">
        <v>0.4</v>
      </c>
      <c r="Q14" t="s">
        <v>428</v>
      </c>
      <c r="U14"/>
      <c r="V14"/>
    </row>
    <row r="15" spans="1:22" x14ac:dyDescent="0.25">
      <c r="A15" t="s">
        <v>10</v>
      </c>
      <c r="B15" t="str">
        <f t="shared" si="0"/>
        <v>Redmi A3x</v>
      </c>
      <c r="C15" t="s">
        <v>38</v>
      </c>
      <c r="D15">
        <v>8105</v>
      </c>
      <c r="E15">
        <v>10999</v>
      </c>
      <c r="F15" t="s">
        <v>39</v>
      </c>
      <c r="G15" t="s">
        <v>19</v>
      </c>
      <c r="H15" t="s">
        <v>40</v>
      </c>
      <c r="I15" t="s">
        <v>21</v>
      </c>
      <c r="J15">
        <v>2894</v>
      </c>
      <c r="K15">
        <v>27</v>
      </c>
      <c r="L15">
        <v>3</v>
      </c>
      <c r="M15">
        <v>64</v>
      </c>
      <c r="N15">
        <v>5000</v>
      </c>
      <c r="O15">
        <v>0.62516964836520661</v>
      </c>
      <c r="P15" s="1">
        <v>0.6</v>
      </c>
      <c r="Q15" t="s">
        <v>434</v>
      </c>
      <c r="U15"/>
      <c r="V15"/>
    </row>
    <row r="16" spans="1:22" x14ac:dyDescent="0.25">
      <c r="A16" t="s">
        <v>10</v>
      </c>
      <c r="B16" t="str">
        <f t="shared" si="0"/>
        <v>Redmi 14C</v>
      </c>
      <c r="C16" t="s">
        <v>11</v>
      </c>
      <c r="D16">
        <v>11298</v>
      </c>
      <c r="E16">
        <v>19999</v>
      </c>
      <c r="F16" t="s">
        <v>28</v>
      </c>
      <c r="G16" t="s">
        <v>25</v>
      </c>
      <c r="H16" t="s">
        <v>14</v>
      </c>
      <c r="I16" t="s">
        <v>15</v>
      </c>
      <c r="J16">
        <v>8701</v>
      </c>
      <c r="K16">
        <v>44</v>
      </c>
      <c r="L16">
        <v>4</v>
      </c>
      <c r="M16">
        <v>128</v>
      </c>
      <c r="N16">
        <v>5160</v>
      </c>
      <c r="O16">
        <v>0.46840148698884759</v>
      </c>
      <c r="P16" s="1">
        <v>0.5</v>
      </c>
      <c r="Q16" t="s">
        <v>431</v>
      </c>
      <c r="U16"/>
      <c r="V16"/>
    </row>
    <row r="17" spans="1:22" x14ac:dyDescent="0.25">
      <c r="A17" t="s">
        <v>32</v>
      </c>
      <c r="B17" t="str">
        <f t="shared" si="0"/>
        <v>Galaxy A06</v>
      </c>
      <c r="C17" t="s">
        <v>41</v>
      </c>
      <c r="D17">
        <v>12385</v>
      </c>
      <c r="E17">
        <v>24999</v>
      </c>
      <c r="F17" t="s">
        <v>28</v>
      </c>
      <c r="G17" t="s">
        <v>25</v>
      </c>
      <c r="H17" t="s">
        <v>26</v>
      </c>
      <c r="I17" t="s">
        <v>21</v>
      </c>
      <c r="J17">
        <v>12614</v>
      </c>
      <c r="K17">
        <v>51</v>
      </c>
      <c r="L17">
        <v>4</v>
      </c>
      <c r="M17">
        <v>128</v>
      </c>
      <c r="N17">
        <v>5000</v>
      </c>
      <c r="O17">
        <v>0.41437222446507871</v>
      </c>
      <c r="P17" s="1">
        <v>0.4</v>
      </c>
      <c r="Q17" t="s">
        <v>431</v>
      </c>
      <c r="U17"/>
      <c r="V17"/>
    </row>
    <row r="18" spans="1:22" x14ac:dyDescent="0.25">
      <c r="A18" t="s">
        <v>32</v>
      </c>
      <c r="B18" t="str">
        <f t="shared" si="0"/>
        <v>Galaxy A16</v>
      </c>
      <c r="C18" t="s">
        <v>42</v>
      </c>
      <c r="D18">
        <v>16650</v>
      </c>
      <c r="E18">
        <v>17129</v>
      </c>
      <c r="F18" t="s">
        <v>28</v>
      </c>
      <c r="G18" t="s">
        <v>25</v>
      </c>
      <c r="H18" t="s">
        <v>26</v>
      </c>
      <c r="I18" t="s">
        <v>21</v>
      </c>
      <c r="J18">
        <v>479</v>
      </c>
      <c r="K18">
        <v>3</v>
      </c>
      <c r="L18">
        <v>4</v>
      </c>
      <c r="M18">
        <v>128</v>
      </c>
      <c r="N18">
        <v>5000</v>
      </c>
      <c r="O18">
        <v>0.30822822822822821</v>
      </c>
      <c r="P18" s="1">
        <v>0.3</v>
      </c>
      <c r="Q18" t="s">
        <v>431</v>
      </c>
      <c r="U18"/>
      <c r="V18"/>
    </row>
    <row r="19" spans="1:22" x14ac:dyDescent="0.25">
      <c r="A19" t="s">
        <v>34</v>
      </c>
      <c r="B19" t="str">
        <f t="shared" si="0"/>
        <v>Spark 30c</v>
      </c>
      <c r="C19" t="s">
        <v>35</v>
      </c>
      <c r="D19">
        <v>12999</v>
      </c>
      <c r="E19">
        <v>20000</v>
      </c>
      <c r="F19" t="s">
        <v>12</v>
      </c>
      <c r="G19" t="s">
        <v>25</v>
      </c>
      <c r="H19" t="s">
        <v>36</v>
      </c>
      <c r="I19" t="s">
        <v>21</v>
      </c>
      <c r="J19">
        <v>7001</v>
      </c>
      <c r="K19">
        <v>35</v>
      </c>
      <c r="L19">
        <v>8</v>
      </c>
      <c r="M19">
        <v>128</v>
      </c>
      <c r="N19">
        <v>5000</v>
      </c>
      <c r="O19">
        <v>0.39510731594738058</v>
      </c>
      <c r="P19" s="1">
        <v>0.4</v>
      </c>
      <c r="Q19" t="s">
        <v>433</v>
      </c>
      <c r="U19"/>
      <c r="V19"/>
    </row>
    <row r="20" spans="1:22" x14ac:dyDescent="0.25">
      <c r="A20" t="s">
        <v>34</v>
      </c>
      <c r="B20" t="str">
        <f t="shared" si="0"/>
        <v>Spark 30c</v>
      </c>
      <c r="C20" t="s">
        <v>35</v>
      </c>
      <c r="D20">
        <v>12199</v>
      </c>
      <c r="E20">
        <v>19999</v>
      </c>
      <c r="F20" t="s">
        <v>12</v>
      </c>
      <c r="G20" t="s">
        <v>25</v>
      </c>
      <c r="H20" t="s">
        <v>36</v>
      </c>
      <c r="I20" t="s">
        <v>21</v>
      </c>
      <c r="J20">
        <v>7800</v>
      </c>
      <c r="K20">
        <v>39</v>
      </c>
      <c r="L20">
        <v>8</v>
      </c>
      <c r="M20">
        <v>128</v>
      </c>
      <c r="N20">
        <v>5000</v>
      </c>
      <c r="O20">
        <v>0.42101811623903601</v>
      </c>
      <c r="P20" s="1">
        <v>0.4</v>
      </c>
      <c r="Q20" t="s">
        <v>433</v>
      </c>
      <c r="U20"/>
      <c r="V20"/>
    </row>
    <row r="21" spans="1:22" x14ac:dyDescent="0.25">
      <c r="A21" t="s">
        <v>32</v>
      </c>
      <c r="B21" t="str">
        <f t="shared" si="0"/>
        <v>A06</v>
      </c>
      <c r="C21" t="s">
        <v>43</v>
      </c>
      <c r="D21">
        <v>11906</v>
      </c>
      <c r="E21">
        <v>19999</v>
      </c>
      <c r="F21" t="s">
        <v>28</v>
      </c>
      <c r="G21" t="s">
        <v>25</v>
      </c>
      <c r="H21" t="s">
        <v>26</v>
      </c>
      <c r="I21" t="s">
        <v>21</v>
      </c>
      <c r="J21">
        <v>8093</v>
      </c>
      <c r="K21">
        <v>41</v>
      </c>
      <c r="L21">
        <v>4</v>
      </c>
      <c r="M21">
        <v>128</v>
      </c>
      <c r="N21">
        <v>5000</v>
      </c>
      <c r="O21">
        <v>0.43104317151016297</v>
      </c>
      <c r="P21" s="1">
        <v>0.4</v>
      </c>
      <c r="Q21" t="s">
        <v>431</v>
      </c>
      <c r="U21"/>
      <c r="V21"/>
    </row>
    <row r="22" spans="1:22" x14ac:dyDescent="0.25">
      <c r="A22" t="s">
        <v>32</v>
      </c>
      <c r="B22" t="str">
        <f t="shared" si="0"/>
        <v>GALAXY A16</v>
      </c>
      <c r="C22" t="s">
        <v>37</v>
      </c>
      <c r="D22">
        <v>23799</v>
      </c>
      <c r="E22">
        <v>35999</v>
      </c>
      <c r="F22" t="s">
        <v>12</v>
      </c>
      <c r="G22" t="s">
        <v>13</v>
      </c>
      <c r="H22" t="s">
        <v>26</v>
      </c>
      <c r="I22" t="s">
        <v>21</v>
      </c>
      <c r="J22">
        <v>12200</v>
      </c>
      <c r="K22">
        <v>34</v>
      </c>
      <c r="L22">
        <v>8</v>
      </c>
      <c r="M22">
        <v>256</v>
      </c>
      <c r="N22">
        <v>5000</v>
      </c>
      <c r="O22">
        <v>0.22118576410773563</v>
      </c>
      <c r="P22" s="1">
        <v>0.2</v>
      </c>
      <c r="Q22" t="s">
        <v>428</v>
      </c>
      <c r="U22"/>
      <c r="V22"/>
    </row>
    <row r="23" spans="1:22" x14ac:dyDescent="0.25">
      <c r="A23" t="s">
        <v>10</v>
      </c>
      <c r="B23" t="str">
        <f t="shared" si="0"/>
        <v>C75</v>
      </c>
      <c r="C23" t="s">
        <v>30</v>
      </c>
      <c r="D23">
        <v>14076</v>
      </c>
      <c r="E23">
        <v>18900</v>
      </c>
      <c r="F23" t="s">
        <v>12</v>
      </c>
      <c r="G23" t="s">
        <v>13</v>
      </c>
      <c r="H23" t="s">
        <v>14</v>
      </c>
      <c r="I23" t="s">
        <v>15</v>
      </c>
      <c r="J23">
        <v>4824</v>
      </c>
      <c r="K23">
        <v>26</v>
      </c>
      <c r="L23">
        <v>8</v>
      </c>
      <c r="M23">
        <v>256</v>
      </c>
      <c r="N23">
        <v>5160</v>
      </c>
      <c r="O23">
        <v>0.38533674339300938</v>
      </c>
      <c r="P23" s="1">
        <v>0.4</v>
      </c>
      <c r="Q23" t="s">
        <v>428</v>
      </c>
      <c r="U23"/>
      <c r="V23"/>
    </row>
    <row r="24" spans="1:22" x14ac:dyDescent="0.25">
      <c r="A24" t="s">
        <v>32</v>
      </c>
      <c r="B24" t="str">
        <f t="shared" si="0"/>
        <v>Galaxy A16</v>
      </c>
      <c r="C24" t="s">
        <v>42</v>
      </c>
      <c r="D24">
        <v>16670</v>
      </c>
      <c r="E24">
        <v>19000</v>
      </c>
      <c r="F24" t="s">
        <v>28</v>
      </c>
      <c r="G24" t="s">
        <v>25</v>
      </c>
      <c r="H24" t="s">
        <v>26</v>
      </c>
      <c r="I24" t="s">
        <v>21</v>
      </c>
      <c r="J24">
        <v>2330</v>
      </c>
      <c r="K24">
        <v>13</v>
      </c>
      <c r="L24">
        <v>4</v>
      </c>
      <c r="M24">
        <v>128</v>
      </c>
      <c r="N24">
        <v>5000</v>
      </c>
      <c r="O24">
        <v>0.30785842831433713</v>
      </c>
      <c r="P24" s="1">
        <v>0.3</v>
      </c>
      <c r="Q24" t="s">
        <v>431</v>
      </c>
      <c r="U24"/>
      <c r="V24"/>
    </row>
    <row r="25" spans="1:22" x14ac:dyDescent="0.25">
      <c r="A25" t="s">
        <v>10</v>
      </c>
      <c r="B25" t="str">
        <f t="shared" si="0"/>
        <v>Redmi 14C</v>
      </c>
      <c r="C25" t="s">
        <v>11</v>
      </c>
      <c r="D25">
        <v>15298</v>
      </c>
      <c r="E25">
        <v>20999</v>
      </c>
      <c r="F25" t="s">
        <v>12</v>
      </c>
      <c r="G25" t="s">
        <v>13</v>
      </c>
      <c r="H25" t="s">
        <v>14</v>
      </c>
      <c r="I25" t="s">
        <v>15</v>
      </c>
      <c r="J25">
        <v>5701</v>
      </c>
      <c r="K25">
        <v>28</v>
      </c>
      <c r="L25">
        <v>8</v>
      </c>
      <c r="M25">
        <v>256</v>
      </c>
      <c r="N25">
        <v>5160</v>
      </c>
      <c r="O25">
        <v>0.3545561511308668</v>
      </c>
      <c r="P25" s="1">
        <v>0.4</v>
      </c>
      <c r="Q25" t="s">
        <v>428</v>
      </c>
      <c r="U25"/>
      <c r="V25"/>
    </row>
    <row r="26" spans="1:22" x14ac:dyDescent="0.25">
      <c r="A26" t="s">
        <v>10</v>
      </c>
      <c r="B26" t="str">
        <f t="shared" si="0"/>
        <v>Redmi 14C</v>
      </c>
      <c r="C26" t="s">
        <v>11</v>
      </c>
      <c r="D26">
        <v>14284</v>
      </c>
      <c r="E26">
        <v>19999</v>
      </c>
      <c r="F26" t="s">
        <v>12</v>
      </c>
      <c r="G26" t="s">
        <v>13</v>
      </c>
      <c r="H26" t="s">
        <v>14</v>
      </c>
      <c r="I26" t="s">
        <v>15</v>
      </c>
      <c r="J26">
        <v>5715</v>
      </c>
      <c r="K26">
        <v>29</v>
      </c>
      <c r="L26">
        <v>8</v>
      </c>
      <c r="M26">
        <v>256</v>
      </c>
      <c r="N26">
        <v>5160</v>
      </c>
      <c r="O26">
        <v>0.37972556706804816</v>
      </c>
      <c r="P26" s="1">
        <v>0.4</v>
      </c>
      <c r="Q26" t="s">
        <v>428</v>
      </c>
      <c r="U26"/>
      <c r="V26"/>
    </row>
    <row r="27" spans="1:22" x14ac:dyDescent="0.25">
      <c r="A27" t="s">
        <v>10</v>
      </c>
      <c r="B27" t="str">
        <f t="shared" si="0"/>
        <v>Redmi Note 14</v>
      </c>
      <c r="C27" t="s">
        <v>44</v>
      </c>
      <c r="D27">
        <v>20688</v>
      </c>
      <c r="F27" t="s">
        <v>24</v>
      </c>
      <c r="G27" t="s">
        <v>25</v>
      </c>
      <c r="H27" t="s">
        <v>36</v>
      </c>
      <c r="I27" t="s">
        <v>45</v>
      </c>
      <c r="L27">
        <v>6</v>
      </c>
      <c r="M27">
        <v>128</v>
      </c>
      <c r="N27">
        <v>5500</v>
      </c>
      <c r="O27">
        <v>0.27233178654292345</v>
      </c>
      <c r="P27" s="1">
        <v>0.3</v>
      </c>
      <c r="Q27" t="s">
        <v>430</v>
      </c>
      <c r="U27"/>
      <c r="V27"/>
    </row>
    <row r="28" spans="1:22" x14ac:dyDescent="0.25">
      <c r="A28" t="s">
        <v>32</v>
      </c>
      <c r="B28" t="str">
        <f t="shared" si="0"/>
        <v>Galaxy A05S</v>
      </c>
      <c r="C28" t="s">
        <v>46</v>
      </c>
      <c r="D28">
        <v>14349</v>
      </c>
      <c r="E28">
        <v>22999</v>
      </c>
      <c r="F28" t="s">
        <v>28</v>
      </c>
      <c r="G28" t="s">
        <v>25</v>
      </c>
      <c r="H28" t="s">
        <v>26</v>
      </c>
      <c r="I28" t="s">
        <v>21</v>
      </c>
      <c r="J28">
        <v>8650</v>
      </c>
      <c r="K28">
        <v>38</v>
      </c>
      <c r="L28">
        <v>4</v>
      </c>
      <c r="M28">
        <v>128</v>
      </c>
      <c r="N28">
        <v>5000</v>
      </c>
      <c r="O28">
        <v>0.35765558575510487</v>
      </c>
      <c r="P28" s="1">
        <v>0.4</v>
      </c>
      <c r="Q28" t="s">
        <v>431</v>
      </c>
      <c r="U28"/>
      <c r="V28"/>
    </row>
    <row r="29" spans="1:22" x14ac:dyDescent="0.25">
      <c r="A29" t="s">
        <v>34</v>
      </c>
      <c r="B29" t="str">
        <f t="shared" si="0"/>
        <v>Spark 30c</v>
      </c>
      <c r="C29" t="s">
        <v>35</v>
      </c>
      <c r="D29">
        <v>12199</v>
      </c>
      <c r="E29">
        <v>20000</v>
      </c>
      <c r="F29" t="s">
        <v>12</v>
      </c>
      <c r="G29" t="s">
        <v>25</v>
      </c>
      <c r="H29" t="s">
        <v>36</v>
      </c>
      <c r="I29" t="s">
        <v>21</v>
      </c>
      <c r="J29">
        <v>7801</v>
      </c>
      <c r="K29">
        <v>39</v>
      </c>
      <c r="L29">
        <v>8</v>
      </c>
      <c r="M29">
        <v>128</v>
      </c>
      <c r="N29">
        <v>5000</v>
      </c>
      <c r="O29">
        <v>0.42101811623903601</v>
      </c>
      <c r="P29" s="1">
        <v>0.4</v>
      </c>
      <c r="Q29" t="s">
        <v>433</v>
      </c>
      <c r="U29"/>
      <c r="V29"/>
    </row>
    <row r="30" spans="1:22" x14ac:dyDescent="0.25">
      <c r="A30" t="s">
        <v>10</v>
      </c>
      <c r="B30" t="str">
        <f t="shared" si="0"/>
        <v>Redmi A3x</v>
      </c>
      <c r="C30" t="s">
        <v>38</v>
      </c>
      <c r="D30">
        <v>8745</v>
      </c>
      <c r="E30">
        <v>19999</v>
      </c>
      <c r="F30" t="s">
        <v>39</v>
      </c>
      <c r="G30" t="s">
        <v>19</v>
      </c>
      <c r="H30" t="s">
        <v>40</v>
      </c>
      <c r="I30" t="s">
        <v>21</v>
      </c>
      <c r="J30">
        <v>11254</v>
      </c>
      <c r="K30">
        <v>57</v>
      </c>
      <c r="L30">
        <v>3</v>
      </c>
      <c r="M30">
        <v>64</v>
      </c>
      <c r="N30">
        <v>5000</v>
      </c>
      <c r="O30">
        <v>0.5794168096054888</v>
      </c>
      <c r="P30" s="1">
        <v>0.6</v>
      </c>
      <c r="Q30" t="s">
        <v>434</v>
      </c>
      <c r="U30"/>
      <c r="V30"/>
    </row>
    <row r="31" spans="1:22" x14ac:dyDescent="0.25">
      <c r="A31" t="s">
        <v>10</v>
      </c>
      <c r="B31" t="str">
        <f t="shared" si="0"/>
        <v>Note 50</v>
      </c>
      <c r="C31" t="s">
        <v>47</v>
      </c>
      <c r="D31">
        <v>10850</v>
      </c>
      <c r="E31">
        <v>19999</v>
      </c>
      <c r="F31" t="s">
        <v>12</v>
      </c>
      <c r="G31" t="s">
        <v>25</v>
      </c>
      <c r="H31" t="s">
        <v>48</v>
      </c>
      <c r="I31" t="s">
        <v>21</v>
      </c>
      <c r="J31">
        <v>9149</v>
      </c>
      <c r="K31">
        <v>46</v>
      </c>
      <c r="L31">
        <v>8</v>
      </c>
      <c r="M31">
        <v>128</v>
      </c>
      <c r="N31">
        <v>5000</v>
      </c>
      <c r="O31">
        <v>0.47336405529953918</v>
      </c>
      <c r="P31" s="1">
        <v>0.5</v>
      </c>
      <c r="Q31" t="s">
        <v>433</v>
      </c>
      <c r="U31"/>
      <c r="V31"/>
    </row>
    <row r="32" spans="1:22" x14ac:dyDescent="0.25">
      <c r="A32" t="s">
        <v>34</v>
      </c>
      <c r="B32" t="str">
        <f t="shared" si="0"/>
        <v>Spark 30c</v>
      </c>
      <c r="C32" t="s">
        <v>35</v>
      </c>
      <c r="D32">
        <v>12980</v>
      </c>
      <c r="E32">
        <v>19999</v>
      </c>
      <c r="F32" t="s">
        <v>12</v>
      </c>
      <c r="G32" t="s">
        <v>25</v>
      </c>
      <c r="H32" t="s">
        <v>36</v>
      </c>
      <c r="I32" t="s">
        <v>21</v>
      </c>
      <c r="J32">
        <v>7019</v>
      </c>
      <c r="K32">
        <v>35</v>
      </c>
      <c r="L32">
        <v>8</v>
      </c>
      <c r="M32">
        <v>128</v>
      </c>
      <c r="N32">
        <v>5000</v>
      </c>
      <c r="O32">
        <v>0.39568567026194146</v>
      </c>
      <c r="P32" s="1">
        <v>0.4</v>
      </c>
      <c r="Q32" t="s">
        <v>433</v>
      </c>
      <c r="U32"/>
      <c r="V32"/>
    </row>
    <row r="33" spans="1:22" x14ac:dyDescent="0.25">
      <c r="A33" t="s">
        <v>49</v>
      </c>
      <c r="B33" t="str">
        <f t="shared" si="0"/>
        <v>A16k</v>
      </c>
      <c r="C33" t="s">
        <v>50</v>
      </c>
      <c r="D33">
        <v>7999</v>
      </c>
      <c r="E33">
        <v>15000</v>
      </c>
      <c r="F33" t="s">
        <v>39</v>
      </c>
      <c r="G33" t="s">
        <v>51</v>
      </c>
      <c r="H33" t="s">
        <v>52</v>
      </c>
      <c r="I33" t="s">
        <v>53</v>
      </c>
      <c r="J33">
        <v>7001</v>
      </c>
      <c r="K33">
        <v>47</v>
      </c>
      <c r="L33">
        <v>3</v>
      </c>
      <c r="M33">
        <v>32</v>
      </c>
      <c r="N33">
        <v>4230</v>
      </c>
      <c r="O33">
        <v>0.53319164895611948</v>
      </c>
      <c r="P33" s="1">
        <v>0.5</v>
      </c>
      <c r="Q33" t="s">
        <v>435</v>
      </c>
      <c r="U33"/>
      <c r="V33"/>
    </row>
    <row r="34" spans="1:22" x14ac:dyDescent="0.25">
      <c r="A34" t="s">
        <v>22</v>
      </c>
      <c r="B34" t="str">
        <f t="shared" si="0"/>
        <v>Note 40 Pro</v>
      </c>
      <c r="C34" t="s">
        <v>54</v>
      </c>
      <c r="D34">
        <v>25000</v>
      </c>
      <c r="E34">
        <v>30000</v>
      </c>
      <c r="F34" t="s">
        <v>12</v>
      </c>
      <c r="G34" t="s">
        <v>13</v>
      </c>
      <c r="H34" t="s">
        <v>55</v>
      </c>
      <c r="I34" t="s">
        <v>21</v>
      </c>
      <c r="J34">
        <v>5000</v>
      </c>
      <c r="K34">
        <v>17</v>
      </c>
      <c r="L34">
        <v>8</v>
      </c>
      <c r="M34">
        <v>256</v>
      </c>
      <c r="N34">
        <v>5000</v>
      </c>
      <c r="O34">
        <v>0.21056</v>
      </c>
      <c r="P34" s="1">
        <v>0.2</v>
      </c>
      <c r="Q34" t="s">
        <v>428</v>
      </c>
      <c r="U34"/>
      <c r="V34"/>
    </row>
    <row r="35" spans="1:22" x14ac:dyDescent="0.25">
      <c r="A35" t="s">
        <v>16</v>
      </c>
      <c r="B35" t="str">
        <f t="shared" si="0"/>
        <v>A80</v>
      </c>
      <c r="C35" t="s">
        <v>56</v>
      </c>
      <c r="D35">
        <v>8899</v>
      </c>
      <c r="E35">
        <v>11200</v>
      </c>
      <c r="F35" t="s">
        <v>39</v>
      </c>
      <c r="G35" t="s">
        <v>25</v>
      </c>
      <c r="H35" t="s">
        <v>26</v>
      </c>
      <c r="I35" t="s">
        <v>21</v>
      </c>
      <c r="J35">
        <v>2301</v>
      </c>
      <c r="K35">
        <v>21</v>
      </c>
      <c r="L35">
        <v>3</v>
      </c>
      <c r="M35">
        <v>128</v>
      </c>
      <c r="N35">
        <v>5000</v>
      </c>
      <c r="O35">
        <v>0.57658163838633558</v>
      </c>
      <c r="P35" s="1">
        <v>0.6</v>
      </c>
      <c r="Q35" t="s">
        <v>436</v>
      </c>
      <c r="U35"/>
      <c r="V35"/>
    </row>
    <row r="36" spans="1:22" x14ac:dyDescent="0.25">
      <c r="A36" t="s">
        <v>32</v>
      </c>
      <c r="B36" t="str">
        <f t="shared" si="0"/>
        <v>GALAXY A16</v>
      </c>
      <c r="C36" t="s">
        <v>37</v>
      </c>
      <c r="D36">
        <v>16999</v>
      </c>
      <c r="E36">
        <v>35999</v>
      </c>
      <c r="F36" t="s">
        <v>28</v>
      </c>
      <c r="G36" t="s">
        <v>25</v>
      </c>
      <c r="H36" t="s">
        <v>26</v>
      </c>
      <c r="I36" t="s">
        <v>21</v>
      </c>
      <c r="J36">
        <v>19000</v>
      </c>
      <c r="K36">
        <v>53</v>
      </c>
      <c r="L36">
        <v>4</v>
      </c>
      <c r="M36">
        <v>128</v>
      </c>
      <c r="N36">
        <v>5000</v>
      </c>
      <c r="O36">
        <v>0.30190011177128068</v>
      </c>
      <c r="P36" s="1">
        <v>0.3</v>
      </c>
      <c r="Q36" t="s">
        <v>431</v>
      </c>
      <c r="U36"/>
      <c r="V36"/>
    </row>
    <row r="37" spans="1:22" x14ac:dyDescent="0.25">
      <c r="A37" t="s">
        <v>10</v>
      </c>
      <c r="B37" t="str">
        <f t="shared" si="0"/>
        <v>Redmi 14C</v>
      </c>
      <c r="C37" t="s">
        <v>11</v>
      </c>
      <c r="D37">
        <v>11880</v>
      </c>
      <c r="E37">
        <v>19999</v>
      </c>
      <c r="F37" t="s">
        <v>28</v>
      </c>
      <c r="G37" t="s">
        <v>25</v>
      </c>
      <c r="H37" t="s">
        <v>14</v>
      </c>
      <c r="I37" t="s">
        <v>15</v>
      </c>
      <c r="J37">
        <v>8119</v>
      </c>
      <c r="K37">
        <v>41</v>
      </c>
      <c r="L37">
        <v>4</v>
      </c>
      <c r="M37">
        <v>128</v>
      </c>
      <c r="N37">
        <v>5160</v>
      </c>
      <c r="O37">
        <v>0.44545454545454544</v>
      </c>
      <c r="P37" s="1">
        <v>0.4</v>
      </c>
      <c r="Q37" t="s">
        <v>431</v>
      </c>
      <c r="U37"/>
      <c r="V37"/>
    </row>
    <row r="38" spans="1:22" x14ac:dyDescent="0.25">
      <c r="A38" t="s">
        <v>32</v>
      </c>
      <c r="B38" t="str">
        <f t="shared" si="0"/>
        <v>A05</v>
      </c>
      <c r="C38" t="s">
        <v>57</v>
      </c>
      <c r="D38">
        <v>10430</v>
      </c>
      <c r="E38">
        <v>12516</v>
      </c>
      <c r="F38" t="s">
        <v>28</v>
      </c>
      <c r="G38" t="s">
        <v>19</v>
      </c>
      <c r="H38" t="s">
        <v>26</v>
      </c>
      <c r="I38" t="s">
        <v>21</v>
      </c>
      <c r="J38">
        <v>2086</v>
      </c>
      <c r="K38">
        <v>17</v>
      </c>
      <c r="L38">
        <v>4</v>
      </c>
      <c r="M38">
        <v>64</v>
      </c>
      <c r="N38">
        <v>5000</v>
      </c>
      <c r="O38">
        <v>0.48590604026845635</v>
      </c>
      <c r="P38" s="1">
        <v>0.5</v>
      </c>
      <c r="Q38" t="s">
        <v>432</v>
      </c>
      <c r="U38"/>
      <c r="V38"/>
    </row>
    <row r="39" spans="1:22" x14ac:dyDescent="0.25">
      <c r="A39" t="s">
        <v>34</v>
      </c>
      <c r="B39" t="str">
        <f t="shared" si="0"/>
        <v>POP 9</v>
      </c>
      <c r="C39" t="s">
        <v>58</v>
      </c>
      <c r="D39">
        <v>8999</v>
      </c>
      <c r="E39">
        <v>19999</v>
      </c>
      <c r="F39" t="s">
        <v>39</v>
      </c>
      <c r="G39" t="s">
        <v>19</v>
      </c>
      <c r="H39" t="s">
        <v>36</v>
      </c>
      <c r="I39" t="s">
        <v>21</v>
      </c>
      <c r="J39">
        <v>11000</v>
      </c>
      <c r="K39">
        <v>55</v>
      </c>
      <c r="L39">
        <v>3</v>
      </c>
      <c r="M39">
        <v>64</v>
      </c>
      <c r="N39">
        <v>5000</v>
      </c>
      <c r="O39">
        <v>0.5630625625069452</v>
      </c>
      <c r="P39" s="1">
        <v>0.6</v>
      </c>
      <c r="Q39" t="s">
        <v>434</v>
      </c>
      <c r="U39"/>
      <c r="V39"/>
    </row>
    <row r="40" spans="1:22" x14ac:dyDescent="0.25">
      <c r="A40" t="s">
        <v>32</v>
      </c>
      <c r="B40" t="str">
        <f t="shared" si="0"/>
        <v>Galaxy A05S</v>
      </c>
      <c r="C40" t="s">
        <v>46</v>
      </c>
      <c r="D40">
        <v>13887</v>
      </c>
      <c r="E40">
        <v>22999</v>
      </c>
      <c r="F40" t="s">
        <v>28</v>
      </c>
      <c r="G40" t="s">
        <v>25</v>
      </c>
      <c r="H40" t="s">
        <v>26</v>
      </c>
      <c r="I40" t="s">
        <v>21</v>
      </c>
      <c r="J40">
        <v>9112</v>
      </c>
      <c r="K40">
        <v>40</v>
      </c>
      <c r="L40">
        <v>4</v>
      </c>
      <c r="M40">
        <v>128</v>
      </c>
      <c r="N40">
        <v>5000</v>
      </c>
      <c r="O40">
        <v>0.36955425937927561</v>
      </c>
      <c r="P40" s="1">
        <v>0.4</v>
      </c>
      <c r="Q40" t="s">
        <v>431</v>
      </c>
      <c r="U40"/>
      <c r="V40"/>
    </row>
    <row r="41" spans="1:22" x14ac:dyDescent="0.25">
      <c r="A41" t="s">
        <v>10</v>
      </c>
      <c r="B41" t="str">
        <f t="shared" si="0"/>
        <v>Redmi 13</v>
      </c>
      <c r="C41" t="s">
        <v>59</v>
      </c>
      <c r="D41">
        <v>13695</v>
      </c>
      <c r="E41">
        <v>19990</v>
      </c>
      <c r="F41" t="s">
        <v>24</v>
      </c>
      <c r="G41" t="s">
        <v>25</v>
      </c>
      <c r="H41" t="s">
        <v>60</v>
      </c>
      <c r="I41" t="s">
        <v>61</v>
      </c>
      <c r="J41">
        <v>6295</v>
      </c>
      <c r="K41">
        <v>32</v>
      </c>
      <c r="L41">
        <v>6</v>
      </c>
      <c r="M41">
        <v>128</v>
      </c>
      <c r="N41">
        <v>5030</v>
      </c>
      <c r="O41">
        <v>0.37707192405987588</v>
      </c>
      <c r="P41" s="1">
        <v>0.4</v>
      </c>
      <c r="Q41" t="s">
        <v>430</v>
      </c>
      <c r="U41"/>
      <c r="V41"/>
    </row>
    <row r="42" spans="1:22" x14ac:dyDescent="0.25">
      <c r="A42" t="s">
        <v>10</v>
      </c>
      <c r="B42" t="str">
        <f t="shared" si="0"/>
        <v>Redmi A3x</v>
      </c>
      <c r="C42" t="s">
        <v>38</v>
      </c>
      <c r="D42">
        <v>8699</v>
      </c>
      <c r="E42">
        <v>19999</v>
      </c>
      <c r="F42" t="s">
        <v>39</v>
      </c>
      <c r="G42" t="s">
        <v>19</v>
      </c>
      <c r="H42" t="s">
        <v>40</v>
      </c>
      <c r="I42" t="s">
        <v>21</v>
      </c>
      <c r="J42">
        <v>11300</v>
      </c>
      <c r="K42">
        <v>57</v>
      </c>
      <c r="L42">
        <v>3</v>
      </c>
      <c r="M42">
        <v>64</v>
      </c>
      <c r="N42">
        <v>5000</v>
      </c>
      <c r="O42">
        <v>0.58248074491320845</v>
      </c>
      <c r="P42" s="1">
        <v>0.6</v>
      </c>
      <c r="Q42" t="s">
        <v>434</v>
      </c>
      <c r="U42"/>
      <c r="V42"/>
    </row>
    <row r="43" spans="1:22" x14ac:dyDescent="0.25">
      <c r="A43" t="s">
        <v>34</v>
      </c>
      <c r="B43" t="str">
        <f t="shared" si="0"/>
        <v>Spark 30c</v>
      </c>
      <c r="C43" t="s">
        <v>35</v>
      </c>
      <c r="D43">
        <v>12185</v>
      </c>
      <c r="E43">
        <v>25999</v>
      </c>
      <c r="F43" t="s">
        <v>12</v>
      </c>
      <c r="G43" t="s">
        <v>25</v>
      </c>
      <c r="H43" t="s">
        <v>36</v>
      </c>
      <c r="I43" t="s">
        <v>21</v>
      </c>
      <c r="J43">
        <v>13814</v>
      </c>
      <c r="K43">
        <v>54</v>
      </c>
      <c r="L43">
        <v>8</v>
      </c>
      <c r="M43">
        <v>128</v>
      </c>
      <c r="N43">
        <v>5000</v>
      </c>
      <c r="O43">
        <v>0.42150184653262207</v>
      </c>
      <c r="P43" s="1">
        <v>0.4</v>
      </c>
      <c r="Q43" t="s">
        <v>433</v>
      </c>
      <c r="U43"/>
      <c r="V43"/>
    </row>
    <row r="44" spans="1:22" x14ac:dyDescent="0.25">
      <c r="A44" t="s">
        <v>10</v>
      </c>
      <c r="B44" t="str">
        <f t="shared" si="0"/>
        <v>Redmi A3x</v>
      </c>
      <c r="C44" t="s">
        <v>38</v>
      </c>
      <c r="D44">
        <v>8899</v>
      </c>
      <c r="E44">
        <v>19999</v>
      </c>
      <c r="F44" t="s">
        <v>39</v>
      </c>
      <c r="G44" t="s">
        <v>19</v>
      </c>
      <c r="H44" t="s">
        <v>40</v>
      </c>
      <c r="I44" t="s">
        <v>21</v>
      </c>
      <c r="J44">
        <v>11100</v>
      </c>
      <c r="K44">
        <v>56</v>
      </c>
      <c r="L44">
        <v>3</v>
      </c>
      <c r="M44">
        <v>64</v>
      </c>
      <c r="N44">
        <v>5000</v>
      </c>
      <c r="O44">
        <v>0.56938981908079556</v>
      </c>
      <c r="P44" s="1">
        <v>0.6</v>
      </c>
      <c r="Q44" t="s">
        <v>434</v>
      </c>
      <c r="U44"/>
      <c r="V44"/>
    </row>
    <row r="45" spans="1:22" x14ac:dyDescent="0.25">
      <c r="A45" t="s">
        <v>32</v>
      </c>
      <c r="B45" t="str">
        <f t="shared" si="0"/>
        <v>A06</v>
      </c>
      <c r="C45" t="s">
        <v>43</v>
      </c>
      <c r="D45">
        <v>12699</v>
      </c>
      <c r="E45">
        <v>19999</v>
      </c>
      <c r="F45" t="s">
        <v>28</v>
      </c>
      <c r="G45" t="s">
        <v>25</v>
      </c>
      <c r="H45" t="s">
        <v>26</v>
      </c>
      <c r="I45" t="s">
        <v>21</v>
      </c>
      <c r="J45">
        <v>7300</v>
      </c>
      <c r="K45">
        <v>37</v>
      </c>
      <c r="L45">
        <v>4</v>
      </c>
      <c r="M45">
        <v>128</v>
      </c>
      <c r="N45">
        <v>5000</v>
      </c>
      <c r="O45">
        <v>0.40412630915820141</v>
      </c>
      <c r="P45" s="1">
        <v>0.4</v>
      </c>
      <c r="Q45" t="s">
        <v>431</v>
      </c>
      <c r="U45"/>
      <c r="V45"/>
    </row>
    <row r="46" spans="1:22" x14ac:dyDescent="0.25">
      <c r="A46" t="s">
        <v>10</v>
      </c>
      <c r="B46" t="str">
        <f t="shared" si="0"/>
        <v>Note 50</v>
      </c>
      <c r="C46" t="s">
        <v>47</v>
      </c>
      <c r="D46">
        <v>11950</v>
      </c>
      <c r="E46">
        <v>20999</v>
      </c>
      <c r="F46" t="s">
        <v>12</v>
      </c>
      <c r="G46" t="s">
        <v>25</v>
      </c>
      <c r="H46" t="s">
        <v>48</v>
      </c>
      <c r="I46" t="s">
        <v>21</v>
      </c>
      <c r="J46">
        <v>9049</v>
      </c>
      <c r="K46">
        <v>43</v>
      </c>
      <c r="L46">
        <v>8</v>
      </c>
      <c r="M46">
        <v>128</v>
      </c>
      <c r="N46">
        <v>5000</v>
      </c>
      <c r="O46">
        <v>0.42979079497907952</v>
      </c>
      <c r="P46" s="1">
        <v>0.4</v>
      </c>
      <c r="Q46" t="s">
        <v>433</v>
      </c>
      <c r="U46"/>
      <c r="V46"/>
    </row>
    <row r="47" spans="1:22" x14ac:dyDescent="0.25">
      <c r="A47" t="s">
        <v>34</v>
      </c>
      <c r="B47" t="str">
        <f t="shared" si="0"/>
        <v>POP 9</v>
      </c>
      <c r="C47" t="s">
        <v>58</v>
      </c>
      <c r="D47">
        <v>11550</v>
      </c>
      <c r="E47">
        <v>19999</v>
      </c>
      <c r="F47" t="s">
        <v>24</v>
      </c>
      <c r="G47" t="s">
        <v>25</v>
      </c>
      <c r="H47" t="s">
        <v>36</v>
      </c>
      <c r="I47" t="s">
        <v>21</v>
      </c>
      <c r="J47">
        <v>8449</v>
      </c>
      <c r="K47">
        <v>43</v>
      </c>
      <c r="L47">
        <v>6</v>
      </c>
      <c r="M47">
        <v>128</v>
      </c>
      <c r="N47">
        <v>5000</v>
      </c>
      <c r="O47">
        <v>0.44450216450216451</v>
      </c>
      <c r="P47" s="1">
        <v>0.4</v>
      </c>
      <c r="Q47" t="s">
        <v>430</v>
      </c>
      <c r="U47"/>
      <c r="V47"/>
    </row>
    <row r="48" spans="1:22" x14ac:dyDescent="0.25">
      <c r="A48" t="s">
        <v>32</v>
      </c>
      <c r="B48" t="str">
        <f t="shared" si="0"/>
        <v>GALAXY A16</v>
      </c>
      <c r="C48" t="s">
        <v>37</v>
      </c>
      <c r="D48">
        <v>23799</v>
      </c>
      <c r="E48">
        <v>35999</v>
      </c>
      <c r="F48" t="s">
        <v>12</v>
      </c>
      <c r="G48" t="s">
        <v>13</v>
      </c>
      <c r="H48" t="s">
        <v>26</v>
      </c>
      <c r="I48" t="s">
        <v>21</v>
      </c>
      <c r="J48">
        <v>12200</v>
      </c>
      <c r="K48">
        <v>34</v>
      </c>
      <c r="L48">
        <v>8</v>
      </c>
      <c r="M48">
        <v>256</v>
      </c>
      <c r="N48">
        <v>5000</v>
      </c>
      <c r="O48">
        <v>0.22118576410773563</v>
      </c>
      <c r="P48" s="1">
        <v>0.2</v>
      </c>
      <c r="Q48" t="s">
        <v>428</v>
      </c>
      <c r="U48"/>
      <c r="V48"/>
    </row>
    <row r="49" spans="1:22" x14ac:dyDescent="0.25">
      <c r="A49" t="s">
        <v>32</v>
      </c>
      <c r="B49" t="str">
        <f t="shared" si="0"/>
        <v>Galaxy A16</v>
      </c>
      <c r="C49" t="s">
        <v>42</v>
      </c>
      <c r="D49">
        <v>18280</v>
      </c>
      <c r="E49">
        <v>20000</v>
      </c>
      <c r="F49" t="s">
        <v>24</v>
      </c>
      <c r="G49" t="s">
        <v>25</v>
      </c>
      <c r="H49" t="s">
        <v>26</v>
      </c>
      <c r="I49" t="s">
        <v>21</v>
      </c>
      <c r="J49">
        <v>1720</v>
      </c>
      <c r="K49">
        <v>9</v>
      </c>
      <c r="L49">
        <v>6</v>
      </c>
      <c r="M49">
        <v>128</v>
      </c>
      <c r="N49">
        <v>5000</v>
      </c>
      <c r="O49">
        <v>0.28085339168490153</v>
      </c>
      <c r="P49" s="1">
        <v>0.3</v>
      </c>
      <c r="Q49" t="s">
        <v>430</v>
      </c>
      <c r="U49"/>
      <c r="V49"/>
    </row>
    <row r="50" spans="1:22" x14ac:dyDescent="0.25">
      <c r="A50" t="s">
        <v>32</v>
      </c>
      <c r="B50" t="str">
        <f t="shared" si="0"/>
        <v>Galaxy A06</v>
      </c>
      <c r="C50" t="s">
        <v>41</v>
      </c>
      <c r="D50">
        <v>11935</v>
      </c>
      <c r="E50">
        <v>12366</v>
      </c>
      <c r="F50" t="s">
        <v>28</v>
      </c>
      <c r="G50" t="s">
        <v>25</v>
      </c>
      <c r="H50" t="s">
        <v>26</v>
      </c>
      <c r="I50" t="s">
        <v>21</v>
      </c>
      <c r="J50">
        <v>431</v>
      </c>
      <c r="K50">
        <v>4</v>
      </c>
      <c r="L50">
        <v>4</v>
      </c>
      <c r="M50">
        <v>128</v>
      </c>
      <c r="N50">
        <v>5000</v>
      </c>
      <c r="O50">
        <v>0.42999581064097192</v>
      </c>
      <c r="P50" s="1">
        <v>0.4</v>
      </c>
      <c r="Q50" t="s">
        <v>431</v>
      </c>
      <c r="U50"/>
      <c r="V50"/>
    </row>
    <row r="51" spans="1:22" x14ac:dyDescent="0.25">
      <c r="A51" t="s">
        <v>32</v>
      </c>
      <c r="B51" t="str">
        <f t="shared" si="0"/>
        <v>Galaxy A05</v>
      </c>
      <c r="C51" t="s">
        <v>33</v>
      </c>
      <c r="D51">
        <v>9399</v>
      </c>
      <c r="E51">
        <v>19888</v>
      </c>
      <c r="F51" t="s">
        <v>28</v>
      </c>
      <c r="G51" t="s">
        <v>19</v>
      </c>
      <c r="H51" t="s">
        <v>26</v>
      </c>
      <c r="I51" t="s">
        <v>21</v>
      </c>
      <c r="J51">
        <v>10489</v>
      </c>
      <c r="K51">
        <v>53</v>
      </c>
      <c r="L51">
        <v>4</v>
      </c>
      <c r="M51">
        <v>64</v>
      </c>
      <c r="N51">
        <v>5000</v>
      </c>
      <c r="O51">
        <v>0.5392062985423981</v>
      </c>
      <c r="P51" s="1">
        <v>0.5</v>
      </c>
      <c r="Q51" t="s">
        <v>432</v>
      </c>
      <c r="U51"/>
      <c r="V51"/>
    </row>
    <row r="52" spans="1:22" x14ac:dyDescent="0.25">
      <c r="A52" t="s">
        <v>10</v>
      </c>
      <c r="B52" t="str">
        <f t="shared" si="0"/>
        <v>Note 50</v>
      </c>
      <c r="C52" t="s">
        <v>47</v>
      </c>
      <c r="D52">
        <v>12485</v>
      </c>
      <c r="E52">
        <v>15000</v>
      </c>
      <c r="F52" t="s">
        <v>28</v>
      </c>
      <c r="G52" t="s">
        <v>13</v>
      </c>
      <c r="H52" t="s">
        <v>48</v>
      </c>
      <c r="I52" t="s">
        <v>21</v>
      </c>
      <c r="J52">
        <v>2515</v>
      </c>
      <c r="K52">
        <v>17</v>
      </c>
      <c r="L52">
        <v>4</v>
      </c>
      <c r="M52">
        <v>256</v>
      </c>
      <c r="N52">
        <v>5000</v>
      </c>
      <c r="O52">
        <v>0.42130556668001601</v>
      </c>
      <c r="P52" s="1">
        <v>0.4</v>
      </c>
      <c r="Q52" t="s">
        <v>437</v>
      </c>
      <c r="U52"/>
      <c r="V52"/>
    </row>
    <row r="53" spans="1:22" x14ac:dyDescent="0.25">
      <c r="A53" t="s">
        <v>34</v>
      </c>
      <c r="B53" t="str">
        <f t="shared" si="0"/>
        <v>Spark 30c</v>
      </c>
      <c r="C53" t="s">
        <v>35</v>
      </c>
      <c r="D53">
        <v>12590</v>
      </c>
      <c r="E53">
        <v>24999</v>
      </c>
      <c r="F53" t="s">
        <v>12</v>
      </c>
      <c r="G53" t="s">
        <v>25</v>
      </c>
      <c r="H53" t="s">
        <v>36</v>
      </c>
      <c r="I53" t="s">
        <v>21</v>
      </c>
      <c r="J53">
        <v>12409</v>
      </c>
      <c r="K53">
        <v>50</v>
      </c>
      <c r="L53">
        <v>8</v>
      </c>
      <c r="M53">
        <v>128</v>
      </c>
      <c r="N53">
        <v>5000</v>
      </c>
      <c r="O53">
        <v>0.4079428117553614</v>
      </c>
      <c r="P53" s="1">
        <v>0.4</v>
      </c>
      <c r="Q53" t="s">
        <v>433</v>
      </c>
      <c r="U53"/>
      <c r="V53"/>
    </row>
    <row r="54" spans="1:22" x14ac:dyDescent="0.25">
      <c r="A54" t="s">
        <v>34</v>
      </c>
      <c r="B54" t="str">
        <f t="shared" si="0"/>
        <v>Camon 40 PRO</v>
      </c>
      <c r="C54" t="s">
        <v>62</v>
      </c>
      <c r="D54">
        <v>32295</v>
      </c>
      <c r="E54">
        <v>39999</v>
      </c>
      <c r="F54" t="s">
        <v>12</v>
      </c>
      <c r="G54" t="s">
        <v>13</v>
      </c>
      <c r="H54" t="s">
        <v>55</v>
      </c>
      <c r="I54" t="s">
        <v>63</v>
      </c>
      <c r="J54">
        <v>7704</v>
      </c>
      <c r="K54">
        <v>20</v>
      </c>
      <c r="L54">
        <v>8</v>
      </c>
      <c r="M54">
        <v>256</v>
      </c>
      <c r="N54">
        <v>5200</v>
      </c>
      <c r="O54">
        <v>0.16919027713268309</v>
      </c>
      <c r="P54" s="1">
        <v>0.2</v>
      </c>
      <c r="Q54" t="s">
        <v>428</v>
      </c>
      <c r="U54"/>
      <c r="V54"/>
    </row>
    <row r="55" spans="1:22" x14ac:dyDescent="0.25">
      <c r="A55" t="s">
        <v>10</v>
      </c>
      <c r="B55" t="str">
        <f t="shared" si="0"/>
        <v>Note 50</v>
      </c>
      <c r="C55" t="s">
        <v>47</v>
      </c>
      <c r="D55">
        <v>10850</v>
      </c>
      <c r="E55">
        <v>19999</v>
      </c>
      <c r="F55" t="s">
        <v>12</v>
      </c>
      <c r="G55" t="s">
        <v>25</v>
      </c>
      <c r="H55" t="s">
        <v>48</v>
      </c>
      <c r="I55" t="s">
        <v>21</v>
      </c>
      <c r="J55">
        <v>9149</v>
      </c>
      <c r="K55">
        <v>46</v>
      </c>
      <c r="L55">
        <v>8</v>
      </c>
      <c r="M55">
        <v>128</v>
      </c>
      <c r="N55">
        <v>5000</v>
      </c>
      <c r="O55">
        <v>0.47336405529953918</v>
      </c>
      <c r="P55" s="1">
        <v>0.5</v>
      </c>
      <c r="Q55" t="s">
        <v>433</v>
      </c>
      <c r="U55"/>
      <c r="V55"/>
    </row>
    <row r="56" spans="1:22" x14ac:dyDescent="0.25">
      <c r="A56" t="s">
        <v>49</v>
      </c>
      <c r="B56" t="str">
        <f t="shared" si="0"/>
        <v>A16k</v>
      </c>
      <c r="C56" t="s">
        <v>50</v>
      </c>
      <c r="D56">
        <v>7999</v>
      </c>
      <c r="E56">
        <v>14999</v>
      </c>
      <c r="F56" t="s">
        <v>39</v>
      </c>
      <c r="G56" t="s">
        <v>51</v>
      </c>
      <c r="H56" t="s">
        <v>52</v>
      </c>
      <c r="I56" t="s">
        <v>53</v>
      </c>
      <c r="J56">
        <v>7000</v>
      </c>
      <c r="K56">
        <v>47</v>
      </c>
      <c r="L56">
        <v>3</v>
      </c>
      <c r="M56">
        <v>32</v>
      </c>
      <c r="N56">
        <v>4230</v>
      </c>
      <c r="O56">
        <v>0.53319164895611948</v>
      </c>
      <c r="P56" s="1">
        <v>0.5</v>
      </c>
      <c r="Q56" t="s">
        <v>435</v>
      </c>
      <c r="U56"/>
      <c r="V56"/>
    </row>
    <row r="57" spans="1:22" x14ac:dyDescent="0.25">
      <c r="A57" t="s">
        <v>49</v>
      </c>
      <c r="B57" t="str">
        <f t="shared" si="0"/>
        <v>A3x</v>
      </c>
      <c r="C57" t="s">
        <v>64</v>
      </c>
      <c r="D57">
        <v>13850</v>
      </c>
      <c r="E57">
        <v>20000</v>
      </c>
      <c r="F57" t="s">
        <v>28</v>
      </c>
      <c r="G57" t="s">
        <v>19</v>
      </c>
      <c r="H57" t="s">
        <v>36</v>
      </c>
      <c r="I57" t="s">
        <v>65</v>
      </c>
      <c r="J57">
        <v>6150</v>
      </c>
      <c r="K57">
        <v>31</v>
      </c>
      <c r="L57">
        <v>4</v>
      </c>
      <c r="M57">
        <v>64</v>
      </c>
      <c r="N57">
        <v>5100</v>
      </c>
      <c r="O57">
        <v>0.37314079422382673</v>
      </c>
      <c r="P57" s="1">
        <v>0.4</v>
      </c>
      <c r="Q57" t="s">
        <v>432</v>
      </c>
      <c r="U57"/>
      <c r="V57"/>
    </row>
    <row r="58" spans="1:22" x14ac:dyDescent="0.25">
      <c r="A58" t="s">
        <v>10</v>
      </c>
      <c r="B58" t="str">
        <f t="shared" si="0"/>
        <v>Redmi A3x</v>
      </c>
      <c r="C58" t="s">
        <v>38</v>
      </c>
      <c r="D58">
        <v>11499</v>
      </c>
      <c r="E58">
        <v>23999</v>
      </c>
      <c r="F58" t="s">
        <v>28</v>
      </c>
      <c r="G58" t="s">
        <v>25</v>
      </c>
      <c r="H58" t="s">
        <v>40</v>
      </c>
      <c r="I58" t="s">
        <v>21</v>
      </c>
      <c r="J58">
        <v>12500</v>
      </c>
      <c r="K58">
        <v>52</v>
      </c>
      <c r="L58">
        <v>4</v>
      </c>
      <c r="M58">
        <v>128</v>
      </c>
      <c r="N58">
        <v>5000</v>
      </c>
      <c r="O58">
        <v>0.4462996782328898</v>
      </c>
      <c r="P58" s="1">
        <v>0.4</v>
      </c>
      <c r="Q58" t="s">
        <v>431</v>
      </c>
      <c r="U58"/>
      <c r="V58"/>
    </row>
    <row r="59" spans="1:22" x14ac:dyDescent="0.25">
      <c r="A59" t="s">
        <v>32</v>
      </c>
      <c r="B59" t="str">
        <f t="shared" si="0"/>
        <v>Galaxy A06</v>
      </c>
      <c r="C59" t="s">
        <v>41</v>
      </c>
      <c r="D59">
        <v>10450</v>
      </c>
      <c r="E59">
        <v>19999</v>
      </c>
      <c r="F59" t="s">
        <v>28</v>
      </c>
      <c r="G59" t="s">
        <v>19</v>
      </c>
      <c r="H59" t="s">
        <v>26</v>
      </c>
      <c r="I59" t="s">
        <v>21</v>
      </c>
      <c r="J59">
        <v>9549</v>
      </c>
      <c r="K59">
        <v>48</v>
      </c>
      <c r="L59">
        <v>4</v>
      </c>
      <c r="M59">
        <v>64</v>
      </c>
      <c r="N59">
        <v>5000</v>
      </c>
      <c r="O59">
        <v>0.48497607655502395</v>
      </c>
      <c r="P59" s="1">
        <v>0.5</v>
      </c>
      <c r="Q59" t="s">
        <v>432</v>
      </c>
      <c r="U59"/>
      <c r="V59"/>
    </row>
    <row r="60" spans="1:22" x14ac:dyDescent="0.25">
      <c r="A60" t="s">
        <v>32</v>
      </c>
      <c r="B60" t="str">
        <f t="shared" si="0"/>
        <v>GALAXY A15</v>
      </c>
      <c r="C60" t="s">
        <v>66</v>
      </c>
      <c r="D60">
        <v>22999</v>
      </c>
      <c r="E60">
        <v>40000</v>
      </c>
      <c r="F60" t="s">
        <v>12</v>
      </c>
      <c r="G60" t="s">
        <v>13</v>
      </c>
      <c r="H60" t="s">
        <v>67</v>
      </c>
      <c r="I60" t="s">
        <v>21</v>
      </c>
      <c r="J60">
        <v>17001</v>
      </c>
      <c r="K60">
        <v>43</v>
      </c>
      <c r="L60">
        <v>8</v>
      </c>
      <c r="M60">
        <v>256</v>
      </c>
      <c r="N60">
        <v>5000</v>
      </c>
      <c r="O60">
        <v>0.22887951650071742</v>
      </c>
      <c r="P60" s="1">
        <v>0.2</v>
      </c>
      <c r="Q60" t="s">
        <v>428</v>
      </c>
      <c r="U60"/>
      <c r="V60"/>
    </row>
    <row r="61" spans="1:22" x14ac:dyDescent="0.25">
      <c r="A61" t="s">
        <v>22</v>
      </c>
      <c r="B61" t="str">
        <f t="shared" si="0"/>
        <v>Smart 8</v>
      </c>
      <c r="C61" t="s">
        <v>68</v>
      </c>
      <c r="D61">
        <v>8699</v>
      </c>
      <c r="E61">
        <v>19999</v>
      </c>
      <c r="F61" t="s">
        <v>18</v>
      </c>
      <c r="G61" t="s">
        <v>28</v>
      </c>
      <c r="H61" t="s">
        <v>20</v>
      </c>
      <c r="I61" t="s">
        <v>21</v>
      </c>
      <c r="J61">
        <v>11300</v>
      </c>
      <c r="K61">
        <v>57</v>
      </c>
      <c r="L61">
        <v>2</v>
      </c>
      <c r="M61">
        <v>4</v>
      </c>
      <c r="N61">
        <v>5000</v>
      </c>
      <c r="O61">
        <v>0.5754684446488102</v>
      </c>
      <c r="P61" s="1">
        <v>0.6</v>
      </c>
      <c r="Q61" t="s">
        <v>438</v>
      </c>
      <c r="U61"/>
      <c r="V61"/>
    </row>
    <row r="62" spans="1:22" x14ac:dyDescent="0.25">
      <c r="A62" t="s">
        <v>34</v>
      </c>
      <c r="B62" t="str">
        <f t="shared" si="0"/>
        <v>POP 8</v>
      </c>
      <c r="C62" t="s">
        <v>69</v>
      </c>
      <c r="D62">
        <v>9640</v>
      </c>
      <c r="E62">
        <v>14999</v>
      </c>
      <c r="F62" t="s">
        <v>28</v>
      </c>
      <c r="G62" t="s">
        <v>19</v>
      </c>
      <c r="H62" t="s">
        <v>20</v>
      </c>
      <c r="I62" t="s">
        <v>21</v>
      </c>
      <c r="J62">
        <v>5359</v>
      </c>
      <c r="K62">
        <v>36</v>
      </c>
      <c r="L62">
        <v>4</v>
      </c>
      <c r="M62">
        <v>64</v>
      </c>
      <c r="N62">
        <v>5000</v>
      </c>
      <c r="O62">
        <v>0.52572614107883819</v>
      </c>
      <c r="P62" s="1">
        <v>0.5</v>
      </c>
      <c r="Q62" t="s">
        <v>432</v>
      </c>
      <c r="U62"/>
      <c r="V62"/>
    </row>
    <row r="63" spans="1:22" x14ac:dyDescent="0.25">
      <c r="A63" t="s">
        <v>32</v>
      </c>
      <c r="B63" t="str">
        <f t="shared" si="0"/>
        <v>Galaxy A05s</v>
      </c>
      <c r="C63" t="s">
        <v>70</v>
      </c>
      <c r="D63">
        <v>14395</v>
      </c>
      <c r="E63">
        <v>20899</v>
      </c>
      <c r="F63" t="s">
        <v>28</v>
      </c>
      <c r="G63" t="s">
        <v>25</v>
      </c>
      <c r="H63" t="s">
        <v>26</v>
      </c>
      <c r="I63" t="s">
        <v>21</v>
      </c>
      <c r="J63">
        <v>6504</v>
      </c>
      <c r="K63">
        <v>32</v>
      </c>
      <c r="L63">
        <v>4</v>
      </c>
      <c r="M63">
        <v>128</v>
      </c>
      <c r="N63">
        <v>5000</v>
      </c>
      <c r="O63">
        <v>0.35651267801319902</v>
      </c>
      <c r="P63" s="1">
        <v>0.4</v>
      </c>
      <c r="Q63" t="s">
        <v>431</v>
      </c>
      <c r="U63"/>
      <c r="V63"/>
    </row>
    <row r="64" spans="1:22" x14ac:dyDescent="0.25">
      <c r="A64" t="s">
        <v>32</v>
      </c>
      <c r="B64" t="str">
        <f t="shared" si="0"/>
        <v>Galaxy A05S</v>
      </c>
      <c r="C64" t="s">
        <v>46</v>
      </c>
      <c r="D64">
        <v>13887</v>
      </c>
      <c r="E64">
        <v>22999</v>
      </c>
      <c r="F64" t="s">
        <v>28</v>
      </c>
      <c r="G64" t="s">
        <v>25</v>
      </c>
      <c r="H64" t="s">
        <v>26</v>
      </c>
      <c r="I64" t="s">
        <v>21</v>
      </c>
      <c r="J64">
        <v>9112</v>
      </c>
      <c r="K64">
        <v>40</v>
      </c>
      <c r="L64">
        <v>4</v>
      </c>
      <c r="M64">
        <v>128</v>
      </c>
      <c r="N64">
        <v>5000</v>
      </c>
      <c r="O64">
        <v>0.36955425937927561</v>
      </c>
      <c r="P64" s="1">
        <v>0.4</v>
      </c>
      <c r="Q64" t="s">
        <v>431</v>
      </c>
      <c r="U64"/>
      <c r="V64"/>
    </row>
    <row r="65" spans="1:22" x14ac:dyDescent="0.25">
      <c r="A65" t="s">
        <v>10</v>
      </c>
      <c r="B65" t="str">
        <f t="shared" si="0"/>
        <v>Redmi A3x</v>
      </c>
      <c r="C65" t="s">
        <v>38</v>
      </c>
      <c r="D65">
        <v>8194</v>
      </c>
      <c r="E65">
        <v>19999</v>
      </c>
      <c r="F65" t="s">
        <v>39</v>
      </c>
      <c r="G65" t="s">
        <v>19</v>
      </c>
      <c r="H65" t="s">
        <v>40</v>
      </c>
      <c r="I65" t="s">
        <v>21</v>
      </c>
      <c r="J65">
        <v>11805</v>
      </c>
      <c r="K65">
        <v>59</v>
      </c>
      <c r="L65">
        <v>3</v>
      </c>
      <c r="M65">
        <v>64</v>
      </c>
      <c r="N65">
        <v>5000</v>
      </c>
      <c r="O65">
        <v>0.6183793019282402</v>
      </c>
      <c r="P65" s="1">
        <v>0.6</v>
      </c>
      <c r="Q65" t="s">
        <v>434</v>
      </c>
      <c r="U65"/>
      <c r="V65"/>
    </row>
    <row r="66" spans="1:22" x14ac:dyDescent="0.25">
      <c r="A66" t="s">
        <v>10</v>
      </c>
      <c r="B66" t="str">
        <f t="shared" ref="B66:B129" si="1">TRIM(CLEAN(C66))</f>
        <v>Redmi 14C</v>
      </c>
      <c r="C66" t="s">
        <v>11</v>
      </c>
      <c r="D66">
        <v>15299</v>
      </c>
      <c r="E66">
        <v>20999</v>
      </c>
      <c r="F66" t="s">
        <v>12</v>
      </c>
      <c r="G66" t="s">
        <v>13</v>
      </c>
      <c r="H66" t="s">
        <v>14</v>
      </c>
      <c r="I66" t="s">
        <v>15</v>
      </c>
      <c r="J66">
        <v>5700</v>
      </c>
      <c r="K66">
        <v>28</v>
      </c>
      <c r="L66">
        <v>8</v>
      </c>
      <c r="M66">
        <v>256</v>
      </c>
      <c r="N66">
        <v>5160</v>
      </c>
      <c r="O66">
        <v>0.35453297601150402</v>
      </c>
      <c r="P66" s="1">
        <v>0.4</v>
      </c>
      <c r="Q66" t="s">
        <v>428</v>
      </c>
      <c r="U66"/>
      <c r="V66"/>
    </row>
    <row r="67" spans="1:22" x14ac:dyDescent="0.25">
      <c r="A67" t="s">
        <v>10</v>
      </c>
      <c r="B67" t="str">
        <f t="shared" si="1"/>
        <v>Redmi 14C</v>
      </c>
      <c r="C67" t="s">
        <v>11</v>
      </c>
      <c r="D67">
        <v>15299</v>
      </c>
      <c r="E67">
        <v>20999</v>
      </c>
      <c r="F67" t="s">
        <v>12</v>
      </c>
      <c r="G67" t="s">
        <v>13</v>
      </c>
      <c r="H67" t="s">
        <v>14</v>
      </c>
      <c r="I67" t="s">
        <v>15</v>
      </c>
      <c r="J67">
        <v>5700</v>
      </c>
      <c r="K67">
        <v>28</v>
      </c>
      <c r="L67">
        <v>8</v>
      </c>
      <c r="M67">
        <v>256</v>
      </c>
      <c r="N67">
        <v>5160</v>
      </c>
      <c r="O67">
        <v>0.35453297601150402</v>
      </c>
      <c r="P67" s="1">
        <v>0.4</v>
      </c>
      <c r="Q67" t="s">
        <v>428</v>
      </c>
      <c r="U67"/>
      <c r="V67"/>
    </row>
    <row r="68" spans="1:22" x14ac:dyDescent="0.25">
      <c r="A68" t="s">
        <v>22</v>
      </c>
      <c r="B68" t="str">
        <f t="shared" si="1"/>
        <v>Smart 9</v>
      </c>
      <c r="C68" t="s">
        <v>27</v>
      </c>
      <c r="D68">
        <v>10969</v>
      </c>
      <c r="E68">
        <v>14075</v>
      </c>
      <c r="F68" t="s">
        <v>28</v>
      </c>
      <c r="G68" t="s">
        <v>25</v>
      </c>
      <c r="H68" t="s">
        <v>26</v>
      </c>
      <c r="I68" t="s">
        <v>21</v>
      </c>
      <c r="J68">
        <v>3106</v>
      </c>
      <c r="K68">
        <v>22</v>
      </c>
      <c r="L68">
        <v>4</v>
      </c>
      <c r="M68">
        <v>128</v>
      </c>
      <c r="N68">
        <v>5000</v>
      </c>
      <c r="O68">
        <v>0.46786398030814114</v>
      </c>
      <c r="P68" s="1">
        <v>0.5</v>
      </c>
      <c r="Q68" t="s">
        <v>431</v>
      </c>
      <c r="U68"/>
      <c r="V68"/>
    </row>
    <row r="69" spans="1:22" x14ac:dyDescent="0.25">
      <c r="A69" t="s">
        <v>22</v>
      </c>
      <c r="B69" t="str">
        <f t="shared" si="1"/>
        <v>Smart 9</v>
      </c>
      <c r="C69" t="s">
        <v>27</v>
      </c>
      <c r="D69">
        <v>10969</v>
      </c>
      <c r="E69">
        <v>14075</v>
      </c>
      <c r="F69" t="s">
        <v>28</v>
      </c>
      <c r="G69" t="s">
        <v>25</v>
      </c>
      <c r="H69" t="s">
        <v>26</v>
      </c>
      <c r="I69" t="s">
        <v>21</v>
      </c>
      <c r="J69">
        <v>3106</v>
      </c>
      <c r="K69">
        <v>22</v>
      </c>
      <c r="L69">
        <v>4</v>
      </c>
      <c r="M69">
        <v>128</v>
      </c>
      <c r="N69">
        <v>5000</v>
      </c>
      <c r="O69">
        <v>0.46786398030814114</v>
      </c>
      <c r="P69" s="1">
        <v>0.5</v>
      </c>
      <c r="Q69" t="s">
        <v>431</v>
      </c>
      <c r="U69"/>
      <c r="V69"/>
    </row>
    <row r="70" spans="1:22" x14ac:dyDescent="0.25">
      <c r="A70" t="s">
        <v>10</v>
      </c>
      <c r="B70" t="str">
        <f t="shared" si="1"/>
        <v>Redmi 14C</v>
      </c>
      <c r="C70" t="s">
        <v>11</v>
      </c>
      <c r="D70">
        <v>14699</v>
      </c>
      <c r="E70">
        <v>23999</v>
      </c>
      <c r="F70" t="s">
        <v>12</v>
      </c>
      <c r="G70" t="s">
        <v>13</v>
      </c>
      <c r="H70" t="s">
        <v>14</v>
      </c>
      <c r="I70" t="s">
        <v>15</v>
      </c>
      <c r="J70">
        <v>9300</v>
      </c>
      <c r="K70">
        <v>39</v>
      </c>
      <c r="L70">
        <v>8</v>
      </c>
      <c r="M70">
        <v>256</v>
      </c>
      <c r="N70">
        <v>5160</v>
      </c>
      <c r="O70">
        <v>0.36900469419688414</v>
      </c>
      <c r="P70" s="1">
        <v>0.4</v>
      </c>
      <c r="Q70" t="s">
        <v>428</v>
      </c>
      <c r="U70"/>
      <c r="V70"/>
    </row>
    <row r="71" spans="1:22" x14ac:dyDescent="0.25">
      <c r="A71" t="s">
        <v>10</v>
      </c>
      <c r="B71" t="str">
        <f t="shared" si="1"/>
        <v>NOTE 50</v>
      </c>
      <c r="C71" t="s">
        <v>71</v>
      </c>
      <c r="D71">
        <v>11690</v>
      </c>
      <c r="E71">
        <v>20000</v>
      </c>
      <c r="F71" t="s">
        <v>28</v>
      </c>
      <c r="G71" t="s">
        <v>25</v>
      </c>
      <c r="H71" t="s">
        <v>48</v>
      </c>
      <c r="I71" t="s">
        <v>21</v>
      </c>
      <c r="J71">
        <v>8310</v>
      </c>
      <c r="K71">
        <v>42</v>
      </c>
      <c r="L71">
        <v>4</v>
      </c>
      <c r="M71">
        <v>128</v>
      </c>
      <c r="N71">
        <v>5000</v>
      </c>
      <c r="O71">
        <v>0.43900769888793839</v>
      </c>
      <c r="P71" s="1">
        <v>0.4</v>
      </c>
      <c r="Q71" t="s">
        <v>431</v>
      </c>
      <c r="U71"/>
      <c r="V71"/>
    </row>
    <row r="72" spans="1:22" x14ac:dyDescent="0.25">
      <c r="A72" t="s">
        <v>32</v>
      </c>
      <c r="B72" t="str">
        <f t="shared" si="1"/>
        <v>GALAXY A16</v>
      </c>
      <c r="C72" t="s">
        <v>37</v>
      </c>
      <c r="D72">
        <v>18249</v>
      </c>
      <c r="E72">
        <v>30999</v>
      </c>
      <c r="F72" t="s">
        <v>24</v>
      </c>
      <c r="G72" t="s">
        <v>25</v>
      </c>
      <c r="H72" t="s">
        <v>26</v>
      </c>
      <c r="I72" t="s">
        <v>21</v>
      </c>
      <c r="J72">
        <v>12750</v>
      </c>
      <c r="K72">
        <v>42</v>
      </c>
      <c r="L72">
        <v>6</v>
      </c>
      <c r="M72">
        <v>128</v>
      </c>
      <c r="N72">
        <v>5000</v>
      </c>
      <c r="O72">
        <v>0.28133048386212944</v>
      </c>
      <c r="P72" s="1">
        <v>0.3</v>
      </c>
      <c r="Q72" t="s">
        <v>430</v>
      </c>
      <c r="U72"/>
      <c r="V72"/>
    </row>
    <row r="73" spans="1:22" x14ac:dyDescent="0.25">
      <c r="A73" t="s">
        <v>10</v>
      </c>
      <c r="B73" t="str">
        <f t="shared" si="1"/>
        <v>Redmi Note 14 pro</v>
      </c>
      <c r="C73" t="s">
        <v>72</v>
      </c>
      <c r="D73">
        <v>33899</v>
      </c>
      <c r="E73">
        <v>60999</v>
      </c>
      <c r="F73" t="s">
        <v>12</v>
      </c>
      <c r="G73" t="s">
        <v>13</v>
      </c>
      <c r="H73" t="s">
        <v>36</v>
      </c>
      <c r="I73" t="s">
        <v>45</v>
      </c>
      <c r="J73">
        <v>27100</v>
      </c>
      <c r="K73">
        <v>45</v>
      </c>
      <c r="L73">
        <v>8</v>
      </c>
      <c r="M73">
        <v>256</v>
      </c>
      <c r="N73">
        <v>5500</v>
      </c>
      <c r="O73">
        <v>0.170034514292457</v>
      </c>
      <c r="P73" s="1">
        <v>0.2</v>
      </c>
      <c r="Q73" t="s">
        <v>428</v>
      </c>
      <c r="U73"/>
      <c r="V73"/>
    </row>
    <row r="74" spans="1:22" x14ac:dyDescent="0.25">
      <c r="A74" t="s">
        <v>49</v>
      </c>
      <c r="B74" t="str">
        <f t="shared" si="1"/>
        <v>A5 Pro</v>
      </c>
      <c r="C74" t="s">
        <v>73</v>
      </c>
      <c r="D74">
        <v>27575</v>
      </c>
      <c r="E74">
        <v>29999</v>
      </c>
      <c r="F74" t="s">
        <v>12</v>
      </c>
      <c r="G74" t="s">
        <v>13</v>
      </c>
      <c r="H74" t="s">
        <v>36</v>
      </c>
      <c r="I74" t="s">
        <v>74</v>
      </c>
      <c r="J74">
        <v>2424</v>
      </c>
      <c r="K74">
        <v>9</v>
      </c>
      <c r="L74">
        <v>8</v>
      </c>
      <c r="M74">
        <v>256</v>
      </c>
      <c r="N74">
        <v>5800</v>
      </c>
      <c r="O74">
        <v>0.21990933816863101</v>
      </c>
      <c r="P74" s="1">
        <v>0.2</v>
      </c>
      <c r="Q74" t="s">
        <v>428</v>
      </c>
      <c r="U74"/>
      <c r="V74"/>
    </row>
    <row r="75" spans="1:22" x14ac:dyDescent="0.25">
      <c r="A75" t="s">
        <v>32</v>
      </c>
      <c r="B75" t="str">
        <f t="shared" si="1"/>
        <v>Galaxy A05</v>
      </c>
      <c r="C75" t="s">
        <v>33</v>
      </c>
      <c r="D75">
        <v>9820</v>
      </c>
      <c r="E75">
        <v>19999</v>
      </c>
      <c r="F75" t="s">
        <v>28</v>
      </c>
      <c r="G75" t="s">
        <v>19</v>
      </c>
      <c r="H75" t="s">
        <v>20</v>
      </c>
      <c r="I75" t="s">
        <v>21</v>
      </c>
      <c r="J75">
        <v>10179</v>
      </c>
      <c r="K75">
        <v>51</v>
      </c>
      <c r="L75">
        <v>4</v>
      </c>
      <c r="M75">
        <v>64</v>
      </c>
      <c r="N75">
        <v>5000</v>
      </c>
      <c r="O75">
        <v>0.5160896130346232</v>
      </c>
      <c r="P75" s="1">
        <v>0.5</v>
      </c>
      <c r="Q75" t="s">
        <v>432</v>
      </c>
      <c r="U75"/>
      <c r="V75"/>
    </row>
    <row r="76" spans="1:22" x14ac:dyDescent="0.25">
      <c r="A76" t="s">
        <v>34</v>
      </c>
      <c r="B76" t="str">
        <f t="shared" si="1"/>
        <v>Spark 30c</v>
      </c>
      <c r="C76" t="s">
        <v>35</v>
      </c>
      <c r="D76">
        <v>12999</v>
      </c>
      <c r="E76">
        <v>20000</v>
      </c>
      <c r="F76" t="s">
        <v>12</v>
      </c>
      <c r="G76" t="s">
        <v>25</v>
      </c>
      <c r="H76" t="s">
        <v>36</v>
      </c>
      <c r="I76" t="s">
        <v>21</v>
      </c>
      <c r="J76">
        <v>7001</v>
      </c>
      <c r="K76">
        <v>35</v>
      </c>
      <c r="L76">
        <v>8</v>
      </c>
      <c r="M76">
        <v>128</v>
      </c>
      <c r="N76">
        <v>5000</v>
      </c>
      <c r="O76">
        <v>0.39510731594738058</v>
      </c>
      <c r="P76" s="1">
        <v>0.4</v>
      </c>
      <c r="Q76" t="s">
        <v>433</v>
      </c>
      <c r="U76"/>
      <c r="V76"/>
    </row>
    <row r="77" spans="1:22" x14ac:dyDescent="0.25">
      <c r="A77" t="s">
        <v>10</v>
      </c>
      <c r="B77" t="str">
        <f t="shared" si="1"/>
        <v>Redmi 14C</v>
      </c>
      <c r="C77" t="s">
        <v>11</v>
      </c>
      <c r="D77">
        <v>11395</v>
      </c>
      <c r="E77">
        <v>17499</v>
      </c>
      <c r="F77" t="s">
        <v>28</v>
      </c>
      <c r="G77" t="s">
        <v>25</v>
      </c>
      <c r="H77" t="s">
        <v>14</v>
      </c>
      <c r="I77" t="s">
        <v>15</v>
      </c>
      <c r="J77">
        <v>6104</v>
      </c>
      <c r="K77">
        <v>35</v>
      </c>
      <c r="L77">
        <v>4</v>
      </c>
      <c r="M77">
        <v>128</v>
      </c>
      <c r="N77">
        <v>5160</v>
      </c>
      <c r="O77">
        <v>0.46441421676173761</v>
      </c>
      <c r="P77" s="1">
        <v>0.5</v>
      </c>
      <c r="Q77" t="s">
        <v>431</v>
      </c>
      <c r="U77"/>
      <c r="V77"/>
    </row>
    <row r="78" spans="1:22" x14ac:dyDescent="0.25">
      <c r="A78" t="s">
        <v>10</v>
      </c>
      <c r="B78" t="str">
        <f t="shared" si="1"/>
        <v>Redmi Note 14</v>
      </c>
      <c r="C78" t="s">
        <v>44</v>
      </c>
      <c r="D78">
        <v>24995</v>
      </c>
      <c r="E78">
        <v>34999</v>
      </c>
      <c r="F78" t="s">
        <v>12</v>
      </c>
      <c r="G78" t="s">
        <v>13</v>
      </c>
      <c r="H78" t="s">
        <v>36</v>
      </c>
      <c r="I78" t="s">
        <v>45</v>
      </c>
      <c r="J78">
        <v>10004</v>
      </c>
      <c r="K78">
        <v>29</v>
      </c>
      <c r="L78">
        <v>8</v>
      </c>
      <c r="M78">
        <v>256</v>
      </c>
      <c r="N78">
        <v>5500</v>
      </c>
      <c r="O78">
        <v>0.23060612122424484</v>
      </c>
      <c r="P78" s="1">
        <v>0.2</v>
      </c>
      <c r="Q78" t="s">
        <v>428</v>
      </c>
      <c r="U78"/>
      <c r="V78"/>
    </row>
    <row r="79" spans="1:22" x14ac:dyDescent="0.25">
      <c r="A79" t="s">
        <v>10</v>
      </c>
      <c r="B79" t="str">
        <f t="shared" si="1"/>
        <v>REDMI 14C</v>
      </c>
      <c r="C79" t="s">
        <v>75</v>
      </c>
      <c r="D79">
        <v>11890</v>
      </c>
      <c r="E79">
        <v>20000</v>
      </c>
      <c r="F79" t="s">
        <v>12</v>
      </c>
      <c r="G79" t="s">
        <v>25</v>
      </c>
      <c r="H79" t="s">
        <v>14</v>
      </c>
      <c r="I79" t="s">
        <v>15</v>
      </c>
      <c r="J79">
        <v>8110</v>
      </c>
      <c r="K79">
        <v>41</v>
      </c>
      <c r="L79">
        <v>8</v>
      </c>
      <c r="M79">
        <v>128</v>
      </c>
      <c r="N79">
        <v>5160</v>
      </c>
      <c r="O79">
        <v>0.44541631623212785</v>
      </c>
      <c r="P79" s="1">
        <v>0.4</v>
      </c>
      <c r="Q79" t="s">
        <v>433</v>
      </c>
      <c r="U79"/>
      <c r="V79"/>
    </row>
    <row r="80" spans="1:22" x14ac:dyDescent="0.25">
      <c r="A80" t="s">
        <v>32</v>
      </c>
      <c r="B80" t="str">
        <f t="shared" si="1"/>
        <v>Galaxy M35</v>
      </c>
      <c r="C80" t="s">
        <v>76</v>
      </c>
      <c r="D80">
        <v>26995</v>
      </c>
      <c r="E80">
        <v>30000</v>
      </c>
      <c r="F80" t="s">
        <v>24</v>
      </c>
      <c r="G80" t="s">
        <v>25</v>
      </c>
      <c r="H80" t="s">
        <v>20</v>
      </c>
      <c r="I80" t="s">
        <v>77</v>
      </c>
      <c r="J80">
        <v>3005</v>
      </c>
      <c r="K80">
        <v>10</v>
      </c>
      <c r="L80">
        <v>6</v>
      </c>
      <c r="M80">
        <v>128</v>
      </c>
      <c r="N80">
        <v>6000</v>
      </c>
      <c r="O80">
        <v>0.22722726430820522</v>
      </c>
      <c r="P80" s="1">
        <v>0.2</v>
      </c>
      <c r="Q80" t="s">
        <v>430</v>
      </c>
      <c r="U80"/>
      <c r="V80"/>
    </row>
    <row r="81" spans="1:22" x14ac:dyDescent="0.25">
      <c r="A81" t="s">
        <v>10</v>
      </c>
      <c r="B81" t="str">
        <f t="shared" si="1"/>
        <v>Note 50</v>
      </c>
      <c r="C81" t="s">
        <v>47</v>
      </c>
      <c r="D81">
        <v>9399</v>
      </c>
      <c r="E81">
        <v>19999</v>
      </c>
      <c r="F81" t="s">
        <v>24</v>
      </c>
      <c r="G81" t="s">
        <v>19</v>
      </c>
      <c r="H81" t="s">
        <v>48</v>
      </c>
      <c r="I81" t="s">
        <v>21</v>
      </c>
      <c r="J81">
        <v>10600</v>
      </c>
      <c r="K81">
        <v>53</v>
      </c>
      <c r="L81">
        <v>6</v>
      </c>
      <c r="M81">
        <v>64</v>
      </c>
      <c r="N81">
        <v>5000</v>
      </c>
      <c r="O81">
        <v>0.53941908713692943</v>
      </c>
      <c r="P81" s="1">
        <v>0.5</v>
      </c>
      <c r="Q81" t="s">
        <v>439</v>
      </c>
      <c r="U81"/>
      <c r="V81"/>
    </row>
    <row r="82" spans="1:22" x14ac:dyDescent="0.25">
      <c r="A82" t="s">
        <v>34</v>
      </c>
      <c r="B82" t="str">
        <f t="shared" si="1"/>
        <v>Camon 40 PRO</v>
      </c>
      <c r="C82" t="s">
        <v>62</v>
      </c>
      <c r="D82">
        <v>32499</v>
      </c>
      <c r="E82">
        <v>39999</v>
      </c>
      <c r="F82" t="s">
        <v>12</v>
      </c>
      <c r="G82" t="s">
        <v>13</v>
      </c>
      <c r="H82" t="s">
        <v>55</v>
      </c>
      <c r="I82" t="s">
        <v>63</v>
      </c>
      <c r="J82">
        <v>7500</v>
      </c>
      <c r="K82">
        <v>19</v>
      </c>
      <c r="L82">
        <v>8</v>
      </c>
      <c r="M82">
        <v>256</v>
      </c>
      <c r="N82">
        <v>5200</v>
      </c>
      <c r="O82">
        <v>0.16812825010000307</v>
      </c>
      <c r="P82" s="1">
        <v>0.2</v>
      </c>
      <c r="Q82" t="s">
        <v>428</v>
      </c>
      <c r="U82"/>
      <c r="V82"/>
    </row>
    <row r="83" spans="1:22" x14ac:dyDescent="0.25">
      <c r="A83" t="s">
        <v>22</v>
      </c>
      <c r="B83" t="str">
        <f t="shared" si="1"/>
        <v>Hot 50 Pro+</v>
      </c>
      <c r="C83" t="s">
        <v>78</v>
      </c>
      <c r="D83">
        <v>24869</v>
      </c>
      <c r="E83">
        <v>29843</v>
      </c>
      <c r="F83" t="s">
        <v>12</v>
      </c>
      <c r="G83" t="s">
        <v>13</v>
      </c>
      <c r="H83" t="s">
        <v>55</v>
      </c>
      <c r="I83" t="s">
        <v>21</v>
      </c>
      <c r="J83">
        <v>4974</v>
      </c>
      <c r="K83">
        <v>17</v>
      </c>
      <c r="L83">
        <v>8</v>
      </c>
      <c r="M83">
        <v>256</v>
      </c>
      <c r="N83">
        <v>5000</v>
      </c>
      <c r="O83">
        <v>0.21166914632675218</v>
      </c>
      <c r="P83" s="1">
        <v>0.2</v>
      </c>
      <c r="Q83" t="s">
        <v>428</v>
      </c>
      <c r="U83"/>
      <c r="V83"/>
    </row>
    <row r="84" spans="1:22" x14ac:dyDescent="0.25">
      <c r="A84" t="s">
        <v>32</v>
      </c>
      <c r="B84" t="str">
        <f t="shared" si="1"/>
        <v>Galaxy A15</v>
      </c>
      <c r="C84" t="s">
        <v>79</v>
      </c>
      <c r="D84">
        <v>18599</v>
      </c>
      <c r="E84">
        <v>29999</v>
      </c>
      <c r="F84" t="s">
        <v>24</v>
      </c>
      <c r="G84" t="s">
        <v>25</v>
      </c>
      <c r="H84" t="s">
        <v>67</v>
      </c>
      <c r="I84" t="s">
        <v>21</v>
      </c>
      <c r="J84">
        <v>11400</v>
      </c>
      <c r="K84">
        <v>38</v>
      </c>
      <c r="L84">
        <v>6</v>
      </c>
      <c r="M84">
        <v>128</v>
      </c>
      <c r="N84">
        <v>5000</v>
      </c>
      <c r="O84">
        <v>0.27603634604010968</v>
      </c>
      <c r="P84" s="1">
        <v>0.3</v>
      </c>
      <c r="Q84" t="s">
        <v>430</v>
      </c>
      <c r="U84"/>
      <c r="V84"/>
    </row>
    <row r="85" spans="1:22" x14ac:dyDescent="0.25">
      <c r="A85" t="s">
        <v>34</v>
      </c>
      <c r="B85" t="str">
        <f t="shared" si="1"/>
        <v>Spark 30c</v>
      </c>
      <c r="C85" t="s">
        <v>35</v>
      </c>
      <c r="D85">
        <v>12599</v>
      </c>
      <c r="E85">
        <v>19999</v>
      </c>
      <c r="F85" t="s">
        <v>12</v>
      </c>
      <c r="G85" t="s">
        <v>25</v>
      </c>
      <c r="H85" t="s">
        <v>36</v>
      </c>
      <c r="I85" t="s">
        <v>21</v>
      </c>
      <c r="J85">
        <v>7400</v>
      </c>
      <c r="K85">
        <v>37</v>
      </c>
      <c r="L85">
        <v>8</v>
      </c>
      <c r="M85">
        <v>128</v>
      </c>
      <c r="N85">
        <v>5000</v>
      </c>
      <c r="O85">
        <v>0.40765140090483371</v>
      </c>
      <c r="P85" s="1">
        <v>0.4</v>
      </c>
      <c r="Q85" t="s">
        <v>433</v>
      </c>
      <c r="U85"/>
      <c r="V85"/>
    </row>
    <row r="86" spans="1:22" x14ac:dyDescent="0.25">
      <c r="A86" t="s">
        <v>10</v>
      </c>
      <c r="B86" t="str">
        <f t="shared" si="1"/>
        <v>Redmi 14C</v>
      </c>
      <c r="C86" t="s">
        <v>11</v>
      </c>
      <c r="D86">
        <v>15299</v>
      </c>
      <c r="E86">
        <v>20999</v>
      </c>
      <c r="F86" t="s">
        <v>12</v>
      </c>
      <c r="G86" t="s">
        <v>13</v>
      </c>
      <c r="H86" t="s">
        <v>14</v>
      </c>
      <c r="I86" t="s">
        <v>15</v>
      </c>
      <c r="J86">
        <v>5700</v>
      </c>
      <c r="K86">
        <v>28</v>
      </c>
      <c r="L86">
        <v>8</v>
      </c>
      <c r="M86">
        <v>256</v>
      </c>
      <c r="N86">
        <v>5160</v>
      </c>
      <c r="O86">
        <v>0.35453297601150402</v>
      </c>
      <c r="P86" s="1">
        <v>0.4</v>
      </c>
      <c r="Q86" t="s">
        <v>428</v>
      </c>
      <c r="U86"/>
      <c r="V86"/>
    </row>
    <row r="87" spans="1:22" x14ac:dyDescent="0.25">
      <c r="A87" t="s">
        <v>10</v>
      </c>
      <c r="B87" t="str">
        <f t="shared" si="1"/>
        <v>REDMI A3X</v>
      </c>
      <c r="C87" t="s">
        <v>80</v>
      </c>
      <c r="D87">
        <v>8190</v>
      </c>
      <c r="E87">
        <v>12000</v>
      </c>
      <c r="F87" t="s">
        <v>39</v>
      </c>
      <c r="G87" t="s">
        <v>19</v>
      </c>
      <c r="H87" t="s">
        <v>40</v>
      </c>
      <c r="I87" t="s">
        <v>21</v>
      </c>
      <c r="J87">
        <v>3810</v>
      </c>
      <c r="K87">
        <v>32</v>
      </c>
      <c r="L87">
        <v>3</v>
      </c>
      <c r="M87">
        <v>64</v>
      </c>
      <c r="N87">
        <v>5000</v>
      </c>
      <c r="O87">
        <v>0.6186813186813187</v>
      </c>
      <c r="P87" s="1">
        <v>0.6</v>
      </c>
      <c r="Q87" t="s">
        <v>434</v>
      </c>
      <c r="U87"/>
      <c r="V87"/>
    </row>
    <row r="88" spans="1:22" x14ac:dyDescent="0.25">
      <c r="A88" t="s">
        <v>10</v>
      </c>
      <c r="B88" t="str">
        <f t="shared" si="1"/>
        <v>Redmi A3x</v>
      </c>
      <c r="C88" t="s">
        <v>38</v>
      </c>
      <c r="D88">
        <v>10849</v>
      </c>
      <c r="E88">
        <v>19999</v>
      </c>
      <c r="F88" t="s">
        <v>28</v>
      </c>
      <c r="G88" t="s">
        <v>25</v>
      </c>
      <c r="H88" t="s">
        <v>40</v>
      </c>
      <c r="I88" t="s">
        <v>21</v>
      </c>
      <c r="J88">
        <v>9150</v>
      </c>
      <c r="K88">
        <v>46</v>
      </c>
      <c r="L88">
        <v>4</v>
      </c>
      <c r="M88">
        <v>128</v>
      </c>
      <c r="N88">
        <v>5000</v>
      </c>
      <c r="O88">
        <v>0.47303898976864228</v>
      </c>
      <c r="P88" s="1">
        <v>0.5</v>
      </c>
      <c r="Q88" t="s">
        <v>431</v>
      </c>
      <c r="U88"/>
      <c r="V88"/>
    </row>
    <row r="89" spans="1:22" x14ac:dyDescent="0.25">
      <c r="A89" t="s">
        <v>32</v>
      </c>
      <c r="B89" t="str">
        <f t="shared" si="1"/>
        <v>GALAXY A16</v>
      </c>
      <c r="C89" t="s">
        <v>37</v>
      </c>
      <c r="D89">
        <v>15999</v>
      </c>
      <c r="E89">
        <v>30999</v>
      </c>
      <c r="F89" t="s">
        <v>28</v>
      </c>
      <c r="G89" t="s">
        <v>25</v>
      </c>
      <c r="H89" t="s">
        <v>26</v>
      </c>
      <c r="I89" t="s">
        <v>21</v>
      </c>
      <c r="J89">
        <v>15000</v>
      </c>
      <c r="K89">
        <v>49</v>
      </c>
      <c r="L89">
        <v>4</v>
      </c>
      <c r="M89">
        <v>128</v>
      </c>
      <c r="N89">
        <v>5000</v>
      </c>
      <c r="O89">
        <v>0.32077004812800802</v>
      </c>
      <c r="P89" s="1">
        <v>0.3</v>
      </c>
      <c r="Q89" t="s">
        <v>431</v>
      </c>
      <c r="U89"/>
      <c r="V89"/>
    </row>
    <row r="90" spans="1:22" x14ac:dyDescent="0.25">
      <c r="A90" t="s">
        <v>32</v>
      </c>
      <c r="B90" t="str">
        <f t="shared" si="1"/>
        <v>Galaxy A06</v>
      </c>
      <c r="C90" t="s">
        <v>41</v>
      </c>
      <c r="D90">
        <v>12498</v>
      </c>
      <c r="E90">
        <v>23999</v>
      </c>
      <c r="F90" t="s">
        <v>28</v>
      </c>
      <c r="G90" t="s">
        <v>25</v>
      </c>
      <c r="H90" t="s">
        <v>26</v>
      </c>
      <c r="I90" t="s">
        <v>21</v>
      </c>
      <c r="J90">
        <v>11501</v>
      </c>
      <c r="K90">
        <v>48</v>
      </c>
      <c r="L90">
        <v>4</v>
      </c>
      <c r="M90">
        <v>128</v>
      </c>
      <c r="N90">
        <v>5000</v>
      </c>
      <c r="O90">
        <v>0.41062570011201793</v>
      </c>
      <c r="P90" s="1">
        <v>0.4</v>
      </c>
      <c r="Q90" t="s">
        <v>431</v>
      </c>
      <c r="U90"/>
      <c r="V90"/>
    </row>
    <row r="91" spans="1:22" x14ac:dyDescent="0.25">
      <c r="A91" t="s">
        <v>34</v>
      </c>
      <c r="B91" t="str">
        <f t="shared" si="1"/>
        <v>POP 9</v>
      </c>
      <c r="C91" t="s">
        <v>58</v>
      </c>
      <c r="D91">
        <v>11750</v>
      </c>
      <c r="E91">
        <v>19999</v>
      </c>
      <c r="F91" t="s">
        <v>24</v>
      </c>
      <c r="G91" t="s">
        <v>25</v>
      </c>
      <c r="H91" t="s">
        <v>36</v>
      </c>
      <c r="I91" t="s">
        <v>21</v>
      </c>
      <c r="J91">
        <v>8249</v>
      </c>
      <c r="K91">
        <v>42</v>
      </c>
      <c r="L91">
        <v>6</v>
      </c>
      <c r="M91">
        <v>128</v>
      </c>
      <c r="N91">
        <v>5000</v>
      </c>
      <c r="O91">
        <v>0.43693617021276598</v>
      </c>
      <c r="P91" s="1">
        <v>0.4</v>
      </c>
      <c r="Q91" t="s">
        <v>430</v>
      </c>
      <c r="U91"/>
      <c r="V91"/>
    </row>
    <row r="92" spans="1:22" x14ac:dyDescent="0.25">
      <c r="A92" t="s">
        <v>32</v>
      </c>
      <c r="B92" t="str">
        <f t="shared" si="1"/>
        <v>Galaxy M35</v>
      </c>
      <c r="C92" t="s">
        <v>76</v>
      </c>
      <c r="D92">
        <v>26990</v>
      </c>
      <c r="E92">
        <v>30000</v>
      </c>
      <c r="F92" t="s">
        <v>24</v>
      </c>
      <c r="G92" t="s">
        <v>25</v>
      </c>
      <c r="H92" t="s">
        <v>20</v>
      </c>
      <c r="I92" t="s">
        <v>77</v>
      </c>
      <c r="J92">
        <v>3010</v>
      </c>
      <c r="K92">
        <v>10</v>
      </c>
      <c r="L92">
        <v>6</v>
      </c>
      <c r="M92">
        <v>128</v>
      </c>
      <c r="N92">
        <v>6000</v>
      </c>
      <c r="O92">
        <v>0.22726935902185993</v>
      </c>
      <c r="P92" s="1">
        <v>0.2</v>
      </c>
      <c r="Q92" t="s">
        <v>430</v>
      </c>
      <c r="U92"/>
      <c r="V92"/>
    </row>
    <row r="93" spans="1:22" x14ac:dyDescent="0.25">
      <c r="A93" t="s">
        <v>32</v>
      </c>
      <c r="B93" t="str">
        <f t="shared" si="1"/>
        <v>Galaxy A05S</v>
      </c>
      <c r="C93" t="s">
        <v>46</v>
      </c>
      <c r="D93">
        <v>13887</v>
      </c>
      <c r="E93">
        <v>22999</v>
      </c>
      <c r="F93" t="s">
        <v>28</v>
      </c>
      <c r="G93" t="s">
        <v>25</v>
      </c>
      <c r="H93" t="s">
        <v>26</v>
      </c>
      <c r="I93" t="s">
        <v>21</v>
      </c>
      <c r="J93">
        <v>9112</v>
      </c>
      <c r="K93">
        <v>40</v>
      </c>
      <c r="L93">
        <v>4</v>
      </c>
      <c r="M93">
        <v>128</v>
      </c>
      <c r="N93">
        <v>5000</v>
      </c>
      <c r="O93">
        <v>0.36955425937927561</v>
      </c>
      <c r="P93" s="1">
        <v>0.4</v>
      </c>
      <c r="Q93" t="s">
        <v>431</v>
      </c>
      <c r="U93"/>
      <c r="V93"/>
    </row>
    <row r="94" spans="1:22" x14ac:dyDescent="0.25">
      <c r="A94" t="s">
        <v>32</v>
      </c>
      <c r="B94" t="str">
        <f t="shared" si="1"/>
        <v>Galaxy A05s</v>
      </c>
      <c r="C94" t="s">
        <v>70</v>
      </c>
      <c r="D94">
        <v>14498</v>
      </c>
      <c r="E94">
        <v>21999</v>
      </c>
      <c r="F94" t="s">
        <v>28</v>
      </c>
      <c r="G94" t="s">
        <v>25</v>
      </c>
      <c r="H94" t="s">
        <v>26</v>
      </c>
      <c r="I94" t="s">
        <v>21</v>
      </c>
      <c r="J94">
        <v>7501</v>
      </c>
      <c r="K94">
        <v>34</v>
      </c>
      <c r="L94">
        <v>4</v>
      </c>
      <c r="M94">
        <v>128</v>
      </c>
      <c r="N94">
        <v>5000</v>
      </c>
      <c r="O94">
        <v>0.35397985929093667</v>
      </c>
      <c r="P94" s="1">
        <v>0.4</v>
      </c>
      <c r="Q94" t="s">
        <v>431</v>
      </c>
      <c r="U94"/>
      <c r="V94"/>
    </row>
    <row r="95" spans="1:22" x14ac:dyDescent="0.25">
      <c r="A95" t="s">
        <v>10</v>
      </c>
      <c r="B95" t="str">
        <f t="shared" si="1"/>
        <v>Note 50</v>
      </c>
      <c r="C95" t="s">
        <v>47</v>
      </c>
      <c r="D95">
        <v>8950</v>
      </c>
      <c r="E95">
        <v>16689</v>
      </c>
      <c r="F95" t="s">
        <v>24</v>
      </c>
      <c r="G95" t="s">
        <v>19</v>
      </c>
      <c r="H95" t="s">
        <v>48</v>
      </c>
      <c r="I95" t="s">
        <v>21</v>
      </c>
      <c r="J95">
        <v>7739</v>
      </c>
      <c r="K95">
        <v>47</v>
      </c>
      <c r="L95">
        <v>6</v>
      </c>
      <c r="M95">
        <v>64</v>
      </c>
      <c r="N95">
        <v>5000</v>
      </c>
      <c r="O95">
        <v>0.56648044692737431</v>
      </c>
      <c r="P95" s="1">
        <v>0.6</v>
      </c>
      <c r="Q95" t="s">
        <v>439</v>
      </c>
      <c r="U95"/>
      <c r="V95"/>
    </row>
    <row r="96" spans="1:22" x14ac:dyDescent="0.25">
      <c r="A96" t="s">
        <v>10</v>
      </c>
      <c r="B96" t="str">
        <f t="shared" si="1"/>
        <v>Redmi 14C</v>
      </c>
      <c r="C96" t="s">
        <v>11</v>
      </c>
      <c r="D96">
        <v>14296</v>
      </c>
      <c r="E96">
        <v>29999</v>
      </c>
      <c r="F96" t="s">
        <v>12</v>
      </c>
      <c r="G96" t="s">
        <v>13</v>
      </c>
      <c r="H96" t="s">
        <v>14</v>
      </c>
      <c r="I96" t="s">
        <v>15</v>
      </c>
      <c r="J96">
        <v>15703</v>
      </c>
      <c r="K96">
        <v>53</v>
      </c>
      <c r="L96">
        <v>8</v>
      </c>
      <c r="M96">
        <v>256</v>
      </c>
      <c r="N96">
        <v>5160</v>
      </c>
      <c r="O96">
        <v>0.37940682708449919</v>
      </c>
      <c r="P96" s="1">
        <v>0.4</v>
      </c>
      <c r="Q96" t="s">
        <v>428</v>
      </c>
      <c r="U96"/>
      <c r="V96"/>
    </row>
    <row r="97" spans="1:22" x14ac:dyDescent="0.25">
      <c r="A97" t="s">
        <v>10</v>
      </c>
      <c r="B97" t="str">
        <f t="shared" si="1"/>
        <v>Note 50</v>
      </c>
      <c r="C97" t="s">
        <v>47</v>
      </c>
      <c r="D97">
        <v>13199</v>
      </c>
      <c r="E97">
        <v>20000</v>
      </c>
      <c r="F97" t="s">
        <v>12</v>
      </c>
      <c r="G97" t="s">
        <v>13</v>
      </c>
      <c r="H97" t="s">
        <v>48</v>
      </c>
      <c r="I97" t="s">
        <v>21</v>
      </c>
      <c r="J97">
        <v>6801</v>
      </c>
      <c r="K97">
        <v>34</v>
      </c>
      <c r="L97">
        <v>8</v>
      </c>
      <c r="M97">
        <v>256</v>
      </c>
      <c r="N97">
        <v>5000</v>
      </c>
      <c r="O97">
        <v>0.39881809227971815</v>
      </c>
      <c r="P97" s="1">
        <v>0.4</v>
      </c>
      <c r="Q97" t="s">
        <v>428</v>
      </c>
      <c r="U97"/>
      <c r="V97"/>
    </row>
    <row r="98" spans="1:22" x14ac:dyDescent="0.25">
      <c r="A98" t="s">
        <v>32</v>
      </c>
      <c r="B98" t="str">
        <f t="shared" si="1"/>
        <v>Galaxy A55</v>
      </c>
      <c r="C98" t="s">
        <v>81</v>
      </c>
      <c r="D98">
        <v>48590</v>
      </c>
      <c r="E98">
        <v>80000</v>
      </c>
      <c r="F98" t="s">
        <v>82</v>
      </c>
      <c r="G98" t="s">
        <v>13</v>
      </c>
      <c r="H98" t="s">
        <v>20</v>
      </c>
      <c r="I98" t="s">
        <v>21</v>
      </c>
      <c r="J98">
        <v>31410</v>
      </c>
      <c r="K98">
        <v>40</v>
      </c>
      <c r="L98">
        <v>12</v>
      </c>
      <c r="M98">
        <v>256</v>
      </c>
      <c r="N98">
        <v>5000</v>
      </c>
      <c r="O98">
        <v>0.10841736982918296</v>
      </c>
      <c r="P98" s="1">
        <v>0.1</v>
      </c>
      <c r="Q98" t="s">
        <v>440</v>
      </c>
      <c r="U98"/>
      <c r="V98"/>
    </row>
    <row r="99" spans="1:22" x14ac:dyDescent="0.25">
      <c r="A99" t="s">
        <v>32</v>
      </c>
      <c r="B99" t="str">
        <f t="shared" si="1"/>
        <v>Galaxy A05</v>
      </c>
      <c r="C99" t="s">
        <v>33</v>
      </c>
      <c r="D99">
        <v>10199</v>
      </c>
      <c r="E99">
        <v>22999</v>
      </c>
      <c r="F99" t="s">
        <v>28</v>
      </c>
      <c r="G99" t="s">
        <v>19</v>
      </c>
      <c r="H99" t="s">
        <v>26</v>
      </c>
      <c r="I99" t="s">
        <v>21</v>
      </c>
      <c r="J99">
        <v>12800</v>
      </c>
      <c r="K99">
        <v>56</v>
      </c>
      <c r="L99">
        <v>4</v>
      </c>
      <c r="M99">
        <v>64</v>
      </c>
      <c r="N99">
        <v>5000</v>
      </c>
      <c r="O99">
        <v>0.49691146190803021</v>
      </c>
      <c r="P99" s="1">
        <v>0.5</v>
      </c>
      <c r="Q99" t="s">
        <v>432</v>
      </c>
      <c r="U99"/>
      <c r="V99"/>
    </row>
    <row r="100" spans="1:22" x14ac:dyDescent="0.25">
      <c r="A100" t="s">
        <v>32</v>
      </c>
      <c r="B100" t="str">
        <f t="shared" si="1"/>
        <v>A06</v>
      </c>
      <c r="C100" t="s">
        <v>43</v>
      </c>
      <c r="D100">
        <v>12645</v>
      </c>
      <c r="E100">
        <v>19999</v>
      </c>
      <c r="F100" t="s">
        <v>28</v>
      </c>
      <c r="G100" t="s">
        <v>25</v>
      </c>
      <c r="H100" t="s">
        <v>26</v>
      </c>
      <c r="I100" t="s">
        <v>21</v>
      </c>
      <c r="J100">
        <v>7354</v>
      </c>
      <c r="K100">
        <v>37</v>
      </c>
      <c r="L100">
        <v>4</v>
      </c>
      <c r="M100">
        <v>128</v>
      </c>
      <c r="N100">
        <v>5000</v>
      </c>
      <c r="O100">
        <v>0.40585211546065636</v>
      </c>
      <c r="P100" s="1">
        <v>0.4</v>
      </c>
      <c r="Q100" t="s">
        <v>431</v>
      </c>
      <c r="U100"/>
      <c r="V100"/>
    </row>
    <row r="101" spans="1:22" x14ac:dyDescent="0.25">
      <c r="A101" t="s">
        <v>49</v>
      </c>
      <c r="B101" t="str">
        <f t="shared" si="1"/>
        <v>A58</v>
      </c>
      <c r="C101" t="s">
        <v>83</v>
      </c>
      <c r="D101">
        <v>19999</v>
      </c>
      <c r="E101">
        <v>39999</v>
      </c>
      <c r="F101" t="s">
        <v>12</v>
      </c>
      <c r="G101" t="s">
        <v>25</v>
      </c>
      <c r="H101" t="s">
        <v>84</v>
      </c>
      <c r="I101" t="s">
        <v>21</v>
      </c>
      <c r="J101">
        <v>20000</v>
      </c>
      <c r="K101">
        <v>50</v>
      </c>
      <c r="L101">
        <v>8</v>
      </c>
      <c r="M101">
        <v>128</v>
      </c>
      <c r="N101">
        <v>5000</v>
      </c>
      <c r="O101">
        <v>0.25681284064203208</v>
      </c>
      <c r="P101" s="1">
        <v>0.3</v>
      </c>
      <c r="Q101" t="s">
        <v>433</v>
      </c>
      <c r="U101"/>
      <c r="V101"/>
    </row>
    <row r="102" spans="1:22" x14ac:dyDescent="0.25">
      <c r="A102" t="s">
        <v>32</v>
      </c>
      <c r="B102" t="str">
        <f t="shared" si="1"/>
        <v>GALAXY TAB A9</v>
      </c>
      <c r="C102" t="s">
        <v>85</v>
      </c>
      <c r="D102">
        <v>13350</v>
      </c>
      <c r="E102">
        <v>32000</v>
      </c>
      <c r="F102" t="s">
        <v>28</v>
      </c>
      <c r="G102" t="s">
        <v>19</v>
      </c>
      <c r="H102" t="s">
        <v>86</v>
      </c>
      <c r="I102" t="s">
        <v>65</v>
      </c>
      <c r="J102">
        <v>18650</v>
      </c>
      <c r="K102">
        <v>59</v>
      </c>
      <c r="L102">
        <v>4</v>
      </c>
      <c r="M102">
        <v>64</v>
      </c>
      <c r="N102">
        <v>5100</v>
      </c>
      <c r="O102">
        <v>0.38711610486891385</v>
      </c>
      <c r="P102" s="1">
        <v>0.4</v>
      </c>
      <c r="Q102" t="s">
        <v>432</v>
      </c>
      <c r="U102"/>
      <c r="V102"/>
    </row>
    <row r="103" spans="1:22" x14ac:dyDescent="0.25">
      <c r="A103" t="s">
        <v>10</v>
      </c>
      <c r="B103" t="str">
        <f t="shared" si="1"/>
        <v>Redmi A3x</v>
      </c>
      <c r="C103" t="s">
        <v>38</v>
      </c>
      <c r="D103">
        <v>8103</v>
      </c>
      <c r="E103">
        <v>10000</v>
      </c>
      <c r="F103" t="s">
        <v>39</v>
      </c>
      <c r="G103" t="s">
        <v>19</v>
      </c>
      <c r="H103" t="s">
        <v>40</v>
      </c>
      <c r="I103" t="s">
        <v>21</v>
      </c>
      <c r="J103">
        <v>1897</v>
      </c>
      <c r="K103">
        <v>19</v>
      </c>
      <c r="L103">
        <v>3</v>
      </c>
      <c r="M103">
        <v>64</v>
      </c>
      <c r="N103">
        <v>5000</v>
      </c>
      <c r="O103">
        <v>0.62532395409107733</v>
      </c>
      <c r="P103" s="1">
        <v>0.6</v>
      </c>
      <c r="Q103" t="s">
        <v>434</v>
      </c>
      <c r="U103"/>
      <c r="V103"/>
    </row>
    <row r="104" spans="1:22" x14ac:dyDescent="0.25">
      <c r="A104" t="s">
        <v>22</v>
      </c>
      <c r="B104" t="str">
        <f t="shared" si="1"/>
        <v>Smart 8</v>
      </c>
      <c r="C104" t="s">
        <v>68</v>
      </c>
      <c r="D104">
        <v>8999</v>
      </c>
      <c r="E104">
        <v>19999</v>
      </c>
      <c r="F104" t="s">
        <v>18</v>
      </c>
      <c r="G104" t="s">
        <v>28</v>
      </c>
      <c r="H104" t="s">
        <v>20</v>
      </c>
      <c r="I104" t="s">
        <v>21</v>
      </c>
      <c r="J104">
        <v>11000</v>
      </c>
      <c r="K104">
        <v>55</v>
      </c>
      <c r="L104">
        <v>2</v>
      </c>
      <c r="M104">
        <v>4</v>
      </c>
      <c r="N104">
        <v>5000</v>
      </c>
      <c r="O104">
        <v>0.55628403155906214</v>
      </c>
      <c r="P104" s="1">
        <v>0.6</v>
      </c>
      <c r="Q104" t="s">
        <v>438</v>
      </c>
      <c r="U104"/>
      <c r="V104"/>
    </row>
    <row r="105" spans="1:22" x14ac:dyDescent="0.25">
      <c r="A105" t="s">
        <v>32</v>
      </c>
      <c r="B105" t="str">
        <f t="shared" si="1"/>
        <v>GALAXY A15</v>
      </c>
      <c r="C105" t="s">
        <v>66</v>
      </c>
      <c r="D105">
        <v>23599</v>
      </c>
      <c r="E105">
        <v>40000</v>
      </c>
      <c r="F105" t="s">
        <v>12</v>
      </c>
      <c r="G105" t="s">
        <v>13</v>
      </c>
      <c r="H105" t="s">
        <v>67</v>
      </c>
      <c r="I105" t="s">
        <v>21</v>
      </c>
      <c r="J105">
        <v>16401</v>
      </c>
      <c r="K105">
        <v>41</v>
      </c>
      <c r="L105">
        <v>8</v>
      </c>
      <c r="M105">
        <v>256</v>
      </c>
      <c r="N105">
        <v>5000</v>
      </c>
      <c r="O105">
        <v>0.22306029916521886</v>
      </c>
      <c r="P105" s="1">
        <v>0.2</v>
      </c>
      <c r="Q105" t="s">
        <v>428</v>
      </c>
      <c r="U105"/>
      <c r="V105"/>
    </row>
    <row r="106" spans="1:22" x14ac:dyDescent="0.25">
      <c r="A106" t="s">
        <v>34</v>
      </c>
      <c r="B106" t="str">
        <f t="shared" si="1"/>
        <v>POP 8 Display</v>
      </c>
      <c r="C106" t="s">
        <v>87</v>
      </c>
      <c r="D106">
        <v>9560</v>
      </c>
      <c r="E106">
        <v>19999</v>
      </c>
      <c r="F106" t="s">
        <v>28</v>
      </c>
      <c r="G106" t="s">
        <v>88</v>
      </c>
      <c r="H106" t="s">
        <v>20</v>
      </c>
      <c r="I106" t="s">
        <v>21</v>
      </c>
      <c r="J106">
        <v>10439</v>
      </c>
      <c r="K106">
        <v>53</v>
      </c>
      <c r="L106">
        <v>4</v>
      </c>
      <c r="N106">
        <v>5000</v>
      </c>
      <c r="P106" s="1"/>
      <c r="Q106" t="s">
        <v>441</v>
      </c>
      <c r="U106"/>
      <c r="V106"/>
    </row>
    <row r="107" spans="1:22" x14ac:dyDescent="0.25">
      <c r="A107" t="s">
        <v>34</v>
      </c>
      <c r="B107" t="str">
        <f t="shared" si="1"/>
        <v>Spark 30c</v>
      </c>
      <c r="C107" t="s">
        <v>35</v>
      </c>
      <c r="D107">
        <v>13159</v>
      </c>
      <c r="E107">
        <v>20000</v>
      </c>
      <c r="F107" t="s">
        <v>12</v>
      </c>
      <c r="G107" t="s">
        <v>25</v>
      </c>
      <c r="H107" t="s">
        <v>36</v>
      </c>
      <c r="I107" t="s">
        <v>21</v>
      </c>
      <c r="J107">
        <v>6841</v>
      </c>
      <c r="K107">
        <v>35</v>
      </c>
      <c r="L107">
        <v>8</v>
      </c>
      <c r="M107">
        <v>128</v>
      </c>
      <c r="N107">
        <v>5000</v>
      </c>
      <c r="O107">
        <v>0.39030321452997946</v>
      </c>
      <c r="P107" s="1">
        <v>0.4</v>
      </c>
      <c r="Q107" t="s">
        <v>433</v>
      </c>
      <c r="U107"/>
      <c r="V107"/>
    </row>
    <row r="108" spans="1:22" x14ac:dyDescent="0.25">
      <c r="A108" t="s">
        <v>22</v>
      </c>
      <c r="B108" t="str">
        <f t="shared" si="1"/>
        <v>Note 40 Pro+</v>
      </c>
      <c r="C108" t="s">
        <v>89</v>
      </c>
      <c r="D108">
        <v>36560</v>
      </c>
      <c r="E108">
        <v>45000</v>
      </c>
      <c r="F108" t="s">
        <v>82</v>
      </c>
      <c r="G108" t="s">
        <v>13</v>
      </c>
      <c r="H108" t="s">
        <v>55</v>
      </c>
      <c r="I108" t="s">
        <v>21</v>
      </c>
      <c r="J108">
        <v>8440</v>
      </c>
      <c r="K108">
        <v>19</v>
      </c>
      <c r="L108">
        <v>12</v>
      </c>
      <c r="M108">
        <v>256</v>
      </c>
      <c r="N108">
        <v>5000</v>
      </c>
      <c r="O108">
        <v>0.14409190371991248</v>
      </c>
      <c r="P108" s="1">
        <v>0.1</v>
      </c>
      <c r="Q108" t="s">
        <v>440</v>
      </c>
      <c r="U108"/>
      <c r="V108"/>
    </row>
    <row r="109" spans="1:22" x14ac:dyDescent="0.25">
      <c r="A109" t="s">
        <v>10</v>
      </c>
      <c r="B109" t="str">
        <f t="shared" si="1"/>
        <v>Redmi 14C</v>
      </c>
      <c r="C109" t="s">
        <v>11</v>
      </c>
      <c r="D109">
        <v>12900</v>
      </c>
      <c r="E109">
        <v>20999</v>
      </c>
      <c r="F109" t="s">
        <v>28</v>
      </c>
      <c r="G109" t="s">
        <v>25</v>
      </c>
      <c r="H109" t="s">
        <v>14</v>
      </c>
      <c r="I109" t="s">
        <v>15</v>
      </c>
      <c r="J109">
        <v>8099</v>
      </c>
      <c r="K109">
        <v>39</v>
      </c>
      <c r="L109">
        <v>4</v>
      </c>
      <c r="M109">
        <v>128</v>
      </c>
      <c r="N109">
        <v>5160</v>
      </c>
      <c r="O109">
        <v>0.41023255813953491</v>
      </c>
      <c r="P109" s="1">
        <v>0.4</v>
      </c>
      <c r="Q109" t="s">
        <v>431</v>
      </c>
      <c r="U109"/>
      <c r="V109"/>
    </row>
    <row r="110" spans="1:22" x14ac:dyDescent="0.25">
      <c r="A110" t="s">
        <v>32</v>
      </c>
      <c r="B110" t="str">
        <f t="shared" si="1"/>
        <v>Galaxy A56</v>
      </c>
      <c r="C110" t="s">
        <v>90</v>
      </c>
      <c r="D110">
        <v>49999</v>
      </c>
      <c r="E110">
        <v>50323</v>
      </c>
      <c r="F110" t="s">
        <v>12</v>
      </c>
      <c r="G110" t="s">
        <v>13</v>
      </c>
      <c r="H110" t="s">
        <v>26</v>
      </c>
      <c r="I110" t="s">
        <v>21</v>
      </c>
      <c r="J110">
        <v>324</v>
      </c>
      <c r="K110">
        <v>1</v>
      </c>
      <c r="L110">
        <v>8</v>
      </c>
      <c r="M110">
        <v>256</v>
      </c>
      <c r="N110">
        <v>5000</v>
      </c>
      <c r="O110">
        <v>0.10528210564211284</v>
      </c>
      <c r="P110" s="1">
        <v>0.1</v>
      </c>
      <c r="Q110" t="s">
        <v>428</v>
      </c>
      <c r="U110"/>
      <c r="V110"/>
    </row>
    <row r="111" spans="1:22" x14ac:dyDescent="0.25">
      <c r="A111" t="s">
        <v>34</v>
      </c>
      <c r="B111" t="str">
        <f t="shared" si="1"/>
        <v>Spark 30c</v>
      </c>
      <c r="C111" t="s">
        <v>35</v>
      </c>
      <c r="D111">
        <v>12450</v>
      </c>
      <c r="E111">
        <v>25999</v>
      </c>
      <c r="F111" t="s">
        <v>12</v>
      </c>
      <c r="G111" t="s">
        <v>25</v>
      </c>
      <c r="H111" t="s">
        <v>36</v>
      </c>
      <c r="I111" t="s">
        <v>21</v>
      </c>
      <c r="J111">
        <v>13549</v>
      </c>
      <c r="K111">
        <v>53</v>
      </c>
      <c r="L111">
        <v>8</v>
      </c>
      <c r="M111">
        <v>128</v>
      </c>
      <c r="N111">
        <v>5000</v>
      </c>
      <c r="O111">
        <v>0.41253012048192772</v>
      </c>
      <c r="P111" s="1">
        <v>0.4</v>
      </c>
      <c r="Q111" t="s">
        <v>433</v>
      </c>
      <c r="U111"/>
      <c r="V111"/>
    </row>
    <row r="112" spans="1:22" x14ac:dyDescent="0.25">
      <c r="A112" t="s">
        <v>34</v>
      </c>
      <c r="B112" t="str">
        <f t="shared" si="1"/>
        <v>CAMON 40</v>
      </c>
      <c r="C112" t="s">
        <v>91</v>
      </c>
      <c r="D112">
        <v>24100</v>
      </c>
      <c r="E112">
        <v>24999</v>
      </c>
      <c r="F112" t="s">
        <v>12</v>
      </c>
      <c r="G112" t="s">
        <v>25</v>
      </c>
      <c r="H112" t="s">
        <v>55</v>
      </c>
      <c r="I112" t="s">
        <v>63</v>
      </c>
      <c r="J112">
        <v>899</v>
      </c>
      <c r="K112">
        <v>4</v>
      </c>
      <c r="L112">
        <v>8</v>
      </c>
      <c r="M112">
        <v>128</v>
      </c>
      <c r="N112">
        <v>5200</v>
      </c>
      <c r="O112">
        <v>0.22141078838174275</v>
      </c>
      <c r="P112" s="1">
        <v>0.2</v>
      </c>
      <c r="Q112" t="s">
        <v>433</v>
      </c>
      <c r="U112"/>
      <c r="V112"/>
    </row>
    <row r="113" spans="1:22" x14ac:dyDescent="0.25">
      <c r="A113" t="s">
        <v>10</v>
      </c>
      <c r="B113" t="str">
        <f t="shared" si="1"/>
        <v>Redmi 14C</v>
      </c>
      <c r="C113" t="s">
        <v>11</v>
      </c>
      <c r="D113">
        <v>12490</v>
      </c>
      <c r="E113">
        <v>19999</v>
      </c>
      <c r="F113" t="s">
        <v>24</v>
      </c>
      <c r="G113" t="s">
        <v>25</v>
      </c>
      <c r="H113" t="s">
        <v>14</v>
      </c>
      <c r="I113" t="s">
        <v>15</v>
      </c>
      <c r="J113">
        <v>7509</v>
      </c>
      <c r="K113">
        <v>38</v>
      </c>
      <c r="L113">
        <v>6</v>
      </c>
      <c r="M113">
        <v>128</v>
      </c>
      <c r="N113">
        <v>5160</v>
      </c>
      <c r="O113">
        <v>0.42385908726981586</v>
      </c>
      <c r="P113" s="1">
        <v>0.4</v>
      </c>
      <c r="Q113" t="s">
        <v>430</v>
      </c>
      <c r="U113"/>
      <c r="V113"/>
    </row>
    <row r="114" spans="1:22" x14ac:dyDescent="0.25">
      <c r="A114" t="s">
        <v>32</v>
      </c>
      <c r="B114" t="str">
        <f t="shared" si="1"/>
        <v>A06</v>
      </c>
      <c r="C114" t="s">
        <v>43</v>
      </c>
      <c r="D114">
        <v>11450</v>
      </c>
      <c r="E114">
        <v>19999</v>
      </c>
      <c r="F114" t="s">
        <v>28</v>
      </c>
      <c r="G114" t="s">
        <v>19</v>
      </c>
      <c r="H114" t="s">
        <v>26</v>
      </c>
      <c r="I114" t="s">
        <v>21</v>
      </c>
      <c r="J114">
        <v>8549</v>
      </c>
      <c r="K114">
        <v>43</v>
      </c>
      <c r="L114">
        <v>4</v>
      </c>
      <c r="M114">
        <v>64</v>
      </c>
      <c r="N114">
        <v>5000</v>
      </c>
      <c r="O114">
        <v>0.44262008733624453</v>
      </c>
      <c r="P114" s="1">
        <v>0.4</v>
      </c>
      <c r="Q114" t="s">
        <v>432</v>
      </c>
      <c r="U114"/>
      <c r="V114"/>
    </row>
    <row r="115" spans="1:22" x14ac:dyDescent="0.25">
      <c r="A115" t="s">
        <v>32</v>
      </c>
      <c r="B115" t="str">
        <f t="shared" si="1"/>
        <v>Galaxy A25</v>
      </c>
      <c r="C115" t="s">
        <v>92</v>
      </c>
      <c r="D115">
        <v>36999</v>
      </c>
      <c r="E115">
        <v>55999</v>
      </c>
      <c r="F115" t="s">
        <v>12</v>
      </c>
      <c r="G115" t="s">
        <v>13</v>
      </c>
      <c r="H115" t="s">
        <v>67</v>
      </c>
      <c r="I115" t="s">
        <v>21</v>
      </c>
      <c r="J115">
        <v>19000</v>
      </c>
      <c r="K115">
        <v>34</v>
      </c>
      <c r="L115">
        <v>8</v>
      </c>
      <c r="M115">
        <v>256</v>
      </c>
      <c r="N115">
        <v>5000</v>
      </c>
      <c r="O115">
        <v>0.14227411551663557</v>
      </c>
      <c r="P115" s="1">
        <v>0.1</v>
      </c>
      <c r="Q115" t="s">
        <v>428</v>
      </c>
      <c r="U115"/>
      <c r="V115"/>
    </row>
    <row r="116" spans="1:22" x14ac:dyDescent="0.25">
      <c r="A116" t="s">
        <v>32</v>
      </c>
      <c r="B116" t="str">
        <f t="shared" si="1"/>
        <v>GALAXY A16</v>
      </c>
      <c r="C116" t="s">
        <v>37</v>
      </c>
      <c r="D116">
        <v>23799</v>
      </c>
      <c r="E116">
        <v>35999</v>
      </c>
      <c r="F116" t="s">
        <v>12</v>
      </c>
      <c r="G116" t="s">
        <v>13</v>
      </c>
      <c r="H116" t="s">
        <v>26</v>
      </c>
      <c r="I116" t="s">
        <v>21</v>
      </c>
      <c r="J116">
        <v>12200</v>
      </c>
      <c r="K116">
        <v>34</v>
      </c>
      <c r="L116">
        <v>8</v>
      </c>
      <c r="M116">
        <v>256</v>
      </c>
      <c r="N116">
        <v>5000</v>
      </c>
      <c r="O116">
        <v>0.22118576410773563</v>
      </c>
      <c r="P116" s="1">
        <v>0.2</v>
      </c>
      <c r="Q116" t="s">
        <v>428</v>
      </c>
      <c r="U116"/>
      <c r="V116"/>
    </row>
    <row r="117" spans="1:22" x14ac:dyDescent="0.25">
      <c r="A117" t="s">
        <v>16</v>
      </c>
      <c r="B117" t="str">
        <f t="shared" si="1"/>
        <v>A70</v>
      </c>
      <c r="C117" t="s">
        <v>93</v>
      </c>
      <c r="D117">
        <v>12500</v>
      </c>
      <c r="E117">
        <v>17000</v>
      </c>
      <c r="F117" t="s">
        <v>82</v>
      </c>
      <c r="G117" t="s">
        <v>13</v>
      </c>
      <c r="H117" t="s">
        <v>20</v>
      </c>
      <c r="I117" t="s">
        <v>21</v>
      </c>
      <c r="J117">
        <v>4500</v>
      </c>
      <c r="K117">
        <v>27</v>
      </c>
      <c r="L117">
        <v>12</v>
      </c>
      <c r="M117">
        <v>256</v>
      </c>
      <c r="N117">
        <v>5000</v>
      </c>
      <c r="O117">
        <v>0.42143999999999998</v>
      </c>
      <c r="P117" s="1">
        <v>0.4</v>
      </c>
      <c r="Q117" t="s">
        <v>440</v>
      </c>
      <c r="U117"/>
      <c r="V117"/>
    </row>
    <row r="118" spans="1:22" x14ac:dyDescent="0.25">
      <c r="A118" t="s">
        <v>32</v>
      </c>
      <c r="B118" t="str">
        <f t="shared" si="1"/>
        <v>GALAXY A16</v>
      </c>
      <c r="C118" t="s">
        <v>37</v>
      </c>
      <c r="D118">
        <v>15999</v>
      </c>
      <c r="E118">
        <v>40999</v>
      </c>
      <c r="F118" t="s">
        <v>28</v>
      </c>
      <c r="G118" t="s">
        <v>25</v>
      </c>
      <c r="H118" t="s">
        <v>26</v>
      </c>
      <c r="I118" t="s">
        <v>21</v>
      </c>
      <c r="J118">
        <v>25000</v>
      </c>
      <c r="K118">
        <v>61</v>
      </c>
      <c r="L118">
        <v>4</v>
      </c>
      <c r="M118">
        <v>128</v>
      </c>
      <c r="N118">
        <v>5000</v>
      </c>
      <c r="O118">
        <v>0.32077004812800802</v>
      </c>
      <c r="P118" s="1">
        <v>0.3</v>
      </c>
      <c r="Q118" t="s">
        <v>431</v>
      </c>
      <c r="U118"/>
      <c r="V118"/>
    </row>
    <row r="119" spans="1:22" x14ac:dyDescent="0.25">
      <c r="A119" t="s">
        <v>32</v>
      </c>
      <c r="B119" t="str">
        <f t="shared" si="1"/>
        <v>Galaxy A05</v>
      </c>
      <c r="C119" t="s">
        <v>33</v>
      </c>
      <c r="D119">
        <v>9750</v>
      </c>
      <c r="E119">
        <v>20000</v>
      </c>
      <c r="F119" t="s">
        <v>28</v>
      </c>
      <c r="G119" t="s">
        <v>19</v>
      </c>
      <c r="H119" t="s">
        <v>26</v>
      </c>
      <c r="I119" t="s">
        <v>21</v>
      </c>
      <c r="J119">
        <v>10250</v>
      </c>
      <c r="K119">
        <v>52</v>
      </c>
      <c r="L119">
        <v>4</v>
      </c>
      <c r="M119">
        <v>64</v>
      </c>
      <c r="N119">
        <v>5000</v>
      </c>
      <c r="O119">
        <v>0.51979487179487183</v>
      </c>
      <c r="P119" s="1">
        <v>0.5</v>
      </c>
      <c r="Q119" t="s">
        <v>432</v>
      </c>
      <c r="U119"/>
      <c r="V119"/>
    </row>
    <row r="120" spans="1:22" x14ac:dyDescent="0.25">
      <c r="A120" t="s">
        <v>16</v>
      </c>
      <c r="B120" t="str">
        <f t="shared" si="1"/>
        <v>S25</v>
      </c>
      <c r="C120" t="s">
        <v>94</v>
      </c>
      <c r="D120">
        <v>13399</v>
      </c>
      <c r="E120">
        <v>19999</v>
      </c>
      <c r="F120" t="s">
        <v>82</v>
      </c>
      <c r="G120" t="s">
        <v>25</v>
      </c>
      <c r="H120" t="s">
        <v>55</v>
      </c>
      <c r="I120" t="s">
        <v>21</v>
      </c>
      <c r="J120">
        <v>6600</v>
      </c>
      <c r="K120">
        <v>33</v>
      </c>
      <c r="L120">
        <v>12</v>
      </c>
      <c r="M120">
        <v>128</v>
      </c>
      <c r="N120">
        <v>5000</v>
      </c>
      <c r="O120">
        <v>0.38361071721770279</v>
      </c>
      <c r="P120" s="1">
        <v>0.4</v>
      </c>
      <c r="Q120" t="s">
        <v>442</v>
      </c>
      <c r="U120"/>
      <c r="V120"/>
    </row>
    <row r="121" spans="1:22" x14ac:dyDescent="0.25">
      <c r="A121" t="s">
        <v>16</v>
      </c>
      <c r="B121" t="str">
        <f t="shared" si="1"/>
        <v>A80</v>
      </c>
      <c r="C121" t="s">
        <v>56</v>
      </c>
      <c r="D121">
        <v>10999</v>
      </c>
      <c r="E121">
        <v>15277</v>
      </c>
      <c r="F121" t="s">
        <v>28</v>
      </c>
      <c r="G121" t="s">
        <v>25</v>
      </c>
      <c r="H121" t="s">
        <v>26</v>
      </c>
      <c r="I121" t="s">
        <v>21</v>
      </c>
      <c r="J121">
        <v>4278</v>
      </c>
      <c r="K121">
        <v>28</v>
      </c>
      <c r="L121">
        <v>4</v>
      </c>
      <c r="M121">
        <v>128</v>
      </c>
      <c r="N121">
        <v>5000</v>
      </c>
      <c r="O121">
        <v>0.46658787162469317</v>
      </c>
      <c r="P121" s="1">
        <v>0.5</v>
      </c>
      <c r="Q121" t="s">
        <v>431</v>
      </c>
      <c r="U121"/>
      <c r="V121"/>
    </row>
    <row r="122" spans="1:22" x14ac:dyDescent="0.25">
      <c r="A122" t="s">
        <v>34</v>
      </c>
      <c r="B122" t="str">
        <f t="shared" si="1"/>
        <v>Transformer Spark 30</v>
      </c>
      <c r="C122" t="s">
        <v>95</v>
      </c>
      <c r="D122">
        <v>19999</v>
      </c>
      <c r="E122">
        <v>29999</v>
      </c>
      <c r="F122" t="s">
        <v>96</v>
      </c>
      <c r="G122" t="s">
        <v>13</v>
      </c>
      <c r="H122" t="s">
        <v>97</v>
      </c>
      <c r="I122" t="s">
        <v>21</v>
      </c>
      <c r="J122">
        <v>10000</v>
      </c>
      <c r="K122">
        <v>34</v>
      </c>
      <c r="L122">
        <v>16</v>
      </c>
      <c r="M122">
        <v>256</v>
      </c>
      <c r="N122">
        <v>5000</v>
      </c>
      <c r="O122">
        <v>0.26361318065903294</v>
      </c>
      <c r="P122" s="1">
        <v>0.3</v>
      </c>
      <c r="Q122" t="s">
        <v>443</v>
      </c>
      <c r="U122"/>
      <c r="V122"/>
    </row>
    <row r="123" spans="1:22" x14ac:dyDescent="0.25">
      <c r="A123" t="s">
        <v>32</v>
      </c>
      <c r="B123" t="str">
        <f t="shared" si="1"/>
        <v>Galaxy A05</v>
      </c>
      <c r="C123" t="s">
        <v>33</v>
      </c>
      <c r="D123">
        <v>9640</v>
      </c>
      <c r="E123">
        <v>19599</v>
      </c>
      <c r="F123" t="s">
        <v>28</v>
      </c>
      <c r="G123" t="s">
        <v>19</v>
      </c>
      <c r="H123" t="s">
        <v>26</v>
      </c>
      <c r="I123" t="s">
        <v>21</v>
      </c>
      <c r="J123">
        <v>9959</v>
      </c>
      <c r="K123">
        <v>51</v>
      </c>
      <c r="L123">
        <v>4</v>
      </c>
      <c r="M123">
        <v>64</v>
      </c>
      <c r="N123">
        <v>5000</v>
      </c>
      <c r="O123">
        <v>0.52572614107883819</v>
      </c>
      <c r="P123" s="1">
        <v>0.5</v>
      </c>
      <c r="Q123" t="s">
        <v>432</v>
      </c>
      <c r="U123"/>
      <c r="V123"/>
    </row>
    <row r="124" spans="1:22" x14ac:dyDescent="0.25">
      <c r="A124" t="s">
        <v>32</v>
      </c>
      <c r="B124" t="str">
        <f t="shared" si="1"/>
        <v>GALAXY A16</v>
      </c>
      <c r="C124" t="s">
        <v>37</v>
      </c>
      <c r="D124">
        <v>16299</v>
      </c>
      <c r="E124">
        <v>35999</v>
      </c>
      <c r="F124" t="s">
        <v>28</v>
      </c>
      <c r="G124" t="s">
        <v>25</v>
      </c>
      <c r="H124" t="s">
        <v>26</v>
      </c>
      <c r="I124" t="s">
        <v>21</v>
      </c>
      <c r="J124">
        <v>19700</v>
      </c>
      <c r="K124">
        <v>55</v>
      </c>
      <c r="L124">
        <v>4</v>
      </c>
      <c r="M124">
        <v>128</v>
      </c>
      <c r="N124">
        <v>5000</v>
      </c>
      <c r="O124">
        <v>0.31486594269587093</v>
      </c>
      <c r="P124" s="1">
        <v>0.3</v>
      </c>
      <c r="Q124" t="s">
        <v>431</v>
      </c>
      <c r="U124"/>
      <c r="V124"/>
    </row>
    <row r="125" spans="1:22" x14ac:dyDescent="0.25">
      <c r="A125" t="s">
        <v>34</v>
      </c>
      <c r="B125" t="str">
        <f t="shared" si="1"/>
        <v>POP 8</v>
      </c>
      <c r="C125" t="s">
        <v>69</v>
      </c>
      <c r="D125">
        <v>9199</v>
      </c>
      <c r="E125">
        <v>18999</v>
      </c>
      <c r="F125" t="s">
        <v>28</v>
      </c>
      <c r="G125" t="s">
        <v>19</v>
      </c>
      <c r="H125" t="s">
        <v>20</v>
      </c>
      <c r="I125" t="s">
        <v>21</v>
      </c>
      <c r="J125">
        <v>9800</v>
      </c>
      <c r="K125">
        <v>52</v>
      </c>
      <c r="L125">
        <v>4</v>
      </c>
      <c r="M125">
        <v>64</v>
      </c>
      <c r="N125">
        <v>5000</v>
      </c>
      <c r="O125">
        <v>0.55092944885313622</v>
      </c>
      <c r="P125" s="1">
        <v>0.6</v>
      </c>
      <c r="Q125" t="s">
        <v>432</v>
      </c>
      <c r="U125"/>
      <c r="V125"/>
    </row>
    <row r="126" spans="1:22" x14ac:dyDescent="0.25">
      <c r="A126" t="s">
        <v>22</v>
      </c>
      <c r="B126" t="str">
        <f t="shared" si="1"/>
        <v>Note 50 Pro</v>
      </c>
      <c r="C126" t="s">
        <v>98</v>
      </c>
      <c r="D126">
        <v>30650</v>
      </c>
      <c r="E126">
        <v>40000</v>
      </c>
      <c r="F126" t="s">
        <v>12</v>
      </c>
      <c r="G126" t="s">
        <v>13</v>
      </c>
      <c r="H126" t="s">
        <v>55</v>
      </c>
      <c r="I126" t="s">
        <v>63</v>
      </c>
      <c r="J126">
        <v>9350</v>
      </c>
      <c r="K126">
        <v>24</v>
      </c>
      <c r="L126">
        <v>8</v>
      </c>
      <c r="M126">
        <v>256</v>
      </c>
      <c r="N126">
        <v>5200</v>
      </c>
      <c r="O126">
        <v>0.17827079934747145</v>
      </c>
      <c r="P126" s="1">
        <v>0.2</v>
      </c>
      <c r="Q126" t="s">
        <v>428</v>
      </c>
      <c r="U126"/>
      <c r="V126"/>
    </row>
    <row r="127" spans="1:22" x14ac:dyDescent="0.25">
      <c r="A127" t="s">
        <v>34</v>
      </c>
      <c r="B127" t="str">
        <f t="shared" si="1"/>
        <v>Spark 30c</v>
      </c>
      <c r="C127" t="s">
        <v>35</v>
      </c>
      <c r="D127">
        <v>12785</v>
      </c>
      <c r="E127">
        <v>25900</v>
      </c>
      <c r="F127" t="s">
        <v>12</v>
      </c>
      <c r="G127" t="s">
        <v>25</v>
      </c>
      <c r="H127" t="s">
        <v>36</v>
      </c>
      <c r="I127" t="s">
        <v>21</v>
      </c>
      <c r="J127">
        <v>13115</v>
      </c>
      <c r="K127">
        <v>51</v>
      </c>
      <c r="L127">
        <v>8</v>
      </c>
      <c r="M127">
        <v>128</v>
      </c>
      <c r="N127">
        <v>5000</v>
      </c>
      <c r="O127">
        <v>0.40172076652326943</v>
      </c>
      <c r="P127" s="1">
        <v>0.4</v>
      </c>
      <c r="Q127" t="s">
        <v>433</v>
      </c>
      <c r="U127"/>
      <c r="V127"/>
    </row>
    <row r="128" spans="1:22" x14ac:dyDescent="0.25">
      <c r="A128" t="s">
        <v>34</v>
      </c>
      <c r="B128" t="str">
        <f t="shared" si="1"/>
        <v>POP 9</v>
      </c>
      <c r="C128" t="s">
        <v>58</v>
      </c>
      <c r="D128">
        <v>11190</v>
      </c>
      <c r="E128">
        <v>19999</v>
      </c>
      <c r="F128" t="s">
        <v>24</v>
      </c>
      <c r="G128" t="s">
        <v>25</v>
      </c>
      <c r="H128" t="s">
        <v>36</v>
      </c>
      <c r="I128" t="s">
        <v>21</v>
      </c>
      <c r="J128">
        <v>8809</v>
      </c>
      <c r="K128">
        <v>44</v>
      </c>
      <c r="L128">
        <v>6</v>
      </c>
      <c r="M128">
        <v>128</v>
      </c>
      <c r="N128">
        <v>5000</v>
      </c>
      <c r="O128">
        <v>0.4588025022341376</v>
      </c>
      <c r="P128" s="1">
        <v>0.5</v>
      </c>
      <c r="Q128" t="s">
        <v>430</v>
      </c>
      <c r="U128"/>
      <c r="V128"/>
    </row>
    <row r="129" spans="1:22" x14ac:dyDescent="0.25">
      <c r="A129" t="s">
        <v>10</v>
      </c>
      <c r="B129" t="str">
        <f t="shared" si="1"/>
        <v>Note 50</v>
      </c>
      <c r="C129" t="s">
        <v>47</v>
      </c>
      <c r="D129">
        <v>10850</v>
      </c>
      <c r="E129">
        <v>19999</v>
      </c>
      <c r="F129" t="s">
        <v>12</v>
      </c>
      <c r="G129" t="s">
        <v>25</v>
      </c>
      <c r="H129" t="s">
        <v>48</v>
      </c>
      <c r="I129" t="s">
        <v>21</v>
      </c>
      <c r="J129">
        <v>9149</v>
      </c>
      <c r="K129">
        <v>46</v>
      </c>
      <c r="L129">
        <v>8</v>
      </c>
      <c r="M129">
        <v>128</v>
      </c>
      <c r="N129">
        <v>5000</v>
      </c>
      <c r="O129">
        <v>0.47336405529953918</v>
      </c>
      <c r="P129" s="1">
        <v>0.5</v>
      </c>
      <c r="Q129" t="s">
        <v>433</v>
      </c>
      <c r="U129"/>
      <c r="V129"/>
    </row>
    <row r="130" spans="1:22" x14ac:dyDescent="0.25">
      <c r="A130" t="s">
        <v>32</v>
      </c>
      <c r="B130" t="str">
        <f t="shared" ref="B130:B193" si="2">TRIM(CLEAN(C130))</f>
        <v>GALAXY A16</v>
      </c>
      <c r="C130" t="s">
        <v>37</v>
      </c>
      <c r="D130">
        <v>17699</v>
      </c>
      <c r="E130">
        <v>30999</v>
      </c>
      <c r="F130" t="s">
        <v>24</v>
      </c>
      <c r="G130" t="s">
        <v>25</v>
      </c>
      <c r="H130" t="s">
        <v>26</v>
      </c>
      <c r="I130" t="s">
        <v>21</v>
      </c>
      <c r="J130">
        <v>13300</v>
      </c>
      <c r="K130">
        <v>43</v>
      </c>
      <c r="L130">
        <v>6</v>
      </c>
      <c r="M130">
        <v>128</v>
      </c>
      <c r="N130">
        <v>5000</v>
      </c>
      <c r="O130">
        <v>0.29007288547375559</v>
      </c>
      <c r="P130" s="1">
        <v>0.3</v>
      </c>
      <c r="Q130" t="s">
        <v>430</v>
      </c>
      <c r="U130"/>
      <c r="V130"/>
    </row>
    <row r="131" spans="1:22" x14ac:dyDescent="0.25">
      <c r="A131" t="s">
        <v>10</v>
      </c>
      <c r="B131" t="str">
        <f t="shared" si="2"/>
        <v>REDMI 14C</v>
      </c>
      <c r="C131" t="s">
        <v>75</v>
      </c>
      <c r="D131">
        <v>13550</v>
      </c>
      <c r="E131">
        <v>20000</v>
      </c>
      <c r="F131" t="s">
        <v>24</v>
      </c>
      <c r="G131" t="s">
        <v>82</v>
      </c>
      <c r="H131" t="s">
        <v>14</v>
      </c>
      <c r="I131" t="s">
        <v>15</v>
      </c>
      <c r="J131">
        <v>6450</v>
      </c>
      <c r="K131">
        <v>33</v>
      </c>
      <c r="L131">
        <v>6</v>
      </c>
      <c r="M131">
        <v>12</v>
      </c>
      <c r="N131">
        <v>5160</v>
      </c>
      <c r="O131">
        <v>0.38214022140221404</v>
      </c>
      <c r="P131" s="1">
        <v>0.4</v>
      </c>
      <c r="Q131" t="s">
        <v>444</v>
      </c>
      <c r="U131"/>
      <c r="V131"/>
    </row>
    <row r="132" spans="1:22" x14ac:dyDescent="0.25">
      <c r="A132" t="s">
        <v>32</v>
      </c>
      <c r="B132" t="str">
        <f t="shared" si="2"/>
        <v>Galaxy A05s</v>
      </c>
      <c r="C132" t="s">
        <v>70</v>
      </c>
      <c r="D132">
        <v>14285</v>
      </c>
      <c r="E132">
        <v>24999</v>
      </c>
      <c r="F132" t="s">
        <v>28</v>
      </c>
      <c r="G132" t="s">
        <v>25</v>
      </c>
      <c r="H132" t="s">
        <v>26</v>
      </c>
      <c r="I132" t="s">
        <v>21</v>
      </c>
      <c r="J132">
        <v>10714</v>
      </c>
      <c r="K132">
        <v>43</v>
      </c>
      <c r="L132">
        <v>4</v>
      </c>
      <c r="M132">
        <v>128</v>
      </c>
      <c r="N132">
        <v>5000</v>
      </c>
      <c r="O132">
        <v>0.35925796289814493</v>
      </c>
      <c r="P132" s="1">
        <v>0.4</v>
      </c>
      <c r="Q132" t="s">
        <v>431</v>
      </c>
      <c r="U132"/>
      <c r="V132"/>
    </row>
    <row r="133" spans="1:22" x14ac:dyDescent="0.25">
      <c r="A133" t="s">
        <v>32</v>
      </c>
      <c r="B133" t="str">
        <f t="shared" si="2"/>
        <v>Galaxy A55</v>
      </c>
      <c r="C133" t="s">
        <v>81</v>
      </c>
      <c r="D133">
        <v>49999</v>
      </c>
      <c r="E133">
        <v>69999</v>
      </c>
      <c r="F133" t="s">
        <v>12</v>
      </c>
      <c r="G133" t="s">
        <v>13</v>
      </c>
      <c r="H133" t="s">
        <v>20</v>
      </c>
      <c r="I133" t="s">
        <v>21</v>
      </c>
      <c r="J133">
        <v>20000</v>
      </c>
      <c r="K133">
        <v>29</v>
      </c>
      <c r="L133">
        <v>8</v>
      </c>
      <c r="M133">
        <v>256</v>
      </c>
      <c r="N133">
        <v>5000</v>
      </c>
      <c r="O133">
        <v>0.10528210564211284</v>
      </c>
      <c r="P133" s="1">
        <v>0.1</v>
      </c>
      <c r="Q133" t="s">
        <v>428</v>
      </c>
      <c r="U133"/>
      <c r="V133"/>
    </row>
    <row r="134" spans="1:22" x14ac:dyDescent="0.25">
      <c r="A134" t="s">
        <v>34</v>
      </c>
      <c r="B134" t="str">
        <f t="shared" si="2"/>
        <v>Spark 30c</v>
      </c>
      <c r="C134" t="s">
        <v>35</v>
      </c>
      <c r="D134">
        <v>12599</v>
      </c>
      <c r="E134">
        <v>19999</v>
      </c>
      <c r="F134" t="s">
        <v>12</v>
      </c>
      <c r="G134" t="s">
        <v>25</v>
      </c>
      <c r="H134" t="s">
        <v>36</v>
      </c>
      <c r="I134" t="s">
        <v>21</v>
      </c>
      <c r="J134">
        <v>7400</v>
      </c>
      <c r="K134">
        <v>37</v>
      </c>
      <c r="L134">
        <v>8</v>
      </c>
      <c r="M134">
        <v>128</v>
      </c>
      <c r="N134">
        <v>5000</v>
      </c>
      <c r="O134">
        <v>0.40765140090483371</v>
      </c>
      <c r="P134" s="1">
        <v>0.4</v>
      </c>
      <c r="Q134" t="s">
        <v>433</v>
      </c>
      <c r="U134"/>
      <c r="V134"/>
    </row>
    <row r="135" spans="1:22" x14ac:dyDescent="0.25">
      <c r="A135" t="s">
        <v>22</v>
      </c>
      <c r="B135" t="str">
        <f t="shared" si="2"/>
        <v>Hot 50 Pro+</v>
      </c>
      <c r="C135" t="s">
        <v>78</v>
      </c>
      <c r="D135">
        <v>22480</v>
      </c>
      <c r="E135">
        <v>26977</v>
      </c>
      <c r="F135" t="s">
        <v>12</v>
      </c>
      <c r="G135" t="s">
        <v>25</v>
      </c>
      <c r="H135" t="s">
        <v>55</v>
      </c>
      <c r="I135" t="s">
        <v>21</v>
      </c>
      <c r="J135">
        <v>4497</v>
      </c>
      <c r="K135">
        <v>17</v>
      </c>
      <c r="L135">
        <v>8</v>
      </c>
      <c r="M135">
        <v>128</v>
      </c>
      <c r="N135">
        <v>5000</v>
      </c>
      <c r="O135">
        <v>0.22846975088967972</v>
      </c>
      <c r="P135" s="1">
        <v>0.2</v>
      </c>
      <c r="Q135" t="s">
        <v>433</v>
      </c>
      <c r="U135"/>
      <c r="V135"/>
    </row>
    <row r="136" spans="1:22" x14ac:dyDescent="0.25">
      <c r="A136" t="s">
        <v>10</v>
      </c>
      <c r="B136" t="str">
        <f t="shared" si="2"/>
        <v>Redmi 14C</v>
      </c>
      <c r="C136" t="s">
        <v>11</v>
      </c>
      <c r="D136">
        <v>13550</v>
      </c>
      <c r="E136">
        <v>29999</v>
      </c>
      <c r="F136" t="s">
        <v>24</v>
      </c>
      <c r="G136" t="s">
        <v>25</v>
      </c>
      <c r="H136" t="s">
        <v>14</v>
      </c>
      <c r="I136" t="s">
        <v>15</v>
      </c>
      <c r="J136">
        <v>16449</v>
      </c>
      <c r="K136">
        <v>55</v>
      </c>
      <c r="L136">
        <v>6</v>
      </c>
      <c r="M136">
        <v>128</v>
      </c>
      <c r="N136">
        <v>5160</v>
      </c>
      <c r="O136">
        <v>0.39070110701107014</v>
      </c>
      <c r="P136" s="1">
        <v>0.4</v>
      </c>
      <c r="Q136" t="s">
        <v>430</v>
      </c>
      <c r="U136"/>
      <c r="V136"/>
    </row>
    <row r="137" spans="1:22" x14ac:dyDescent="0.25">
      <c r="A137" t="s">
        <v>22</v>
      </c>
      <c r="B137" t="str">
        <f t="shared" si="2"/>
        <v>Hot 50 Pro+</v>
      </c>
      <c r="C137" t="s">
        <v>78</v>
      </c>
      <c r="D137">
        <v>22480</v>
      </c>
      <c r="E137">
        <v>26976</v>
      </c>
      <c r="F137" t="s">
        <v>12</v>
      </c>
      <c r="G137" t="s">
        <v>25</v>
      </c>
      <c r="H137" t="s">
        <v>55</v>
      </c>
      <c r="I137" t="s">
        <v>21</v>
      </c>
      <c r="J137">
        <v>4496</v>
      </c>
      <c r="K137">
        <v>17</v>
      </c>
      <c r="L137">
        <v>8</v>
      </c>
      <c r="M137">
        <v>128</v>
      </c>
      <c r="N137">
        <v>5000</v>
      </c>
      <c r="O137">
        <v>0.22846975088967972</v>
      </c>
      <c r="P137" s="1">
        <v>0.2</v>
      </c>
      <c r="Q137" t="s">
        <v>433</v>
      </c>
      <c r="U137"/>
      <c r="V137"/>
    </row>
    <row r="138" spans="1:22" x14ac:dyDescent="0.25">
      <c r="A138" t="s">
        <v>32</v>
      </c>
      <c r="B138" t="str">
        <f t="shared" si="2"/>
        <v>Galaxy A15</v>
      </c>
      <c r="C138" t="s">
        <v>79</v>
      </c>
      <c r="D138">
        <v>19299</v>
      </c>
      <c r="E138">
        <v>29999</v>
      </c>
      <c r="F138" t="s">
        <v>24</v>
      </c>
      <c r="G138" t="s">
        <v>25</v>
      </c>
      <c r="H138" t="s">
        <v>67</v>
      </c>
      <c r="I138" t="s">
        <v>21</v>
      </c>
      <c r="J138">
        <v>10700</v>
      </c>
      <c r="K138">
        <v>36</v>
      </c>
      <c r="L138">
        <v>6</v>
      </c>
      <c r="M138">
        <v>128</v>
      </c>
      <c r="N138">
        <v>5000</v>
      </c>
      <c r="O138">
        <v>0.26602414632882532</v>
      </c>
      <c r="P138" s="1">
        <v>0.3</v>
      </c>
      <c r="Q138" t="s">
        <v>430</v>
      </c>
      <c r="U138"/>
      <c r="V138"/>
    </row>
    <row r="139" spans="1:22" x14ac:dyDescent="0.25">
      <c r="A139" t="s">
        <v>10</v>
      </c>
      <c r="B139" t="str">
        <f t="shared" si="2"/>
        <v>Redmi 14C</v>
      </c>
      <c r="C139" t="s">
        <v>11</v>
      </c>
      <c r="D139">
        <v>12740</v>
      </c>
      <c r="E139">
        <v>23999</v>
      </c>
      <c r="F139" t="s">
        <v>24</v>
      </c>
      <c r="G139" t="s">
        <v>25</v>
      </c>
      <c r="H139" t="s">
        <v>14</v>
      </c>
      <c r="I139" t="s">
        <v>15</v>
      </c>
      <c r="J139">
        <v>11259</v>
      </c>
      <c r="K139">
        <v>47</v>
      </c>
      <c r="L139">
        <v>6</v>
      </c>
      <c r="M139">
        <v>128</v>
      </c>
      <c r="N139">
        <v>5160</v>
      </c>
      <c r="O139">
        <v>0.41554160125588696</v>
      </c>
      <c r="P139" s="1">
        <v>0.4</v>
      </c>
      <c r="Q139" t="s">
        <v>430</v>
      </c>
      <c r="U139"/>
      <c r="V139"/>
    </row>
    <row r="140" spans="1:22" x14ac:dyDescent="0.25">
      <c r="A140" t="s">
        <v>10</v>
      </c>
      <c r="B140" t="str">
        <f t="shared" si="2"/>
        <v>Note 14 Pro</v>
      </c>
      <c r="C140" t="s">
        <v>99</v>
      </c>
      <c r="D140">
        <v>33799</v>
      </c>
      <c r="E140">
        <v>45999</v>
      </c>
      <c r="F140" t="s">
        <v>12</v>
      </c>
      <c r="G140" t="s">
        <v>13</v>
      </c>
      <c r="H140" t="s">
        <v>36</v>
      </c>
      <c r="I140" t="s">
        <v>45</v>
      </c>
      <c r="J140">
        <v>12200</v>
      </c>
      <c r="K140">
        <v>27</v>
      </c>
      <c r="L140">
        <v>8</v>
      </c>
      <c r="M140">
        <v>256</v>
      </c>
      <c r="N140">
        <v>5500</v>
      </c>
      <c r="O140">
        <v>0.17053758986952278</v>
      </c>
      <c r="P140" s="1">
        <v>0.2</v>
      </c>
      <c r="Q140" t="s">
        <v>428</v>
      </c>
      <c r="U140"/>
      <c r="V140"/>
    </row>
    <row r="141" spans="1:22" x14ac:dyDescent="0.25">
      <c r="A141" t="s">
        <v>16</v>
      </c>
      <c r="B141" t="str">
        <f t="shared" si="2"/>
        <v>A80</v>
      </c>
      <c r="C141" t="s">
        <v>56</v>
      </c>
      <c r="D141">
        <v>9600</v>
      </c>
      <c r="E141">
        <v>20000</v>
      </c>
      <c r="F141" t="s">
        <v>12</v>
      </c>
      <c r="G141" t="s">
        <v>25</v>
      </c>
      <c r="H141" t="s">
        <v>26</v>
      </c>
      <c r="I141" t="s">
        <v>21</v>
      </c>
      <c r="J141">
        <v>10400</v>
      </c>
      <c r="K141">
        <v>52</v>
      </c>
      <c r="L141">
        <v>8</v>
      </c>
      <c r="M141">
        <v>128</v>
      </c>
      <c r="N141">
        <v>5000</v>
      </c>
      <c r="O141">
        <v>0.53500000000000003</v>
      </c>
      <c r="P141" s="1">
        <v>0.5</v>
      </c>
      <c r="Q141" t="s">
        <v>433</v>
      </c>
      <c r="U141"/>
      <c r="V141"/>
    </row>
    <row r="142" spans="1:22" x14ac:dyDescent="0.25">
      <c r="A142" t="s">
        <v>10</v>
      </c>
      <c r="B142" t="str">
        <f t="shared" si="2"/>
        <v>Redmi A3x</v>
      </c>
      <c r="C142" t="s">
        <v>38</v>
      </c>
      <c r="D142">
        <v>11299</v>
      </c>
      <c r="E142">
        <v>19999</v>
      </c>
      <c r="F142" t="s">
        <v>28</v>
      </c>
      <c r="G142" t="s">
        <v>25</v>
      </c>
      <c r="H142" t="s">
        <v>40</v>
      </c>
      <c r="I142" t="s">
        <v>21</v>
      </c>
      <c r="J142">
        <v>8700</v>
      </c>
      <c r="K142">
        <v>44</v>
      </c>
      <c r="L142">
        <v>4</v>
      </c>
      <c r="M142">
        <v>128</v>
      </c>
      <c r="N142">
        <v>5000</v>
      </c>
      <c r="O142">
        <v>0.45419948668023719</v>
      </c>
      <c r="P142" s="1">
        <v>0.5</v>
      </c>
      <c r="Q142" t="s">
        <v>431</v>
      </c>
      <c r="U142"/>
      <c r="V142"/>
    </row>
    <row r="143" spans="1:22" x14ac:dyDescent="0.25">
      <c r="A143" t="s">
        <v>32</v>
      </c>
      <c r="B143" t="str">
        <f t="shared" si="2"/>
        <v>GALAXY A06</v>
      </c>
      <c r="C143" t="s">
        <v>100</v>
      </c>
      <c r="D143">
        <v>12000</v>
      </c>
      <c r="E143">
        <v>20000</v>
      </c>
      <c r="F143" t="s">
        <v>28</v>
      </c>
      <c r="G143" t="s">
        <v>25</v>
      </c>
      <c r="H143" t="s">
        <v>26</v>
      </c>
      <c r="I143" t="s">
        <v>21</v>
      </c>
      <c r="J143">
        <v>8000</v>
      </c>
      <c r="K143">
        <v>40</v>
      </c>
      <c r="L143">
        <v>4</v>
      </c>
      <c r="M143">
        <v>128</v>
      </c>
      <c r="N143">
        <v>5000</v>
      </c>
      <c r="O143">
        <v>0.42766666666666664</v>
      </c>
      <c r="P143" s="1">
        <v>0.4</v>
      </c>
      <c r="Q143" t="s">
        <v>431</v>
      </c>
      <c r="U143"/>
      <c r="V143"/>
    </row>
    <row r="144" spans="1:22" x14ac:dyDescent="0.25">
      <c r="A144" t="s">
        <v>22</v>
      </c>
      <c r="B144" t="str">
        <f t="shared" si="2"/>
        <v>Note 40 Pro</v>
      </c>
      <c r="C144" t="s">
        <v>54</v>
      </c>
      <c r="D144">
        <v>31169</v>
      </c>
      <c r="E144">
        <v>38000</v>
      </c>
      <c r="F144" t="s">
        <v>12</v>
      </c>
      <c r="G144" t="s">
        <v>13</v>
      </c>
      <c r="H144" t="s">
        <v>55</v>
      </c>
      <c r="I144" t="s">
        <v>21</v>
      </c>
      <c r="J144">
        <v>6831</v>
      </c>
      <c r="K144">
        <v>18</v>
      </c>
      <c r="L144">
        <v>8</v>
      </c>
      <c r="M144">
        <v>256</v>
      </c>
      <c r="N144">
        <v>5000</v>
      </c>
      <c r="O144">
        <v>0.16888575186884405</v>
      </c>
      <c r="P144" s="1">
        <v>0.2</v>
      </c>
      <c r="Q144" t="s">
        <v>428</v>
      </c>
      <c r="U144"/>
      <c r="V144"/>
    </row>
    <row r="145" spans="1:22" x14ac:dyDescent="0.25">
      <c r="A145" t="s">
        <v>32</v>
      </c>
      <c r="B145" t="str">
        <f t="shared" si="2"/>
        <v>Galaxy A15</v>
      </c>
      <c r="C145" t="s">
        <v>79</v>
      </c>
      <c r="D145">
        <v>18550</v>
      </c>
      <c r="E145">
        <v>29999</v>
      </c>
      <c r="F145" t="s">
        <v>24</v>
      </c>
      <c r="G145" t="s">
        <v>25</v>
      </c>
      <c r="H145" t="s">
        <v>67</v>
      </c>
      <c r="I145" t="s">
        <v>21</v>
      </c>
      <c r="J145">
        <v>11449</v>
      </c>
      <c r="K145">
        <v>39</v>
      </c>
      <c r="L145">
        <v>6</v>
      </c>
      <c r="M145">
        <v>128</v>
      </c>
      <c r="N145">
        <v>5000</v>
      </c>
      <c r="O145">
        <v>0.27676549865229111</v>
      </c>
      <c r="P145" s="1">
        <v>0.3</v>
      </c>
      <c r="Q145" t="s">
        <v>430</v>
      </c>
      <c r="U145"/>
      <c r="V145"/>
    </row>
    <row r="146" spans="1:22" x14ac:dyDescent="0.25">
      <c r="A146" t="s">
        <v>10</v>
      </c>
      <c r="B146" t="str">
        <f t="shared" si="2"/>
        <v>REDMI 14C</v>
      </c>
      <c r="C146" t="s">
        <v>75</v>
      </c>
      <c r="D146">
        <v>11600</v>
      </c>
      <c r="E146">
        <v>17000</v>
      </c>
      <c r="F146" t="s">
        <v>12</v>
      </c>
      <c r="G146" t="s">
        <v>25</v>
      </c>
      <c r="H146" t="s">
        <v>14</v>
      </c>
      <c r="I146" t="s">
        <v>15</v>
      </c>
      <c r="J146">
        <v>5400</v>
      </c>
      <c r="K146">
        <v>32</v>
      </c>
      <c r="L146">
        <v>8</v>
      </c>
      <c r="M146">
        <v>128</v>
      </c>
      <c r="N146">
        <v>5160</v>
      </c>
      <c r="O146">
        <v>0.45655172413793105</v>
      </c>
      <c r="P146" s="1">
        <v>0.5</v>
      </c>
      <c r="Q146" t="s">
        <v>433</v>
      </c>
      <c r="U146"/>
      <c r="V146"/>
    </row>
    <row r="147" spans="1:22" x14ac:dyDescent="0.25">
      <c r="A147" t="s">
        <v>10</v>
      </c>
      <c r="B147" t="str">
        <f t="shared" si="2"/>
        <v>Redmi 14C</v>
      </c>
      <c r="C147" t="s">
        <v>11</v>
      </c>
      <c r="D147">
        <v>11395</v>
      </c>
      <c r="E147">
        <v>17499</v>
      </c>
      <c r="F147" t="s">
        <v>28</v>
      </c>
      <c r="G147" t="s">
        <v>25</v>
      </c>
      <c r="H147" t="s">
        <v>14</v>
      </c>
      <c r="I147" t="s">
        <v>15</v>
      </c>
      <c r="J147">
        <v>6104</v>
      </c>
      <c r="K147">
        <v>35</v>
      </c>
      <c r="L147">
        <v>4</v>
      </c>
      <c r="M147">
        <v>128</v>
      </c>
      <c r="N147">
        <v>5160</v>
      </c>
      <c r="O147">
        <v>0.46441421676173761</v>
      </c>
      <c r="P147" s="1">
        <v>0.5</v>
      </c>
      <c r="Q147" t="s">
        <v>431</v>
      </c>
      <c r="U147"/>
      <c r="V147"/>
    </row>
    <row r="148" spans="1:22" x14ac:dyDescent="0.25">
      <c r="A148" t="s">
        <v>22</v>
      </c>
      <c r="B148" t="str">
        <f t="shared" si="2"/>
        <v>Hot 50 Pro+</v>
      </c>
      <c r="C148" t="s">
        <v>78</v>
      </c>
      <c r="D148">
        <v>22480</v>
      </c>
      <c r="E148">
        <v>26977</v>
      </c>
      <c r="F148" t="s">
        <v>12</v>
      </c>
      <c r="G148" t="s">
        <v>25</v>
      </c>
      <c r="H148" t="s">
        <v>55</v>
      </c>
      <c r="I148" t="s">
        <v>21</v>
      </c>
      <c r="J148">
        <v>4497</v>
      </c>
      <c r="K148">
        <v>17</v>
      </c>
      <c r="L148">
        <v>8</v>
      </c>
      <c r="M148">
        <v>128</v>
      </c>
      <c r="N148">
        <v>5000</v>
      </c>
      <c r="O148">
        <v>0.22846975088967972</v>
      </c>
      <c r="P148" s="1">
        <v>0.2</v>
      </c>
      <c r="Q148" t="s">
        <v>433</v>
      </c>
      <c r="U148"/>
      <c r="V148"/>
    </row>
    <row r="149" spans="1:22" x14ac:dyDescent="0.25">
      <c r="A149" t="s">
        <v>32</v>
      </c>
      <c r="B149" t="str">
        <f t="shared" si="2"/>
        <v>GALAXY A16</v>
      </c>
      <c r="C149" t="s">
        <v>37</v>
      </c>
      <c r="D149">
        <v>16299</v>
      </c>
      <c r="E149">
        <v>35999</v>
      </c>
      <c r="F149" t="s">
        <v>28</v>
      </c>
      <c r="G149" t="s">
        <v>25</v>
      </c>
      <c r="H149" t="s">
        <v>26</v>
      </c>
      <c r="I149" t="s">
        <v>21</v>
      </c>
      <c r="J149">
        <v>19700</v>
      </c>
      <c r="K149">
        <v>55</v>
      </c>
      <c r="L149">
        <v>4</v>
      </c>
      <c r="M149">
        <v>128</v>
      </c>
      <c r="N149">
        <v>5000</v>
      </c>
      <c r="O149">
        <v>0.31486594269587093</v>
      </c>
      <c r="P149" s="1">
        <v>0.3</v>
      </c>
      <c r="Q149" t="s">
        <v>431</v>
      </c>
      <c r="U149"/>
      <c r="V149"/>
    </row>
    <row r="150" spans="1:22" x14ac:dyDescent="0.25">
      <c r="A150" t="s">
        <v>34</v>
      </c>
      <c r="B150" t="str">
        <f t="shared" si="2"/>
        <v>POP 8</v>
      </c>
      <c r="C150" t="s">
        <v>69</v>
      </c>
      <c r="D150">
        <v>12999</v>
      </c>
      <c r="E150">
        <v>22999</v>
      </c>
      <c r="F150" t="s">
        <v>28</v>
      </c>
      <c r="G150" t="s">
        <v>25</v>
      </c>
      <c r="H150" t="s">
        <v>20</v>
      </c>
      <c r="I150" t="s">
        <v>21</v>
      </c>
      <c r="J150">
        <v>10000</v>
      </c>
      <c r="K150">
        <v>44</v>
      </c>
      <c r="L150">
        <v>4</v>
      </c>
      <c r="M150">
        <v>128</v>
      </c>
      <c r="N150">
        <v>5000</v>
      </c>
      <c r="O150">
        <v>0.39479959996922842</v>
      </c>
      <c r="P150" s="1">
        <v>0.4</v>
      </c>
      <c r="Q150" t="s">
        <v>431</v>
      </c>
      <c r="U150"/>
      <c r="V150"/>
    </row>
    <row r="151" spans="1:22" x14ac:dyDescent="0.25">
      <c r="A151" t="s">
        <v>10</v>
      </c>
      <c r="B151" t="str">
        <f t="shared" si="2"/>
        <v>Note 50</v>
      </c>
      <c r="C151" t="s">
        <v>47</v>
      </c>
      <c r="D151">
        <v>10948</v>
      </c>
      <c r="E151">
        <v>15000</v>
      </c>
      <c r="F151" t="s">
        <v>28</v>
      </c>
      <c r="G151" t="s">
        <v>25</v>
      </c>
      <c r="H151" t="s">
        <v>48</v>
      </c>
      <c r="I151" t="s">
        <v>21</v>
      </c>
      <c r="J151">
        <v>4052</v>
      </c>
      <c r="K151">
        <v>27</v>
      </c>
      <c r="L151">
        <v>4</v>
      </c>
      <c r="M151">
        <v>128</v>
      </c>
      <c r="N151">
        <v>5000</v>
      </c>
      <c r="O151">
        <v>0.46876141761052248</v>
      </c>
      <c r="P151" s="1">
        <v>0.5</v>
      </c>
      <c r="Q151" t="s">
        <v>431</v>
      </c>
      <c r="U151"/>
      <c r="V151"/>
    </row>
    <row r="152" spans="1:22" x14ac:dyDescent="0.25">
      <c r="A152" t="s">
        <v>10</v>
      </c>
      <c r="B152" t="str">
        <f t="shared" si="2"/>
        <v>Redmi A3X</v>
      </c>
      <c r="C152" t="s">
        <v>101</v>
      </c>
      <c r="D152">
        <v>8770</v>
      </c>
      <c r="E152">
        <v>14999</v>
      </c>
      <c r="F152" t="s">
        <v>39</v>
      </c>
      <c r="G152" t="s">
        <v>19</v>
      </c>
      <c r="H152" t="s">
        <v>40</v>
      </c>
      <c r="I152" t="s">
        <v>21</v>
      </c>
      <c r="J152">
        <v>6229</v>
      </c>
      <c r="K152">
        <v>42</v>
      </c>
      <c r="L152">
        <v>3</v>
      </c>
      <c r="M152">
        <v>64</v>
      </c>
      <c r="N152">
        <v>5000</v>
      </c>
      <c r="O152">
        <v>0.57776510832383121</v>
      </c>
      <c r="P152" s="1">
        <v>0.6</v>
      </c>
      <c r="Q152" t="s">
        <v>434</v>
      </c>
      <c r="U152"/>
      <c r="V152"/>
    </row>
    <row r="153" spans="1:22" x14ac:dyDescent="0.25">
      <c r="A153" t="s">
        <v>34</v>
      </c>
      <c r="B153" t="str">
        <f t="shared" si="2"/>
        <v>Camon 30</v>
      </c>
      <c r="C153" t="s">
        <v>102</v>
      </c>
      <c r="D153">
        <v>26999</v>
      </c>
      <c r="E153">
        <v>36000</v>
      </c>
      <c r="F153" t="s">
        <v>12</v>
      </c>
      <c r="G153" t="s">
        <v>13</v>
      </c>
      <c r="H153" t="s">
        <v>55</v>
      </c>
      <c r="I153" t="s">
        <v>21</v>
      </c>
      <c r="J153">
        <v>9001</v>
      </c>
      <c r="K153">
        <v>25</v>
      </c>
      <c r="L153">
        <v>8</v>
      </c>
      <c r="M153">
        <v>256</v>
      </c>
      <c r="N153">
        <v>5000</v>
      </c>
      <c r="O153">
        <v>0.1949701840808919</v>
      </c>
      <c r="P153" s="1">
        <v>0.2</v>
      </c>
      <c r="Q153" t="s">
        <v>428</v>
      </c>
      <c r="U153"/>
      <c r="V153"/>
    </row>
    <row r="154" spans="1:22" x14ac:dyDescent="0.25">
      <c r="A154" t="s">
        <v>10</v>
      </c>
      <c r="B154" t="str">
        <f t="shared" si="2"/>
        <v>Redmi 14C</v>
      </c>
      <c r="C154" t="s">
        <v>11</v>
      </c>
      <c r="D154">
        <v>14283</v>
      </c>
      <c r="E154">
        <v>17000</v>
      </c>
      <c r="F154" t="s">
        <v>12</v>
      </c>
      <c r="G154" t="s">
        <v>13</v>
      </c>
      <c r="H154" t="s">
        <v>14</v>
      </c>
      <c r="I154" t="s">
        <v>15</v>
      </c>
      <c r="J154">
        <v>2717</v>
      </c>
      <c r="K154">
        <v>16</v>
      </c>
      <c r="L154">
        <v>8</v>
      </c>
      <c r="M154">
        <v>256</v>
      </c>
      <c r="N154">
        <v>5160</v>
      </c>
      <c r="O154">
        <v>0.37975215290905273</v>
      </c>
      <c r="P154" s="1">
        <v>0.4</v>
      </c>
      <c r="Q154" t="s">
        <v>428</v>
      </c>
      <c r="U154"/>
      <c r="V154"/>
    </row>
    <row r="155" spans="1:22" x14ac:dyDescent="0.25">
      <c r="A155" t="s">
        <v>49</v>
      </c>
      <c r="B155" t="str">
        <f t="shared" si="2"/>
        <v>A58</v>
      </c>
      <c r="C155" t="s">
        <v>83</v>
      </c>
      <c r="D155">
        <v>20299</v>
      </c>
      <c r="E155">
        <v>38999</v>
      </c>
      <c r="F155" t="s">
        <v>12</v>
      </c>
      <c r="G155" t="s">
        <v>25</v>
      </c>
      <c r="H155" t="s">
        <v>84</v>
      </c>
      <c r="I155" t="s">
        <v>21</v>
      </c>
      <c r="J155">
        <v>18700</v>
      </c>
      <c r="K155">
        <v>48</v>
      </c>
      <c r="L155">
        <v>8</v>
      </c>
      <c r="M155">
        <v>128</v>
      </c>
      <c r="N155">
        <v>5000</v>
      </c>
      <c r="O155">
        <v>0.25301739001921275</v>
      </c>
      <c r="P155" s="1">
        <v>0.3</v>
      </c>
      <c r="Q155" t="s">
        <v>433</v>
      </c>
      <c r="U155"/>
      <c r="V155"/>
    </row>
    <row r="156" spans="1:22" x14ac:dyDescent="0.25">
      <c r="A156" t="s">
        <v>10</v>
      </c>
      <c r="B156" t="str">
        <f t="shared" si="2"/>
        <v>REDMI 14C</v>
      </c>
      <c r="C156" t="s">
        <v>75</v>
      </c>
      <c r="D156">
        <v>14285</v>
      </c>
      <c r="E156">
        <v>20000</v>
      </c>
      <c r="F156" t="s">
        <v>12</v>
      </c>
      <c r="G156" t="s">
        <v>13</v>
      </c>
      <c r="H156" t="s">
        <v>14</v>
      </c>
      <c r="I156" t="s">
        <v>15</v>
      </c>
      <c r="J156">
        <v>5715</v>
      </c>
      <c r="K156">
        <v>29</v>
      </c>
      <c r="L156">
        <v>8</v>
      </c>
      <c r="M156">
        <v>256</v>
      </c>
      <c r="N156">
        <v>5160</v>
      </c>
      <c r="O156">
        <v>0.37969898494924748</v>
      </c>
      <c r="P156" s="1">
        <v>0.4</v>
      </c>
      <c r="Q156" t="s">
        <v>428</v>
      </c>
      <c r="U156"/>
      <c r="V156"/>
    </row>
    <row r="157" spans="1:22" x14ac:dyDescent="0.25">
      <c r="A157" t="s">
        <v>103</v>
      </c>
      <c r="B157" t="str">
        <f t="shared" si="2"/>
        <v>NEON SMARTA 2</v>
      </c>
      <c r="C157" t="s">
        <v>104</v>
      </c>
      <c r="D157">
        <v>5399</v>
      </c>
      <c r="E157">
        <v>10000</v>
      </c>
      <c r="F157" t="s">
        <v>18</v>
      </c>
      <c r="G157" t="s">
        <v>51</v>
      </c>
      <c r="H157" t="s">
        <v>105</v>
      </c>
      <c r="I157" t="s">
        <v>106</v>
      </c>
      <c r="J157">
        <v>4601</v>
      </c>
      <c r="K157">
        <v>46</v>
      </c>
      <c r="L157">
        <v>2</v>
      </c>
      <c r="M157">
        <v>32</v>
      </c>
      <c r="N157">
        <v>3300</v>
      </c>
      <c r="O157">
        <v>0.61752176328949804</v>
      </c>
      <c r="P157" s="1">
        <v>0.6</v>
      </c>
      <c r="Q157" t="s">
        <v>445</v>
      </c>
      <c r="U157"/>
      <c r="V157"/>
    </row>
    <row r="158" spans="1:22" x14ac:dyDescent="0.25">
      <c r="A158" t="s">
        <v>10</v>
      </c>
      <c r="B158" t="str">
        <f t="shared" si="2"/>
        <v>Redmi 14C</v>
      </c>
      <c r="C158" t="s">
        <v>11</v>
      </c>
      <c r="D158">
        <v>11699</v>
      </c>
      <c r="E158">
        <v>17499</v>
      </c>
      <c r="F158" t="s">
        <v>28</v>
      </c>
      <c r="G158" t="s">
        <v>25</v>
      </c>
      <c r="H158" t="s">
        <v>14</v>
      </c>
      <c r="I158" t="s">
        <v>15</v>
      </c>
      <c r="J158">
        <v>5800</v>
      </c>
      <c r="K158">
        <v>34</v>
      </c>
      <c r="L158">
        <v>4</v>
      </c>
      <c r="M158">
        <v>128</v>
      </c>
      <c r="N158">
        <v>5160</v>
      </c>
      <c r="O158">
        <v>0.45234635438926402</v>
      </c>
      <c r="P158" s="1">
        <v>0.5</v>
      </c>
      <c r="Q158" t="s">
        <v>431</v>
      </c>
      <c r="U158"/>
      <c r="V158"/>
    </row>
    <row r="159" spans="1:22" x14ac:dyDescent="0.25">
      <c r="A159" t="s">
        <v>10</v>
      </c>
      <c r="B159" t="str">
        <f t="shared" si="2"/>
        <v>Note 50</v>
      </c>
      <c r="C159" t="s">
        <v>47</v>
      </c>
      <c r="D159">
        <v>10850</v>
      </c>
      <c r="E159">
        <v>15999</v>
      </c>
      <c r="F159" t="s">
        <v>12</v>
      </c>
      <c r="G159" t="s">
        <v>25</v>
      </c>
      <c r="H159" t="s">
        <v>48</v>
      </c>
      <c r="I159" t="s">
        <v>21</v>
      </c>
      <c r="J159">
        <v>5149</v>
      </c>
      <c r="K159">
        <v>33</v>
      </c>
      <c r="L159">
        <v>8</v>
      </c>
      <c r="M159">
        <v>128</v>
      </c>
      <c r="N159">
        <v>5000</v>
      </c>
      <c r="O159">
        <v>0.47336405529953918</v>
      </c>
      <c r="P159" s="1">
        <v>0.5</v>
      </c>
      <c r="Q159" t="s">
        <v>433</v>
      </c>
      <c r="U159"/>
      <c r="V159"/>
    </row>
    <row r="160" spans="1:22" x14ac:dyDescent="0.25">
      <c r="A160" t="s">
        <v>32</v>
      </c>
      <c r="B160" t="str">
        <f t="shared" si="2"/>
        <v>Galaxy A56</v>
      </c>
      <c r="C160" t="s">
        <v>90</v>
      </c>
      <c r="D160">
        <v>46129</v>
      </c>
      <c r="F160" t="s">
        <v>12</v>
      </c>
      <c r="G160" t="s">
        <v>25</v>
      </c>
      <c r="H160" t="s">
        <v>26</v>
      </c>
      <c r="I160" t="s">
        <v>21</v>
      </c>
      <c r="L160">
        <v>8</v>
      </c>
      <c r="M160">
        <v>128</v>
      </c>
      <c r="N160">
        <v>5000</v>
      </c>
      <c r="O160">
        <v>0.11133993799995665</v>
      </c>
      <c r="P160" s="1">
        <v>0.1</v>
      </c>
      <c r="Q160" t="s">
        <v>433</v>
      </c>
      <c r="U160"/>
      <c r="V160"/>
    </row>
    <row r="161" spans="1:22" x14ac:dyDescent="0.25">
      <c r="A161" t="s">
        <v>32</v>
      </c>
      <c r="B161" t="str">
        <f t="shared" si="2"/>
        <v>GALAXY A16</v>
      </c>
      <c r="C161" t="s">
        <v>37</v>
      </c>
      <c r="D161">
        <v>16499</v>
      </c>
      <c r="E161">
        <v>35999</v>
      </c>
      <c r="F161" t="s">
        <v>28</v>
      </c>
      <c r="G161" t="s">
        <v>25</v>
      </c>
      <c r="H161" t="s">
        <v>26</v>
      </c>
      <c r="I161" t="s">
        <v>21</v>
      </c>
      <c r="J161">
        <v>19500</v>
      </c>
      <c r="K161">
        <v>55</v>
      </c>
      <c r="L161">
        <v>4</v>
      </c>
      <c r="M161">
        <v>128</v>
      </c>
      <c r="N161">
        <v>5000</v>
      </c>
      <c r="O161">
        <v>0.31104915449421178</v>
      </c>
      <c r="P161" s="1">
        <v>0.3</v>
      </c>
      <c r="Q161" t="s">
        <v>431</v>
      </c>
      <c r="U161"/>
      <c r="V161"/>
    </row>
    <row r="162" spans="1:22" x14ac:dyDescent="0.25">
      <c r="A162" t="s">
        <v>32</v>
      </c>
      <c r="B162" t="str">
        <f t="shared" si="2"/>
        <v>GALAXY A15</v>
      </c>
      <c r="C162" t="s">
        <v>66</v>
      </c>
      <c r="D162">
        <v>18999</v>
      </c>
      <c r="E162">
        <v>29999</v>
      </c>
      <c r="F162" t="s">
        <v>24</v>
      </c>
      <c r="G162" t="s">
        <v>25</v>
      </c>
      <c r="H162" t="s">
        <v>67</v>
      </c>
      <c r="I162" t="s">
        <v>21</v>
      </c>
      <c r="J162">
        <v>11000</v>
      </c>
      <c r="K162">
        <v>37</v>
      </c>
      <c r="L162">
        <v>6</v>
      </c>
      <c r="M162">
        <v>128</v>
      </c>
      <c r="N162">
        <v>5000</v>
      </c>
      <c r="O162">
        <v>0.27022474867098267</v>
      </c>
      <c r="P162" s="1">
        <v>0.3</v>
      </c>
      <c r="Q162" t="s">
        <v>430</v>
      </c>
      <c r="U162"/>
      <c r="V162"/>
    </row>
    <row r="163" spans="1:22" x14ac:dyDescent="0.25">
      <c r="A163" t="s">
        <v>10</v>
      </c>
      <c r="B163" t="str">
        <f t="shared" si="2"/>
        <v>NOTE 50</v>
      </c>
      <c r="C163" t="s">
        <v>71</v>
      </c>
      <c r="D163">
        <v>9199</v>
      </c>
      <c r="E163">
        <v>20000</v>
      </c>
      <c r="F163" t="s">
        <v>39</v>
      </c>
      <c r="G163" t="s">
        <v>19</v>
      </c>
      <c r="H163" t="s">
        <v>48</v>
      </c>
      <c r="I163" t="s">
        <v>21</v>
      </c>
      <c r="J163">
        <v>10801</v>
      </c>
      <c r="K163">
        <v>54</v>
      </c>
      <c r="L163">
        <v>3</v>
      </c>
      <c r="M163">
        <v>64</v>
      </c>
      <c r="N163">
        <v>5000</v>
      </c>
      <c r="O163">
        <v>0.5508207413849332</v>
      </c>
      <c r="P163" s="1">
        <v>0.6</v>
      </c>
      <c r="Q163" t="s">
        <v>434</v>
      </c>
      <c r="U163"/>
      <c r="V163"/>
    </row>
    <row r="164" spans="1:22" x14ac:dyDescent="0.25">
      <c r="A164" t="s">
        <v>22</v>
      </c>
      <c r="B164" t="str">
        <f t="shared" si="2"/>
        <v>Hot 50 Pro+</v>
      </c>
      <c r="C164" t="s">
        <v>78</v>
      </c>
      <c r="D164">
        <v>22480</v>
      </c>
      <c r="E164">
        <v>26976</v>
      </c>
      <c r="F164" t="s">
        <v>12</v>
      </c>
      <c r="G164" t="s">
        <v>25</v>
      </c>
      <c r="H164" t="s">
        <v>55</v>
      </c>
      <c r="I164" t="s">
        <v>21</v>
      </c>
      <c r="J164">
        <v>4496</v>
      </c>
      <c r="K164">
        <v>17</v>
      </c>
      <c r="L164">
        <v>8</v>
      </c>
      <c r="M164">
        <v>128</v>
      </c>
      <c r="N164">
        <v>5000</v>
      </c>
      <c r="O164">
        <v>0.22846975088967972</v>
      </c>
      <c r="P164" s="1">
        <v>0.2</v>
      </c>
      <c r="Q164" t="s">
        <v>433</v>
      </c>
      <c r="U164"/>
      <c r="V164"/>
    </row>
    <row r="165" spans="1:22" x14ac:dyDescent="0.25">
      <c r="A165" t="s">
        <v>32</v>
      </c>
      <c r="B165" t="str">
        <f t="shared" si="2"/>
        <v>GALAXY A06</v>
      </c>
      <c r="C165" t="s">
        <v>100</v>
      </c>
      <c r="D165">
        <v>10450</v>
      </c>
      <c r="E165">
        <v>15000</v>
      </c>
      <c r="F165" t="s">
        <v>28</v>
      </c>
      <c r="G165" t="s">
        <v>19</v>
      </c>
      <c r="H165" t="s">
        <v>26</v>
      </c>
      <c r="I165" t="s">
        <v>21</v>
      </c>
      <c r="J165">
        <v>4550</v>
      </c>
      <c r="K165">
        <v>31</v>
      </c>
      <c r="L165">
        <v>4</v>
      </c>
      <c r="M165">
        <v>64</v>
      </c>
      <c r="N165">
        <v>5000</v>
      </c>
      <c r="O165">
        <v>0.48497607655502395</v>
      </c>
      <c r="P165" s="1">
        <v>0.5</v>
      </c>
      <c r="Q165" t="s">
        <v>432</v>
      </c>
      <c r="U165"/>
      <c r="V165"/>
    </row>
    <row r="166" spans="1:22" x14ac:dyDescent="0.25">
      <c r="A166" t="s">
        <v>49</v>
      </c>
      <c r="B166" t="str">
        <f t="shared" si="2"/>
        <v>A38</v>
      </c>
      <c r="C166" t="s">
        <v>107</v>
      </c>
      <c r="D166">
        <v>22699</v>
      </c>
      <c r="E166">
        <v>29999</v>
      </c>
      <c r="F166" t="s">
        <v>24</v>
      </c>
      <c r="G166" t="s">
        <v>25</v>
      </c>
      <c r="H166" t="s">
        <v>108</v>
      </c>
      <c r="I166" t="s">
        <v>21</v>
      </c>
      <c r="J166">
        <v>7300</v>
      </c>
      <c r="K166">
        <v>25</v>
      </c>
      <c r="L166">
        <v>6</v>
      </c>
      <c r="M166">
        <v>128</v>
      </c>
      <c r="N166">
        <v>5000</v>
      </c>
      <c r="O166">
        <v>0.22617736464161417</v>
      </c>
      <c r="P166" s="1">
        <v>0.2</v>
      </c>
      <c r="Q166" t="s">
        <v>430</v>
      </c>
      <c r="U166"/>
      <c r="V166"/>
    </row>
    <row r="167" spans="1:22" x14ac:dyDescent="0.25">
      <c r="A167" t="s">
        <v>10</v>
      </c>
      <c r="B167" t="str">
        <f t="shared" si="2"/>
        <v>Redmi Note 14</v>
      </c>
      <c r="C167" t="s">
        <v>44</v>
      </c>
      <c r="D167">
        <v>25499</v>
      </c>
      <c r="E167">
        <v>59999</v>
      </c>
      <c r="F167" t="s">
        <v>12</v>
      </c>
      <c r="G167" t="s">
        <v>13</v>
      </c>
      <c r="H167" t="s">
        <v>36</v>
      </c>
      <c r="I167" t="s">
        <v>109</v>
      </c>
      <c r="J167">
        <v>34500</v>
      </c>
      <c r="K167">
        <v>58</v>
      </c>
      <c r="L167">
        <v>8</v>
      </c>
      <c r="M167">
        <v>256</v>
      </c>
      <c r="N167">
        <v>5110</v>
      </c>
      <c r="O167">
        <v>0.21075336287697558</v>
      </c>
      <c r="P167" s="1">
        <v>0.2</v>
      </c>
      <c r="Q167" t="s">
        <v>428</v>
      </c>
      <c r="U167"/>
      <c r="V167"/>
    </row>
    <row r="168" spans="1:22" x14ac:dyDescent="0.25">
      <c r="A168" t="s">
        <v>32</v>
      </c>
      <c r="B168" t="str">
        <f t="shared" si="2"/>
        <v>Galaxy A06</v>
      </c>
      <c r="C168" t="s">
        <v>41</v>
      </c>
      <c r="D168">
        <v>11613</v>
      </c>
      <c r="F168" t="s">
        <v>28</v>
      </c>
      <c r="G168" t="s">
        <v>19</v>
      </c>
      <c r="H168" t="s">
        <v>26</v>
      </c>
      <c r="I168" t="s">
        <v>21</v>
      </c>
      <c r="L168">
        <v>4</v>
      </c>
      <c r="M168">
        <v>64</v>
      </c>
      <c r="N168">
        <v>5000</v>
      </c>
      <c r="O168">
        <v>0.43640747438215793</v>
      </c>
      <c r="P168" s="1">
        <v>0.4</v>
      </c>
      <c r="Q168" t="s">
        <v>432</v>
      </c>
      <c r="U168"/>
      <c r="V168"/>
    </row>
    <row r="169" spans="1:22" x14ac:dyDescent="0.25">
      <c r="A169" t="s">
        <v>49</v>
      </c>
      <c r="B169" t="str">
        <f t="shared" si="2"/>
        <v>A3x</v>
      </c>
      <c r="C169" t="s">
        <v>64</v>
      </c>
      <c r="D169">
        <v>15570</v>
      </c>
      <c r="E169">
        <v>22999</v>
      </c>
      <c r="F169" t="s">
        <v>28</v>
      </c>
      <c r="G169" t="s">
        <v>25</v>
      </c>
      <c r="H169" t="s">
        <v>36</v>
      </c>
      <c r="I169" t="s">
        <v>65</v>
      </c>
      <c r="J169">
        <v>7429</v>
      </c>
      <c r="K169">
        <v>33</v>
      </c>
      <c r="L169">
        <v>4</v>
      </c>
      <c r="M169">
        <v>128</v>
      </c>
      <c r="N169">
        <v>5100</v>
      </c>
      <c r="O169">
        <v>0.33603082851637767</v>
      </c>
      <c r="P169" s="1">
        <v>0.3</v>
      </c>
      <c r="Q169" t="s">
        <v>431</v>
      </c>
      <c r="U169"/>
      <c r="V169"/>
    </row>
    <row r="170" spans="1:22" x14ac:dyDescent="0.25">
      <c r="A170" t="s">
        <v>34</v>
      </c>
      <c r="B170" t="str">
        <f t="shared" si="2"/>
        <v>Camon 40</v>
      </c>
      <c r="C170" t="s">
        <v>110</v>
      </c>
      <c r="D170">
        <v>24667</v>
      </c>
      <c r="E170">
        <v>29999</v>
      </c>
      <c r="F170" t="s">
        <v>12</v>
      </c>
      <c r="G170" t="s">
        <v>25</v>
      </c>
      <c r="H170" t="s">
        <v>55</v>
      </c>
      <c r="I170" t="s">
        <v>63</v>
      </c>
      <c r="J170">
        <v>5332</v>
      </c>
      <c r="K170">
        <v>18</v>
      </c>
      <c r="L170">
        <v>8</v>
      </c>
      <c r="M170">
        <v>128</v>
      </c>
      <c r="N170">
        <v>5200</v>
      </c>
      <c r="O170">
        <v>0.21632140106214781</v>
      </c>
      <c r="P170" s="1">
        <v>0.2</v>
      </c>
      <c r="Q170" t="s">
        <v>433</v>
      </c>
      <c r="U170"/>
      <c r="V170"/>
    </row>
    <row r="171" spans="1:22" x14ac:dyDescent="0.25">
      <c r="A171" t="s">
        <v>32</v>
      </c>
      <c r="B171" t="str">
        <f t="shared" si="2"/>
        <v>GALAXY A15</v>
      </c>
      <c r="C171" t="s">
        <v>66</v>
      </c>
      <c r="D171">
        <v>22999</v>
      </c>
      <c r="E171">
        <v>35999</v>
      </c>
      <c r="F171" t="s">
        <v>12</v>
      </c>
      <c r="G171" t="s">
        <v>13</v>
      </c>
      <c r="H171" t="s">
        <v>67</v>
      </c>
      <c r="I171" t="s">
        <v>21</v>
      </c>
      <c r="J171">
        <v>13000</v>
      </c>
      <c r="K171">
        <v>37</v>
      </c>
      <c r="L171">
        <v>8</v>
      </c>
      <c r="M171">
        <v>256</v>
      </c>
      <c r="N171">
        <v>5000</v>
      </c>
      <c r="O171">
        <v>0.22887951650071742</v>
      </c>
      <c r="P171" s="1">
        <v>0.2</v>
      </c>
      <c r="Q171" t="s">
        <v>428</v>
      </c>
      <c r="U171"/>
      <c r="V171"/>
    </row>
    <row r="172" spans="1:22" x14ac:dyDescent="0.25">
      <c r="A172" t="s">
        <v>32</v>
      </c>
      <c r="B172" t="str">
        <f t="shared" si="2"/>
        <v>Galaxy A05</v>
      </c>
      <c r="C172" t="s">
        <v>33</v>
      </c>
      <c r="D172">
        <v>9950</v>
      </c>
      <c r="E172">
        <v>17999</v>
      </c>
      <c r="F172" t="s">
        <v>28</v>
      </c>
      <c r="G172" t="s">
        <v>19</v>
      </c>
      <c r="H172" t="s">
        <v>26</v>
      </c>
      <c r="I172" t="s">
        <v>21</v>
      </c>
      <c r="J172">
        <v>8049</v>
      </c>
      <c r="K172">
        <v>45</v>
      </c>
      <c r="L172">
        <v>4</v>
      </c>
      <c r="M172">
        <v>64</v>
      </c>
      <c r="N172">
        <v>5000</v>
      </c>
      <c r="O172">
        <v>0.50934673366834171</v>
      </c>
      <c r="P172" s="1">
        <v>0.5</v>
      </c>
      <c r="Q172" t="s">
        <v>432</v>
      </c>
      <c r="U172"/>
      <c r="V172"/>
    </row>
    <row r="173" spans="1:22" x14ac:dyDescent="0.25">
      <c r="A173" t="s">
        <v>10</v>
      </c>
      <c r="B173" t="str">
        <f t="shared" si="2"/>
        <v>REDMI 14C</v>
      </c>
      <c r="C173" t="s">
        <v>75</v>
      </c>
      <c r="D173">
        <v>11600</v>
      </c>
      <c r="E173">
        <v>17000</v>
      </c>
      <c r="F173" t="s">
        <v>28</v>
      </c>
      <c r="G173" t="s">
        <v>12</v>
      </c>
      <c r="H173" t="s">
        <v>14</v>
      </c>
      <c r="I173" t="s">
        <v>15</v>
      </c>
      <c r="J173">
        <v>5400</v>
      </c>
      <c r="K173">
        <v>32</v>
      </c>
      <c r="L173">
        <v>4</v>
      </c>
      <c r="M173">
        <v>8</v>
      </c>
      <c r="N173">
        <v>5160</v>
      </c>
      <c r="O173">
        <v>0.44586206896551722</v>
      </c>
      <c r="P173" s="1">
        <v>0.4</v>
      </c>
      <c r="Q173" t="s">
        <v>446</v>
      </c>
      <c r="U173"/>
      <c r="V173"/>
    </row>
    <row r="174" spans="1:22" x14ac:dyDescent="0.25">
      <c r="A174" t="s">
        <v>16</v>
      </c>
      <c r="B174" t="str">
        <f t="shared" si="2"/>
        <v>P55</v>
      </c>
      <c r="C174" t="s">
        <v>111</v>
      </c>
      <c r="D174">
        <v>10850</v>
      </c>
      <c r="E174">
        <v>20000</v>
      </c>
      <c r="F174" t="s">
        <v>96</v>
      </c>
      <c r="G174" t="s">
        <v>25</v>
      </c>
      <c r="H174" t="s">
        <v>20</v>
      </c>
      <c r="I174" t="s">
        <v>21</v>
      </c>
      <c r="J174">
        <v>9150</v>
      </c>
      <c r="K174">
        <v>46</v>
      </c>
      <c r="L174">
        <v>16</v>
      </c>
      <c r="M174">
        <v>128</v>
      </c>
      <c r="N174">
        <v>5000</v>
      </c>
      <c r="O174">
        <v>0.47410138248847927</v>
      </c>
      <c r="P174" s="1">
        <v>0.5</v>
      </c>
      <c r="Q174" t="s">
        <v>447</v>
      </c>
      <c r="U174"/>
      <c r="V174"/>
    </row>
    <row r="175" spans="1:22" x14ac:dyDescent="0.25">
      <c r="A175" t="s">
        <v>10</v>
      </c>
      <c r="B175" t="str">
        <f t="shared" si="2"/>
        <v>Redmi Note 14</v>
      </c>
      <c r="C175" t="s">
        <v>44</v>
      </c>
      <c r="D175">
        <v>21190</v>
      </c>
      <c r="E175">
        <v>30000</v>
      </c>
      <c r="F175" t="s">
        <v>24</v>
      </c>
      <c r="G175" t="s">
        <v>25</v>
      </c>
      <c r="H175" t="s">
        <v>36</v>
      </c>
      <c r="I175" t="s">
        <v>45</v>
      </c>
      <c r="J175">
        <v>8810</v>
      </c>
      <c r="K175">
        <v>30</v>
      </c>
      <c r="L175">
        <v>6</v>
      </c>
      <c r="M175">
        <v>128</v>
      </c>
      <c r="N175">
        <v>5500</v>
      </c>
      <c r="O175">
        <v>0.26588013213780087</v>
      </c>
      <c r="P175" s="1">
        <v>0.3</v>
      </c>
      <c r="Q175" t="s">
        <v>430</v>
      </c>
      <c r="U175"/>
      <c r="V175"/>
    </row>
    <row r="176" spans="1:22" x14ac:dyDescent="0.25">
      <c r="A176" t="s">
        <v>34</v>
      </c>
      <c r="B176" t="str">
        <f t="shared" si="2"/>
        <v>Spark 30c</v>
      </c>
      <c r="C176" t="s">
        <v>35</v>
      </c>
      <c r="D176">
        <v>12999</v>
      </c>
      <c r="E176">
        <v>20000</v>
      </c>
      <c r="F176" t="s">
        <v>12</v>
      </c>
      <c r="G176" t="s">
        <v>25</v>
      </c>
      <c r="H176" t="s">
        <v>36</v>
      </c>
      <c r="I176" t="s">
        <v>21</v>
      </c>
      <c r="J176">
        <v>7001</v>
      </c>
      <c r="K176">
        <v>35</v>
      </c>
      <c r="L176">
        <v>8</v>
      </c>
      <c r="M176">
        <v>128</v>
      </c>
      <c r="N176">
        <v>5000</v>
      </c>
      <c r="O176">
        <v>0.39510731594738058</v>
      </c>
      <c r="P176" s="1">
        <v>0.4</v>
      </c>
      <c r="Q176" t="s">
        <v>433</v>
      </c>
      <c r="U176"/>
      <c r="V176"/>
    </row>
    <row r="177" spans="1:22" x14ac:dyDescent="0.25">
      <c r="A177" t="s">
        <v>10</v>
      </c>
      <c r="B177" t="str">
        <f t="shared" si="2"/>
        <v>Redmi Note 14 Pro+</v>
      </c>
      <c r="C177" t="s">
        <v>112</v>
      </c>
      <c r="D177">
        <v>48900</v>
      </c>
      <c r="E177">
        <v>60000</v>
      </c>
      <c r="F177" t="s">
        <v>12</v>
      </c>
      <c r="G177" t="s">
        <v>13</v>
      </c>
      <c r="H177" t="s">
        <v>36</v>
      </c>
      <c r="I177" t="s">
        <v>109</v>
      </c>
      <c r="J177">
        <v>11100</v>
      </c>
      <c r="K177">
        <v>19</v>
      </c>
      <c r="L177">
        <v>8</v>
      </c>
      <c r="M177">
        <v>256</v>
      </c>
      <c r="N177">
        <v>5110</v>
      </c>
      <c r="O177">
        <v>0.10989775051124745</v>
      </c>
      <c r="P177" s="1">
        <v>0.1</v>
      </c>
      <c r="Q177" t="s">
        <v>428</v>
      </c>
      <c r="U177"/>
      <c r="V177"/>
    </row>
    <row r="178" spans="1:22" x14ac:dyDescent="0.25">
      <c r="A178" t="s">
        <v>32</v>
      </c>
      <c r="B178" t="str">
        <f t="shared" si="2"/>
        <v>A06</v>
      </c>
      <c r="C178" t="s">
        <v>43</v>
      </c>
      <c r="D178">
        <v>10450</v>
      </c>
      <c r="E178">
        <v>22999</v>
      </c>
      <c r="F178" t="s">
        <v>28</v>
      </c>
      <c r="G178" t="s">
        <v>19</v>
      </c>
      <c r="H178" t="s">
        <v>26</v>
      </c>
      <c r="I178" t="s">
        <v>21</v>
      </c>
      <c r="J178">
        <v>12549</v>
      </c>
      <c r="K178">
        <v>55</v>
      </c>
      <c r="L178">
        <v>4</v>
      </c>
      <c r="M178">
        <v>64</v>
      </c>
      <c r="N178">
        <v>5000</v>
      </c>
      <c r="O178">
        <v>0.48497607655502395</v>
      </c>
      <c r="P178" s="1">
        <v>0.5</v>
      </c>
      <c r="Q178" t="s">
        <v>432</v>
      </c>
      <c r="U178"/>
      <c r="V178"/>
    </row>
    <row r="179" spans="1:22" x14ac:dyDescent="0.25">
      <c r="A179" t="s">
        <v>32</v>
      </c>
      <c r="B179" t="str">
        <f t="shared" si="2"/>
        <v>GALAXY A15</v>
      </c>
      <c r="C179" t="s">
        <v>66</v>
      </c>
      <c r="D179">
        <v>22999</v>
      </c>
      <c r="E179">
        <v>40000</v>
      </c>
      <c r="F179" t="s">
        <v>12</v>
      </c>
      <c r="G179" t="s">
        <v>13</v>
      </c>
      <c r="H179" t="s">
        <v>67</v>
      </c>
      <c r="I179" t="s">
        <v>21</v>
      </c>
      <c r="J179">
        <v>17001</v>
      </c>
      <c r="K179">
        <v>43</v>
      </c>
      <c r="L179">
        <v>8</v>
      </c>
      <c r="M179">
        <v>256</v>
      </c>
      <c r="N179">
        <v>5000</v>
      </c>
      <c r="O179">
        <v>0.22887951650071742</v>
      </c>
      <c r="P179" s="1">
        <v>0.2</v>
      </c>
      <c r="Q179" t="s">
        <v>428</v>
      </c>
      <c r="U179"/>
      <c r="V179"/>
    </row>
    <row r="180" spans="1:22" x14ac:dyDescent="0.25">
      <c r="A180" t="s">
        <v>10</v>
      </c>
      <c r="B180" t="str">
        <f t="shared" si="2"/>
        <v>Redmi 14C</v>
      </c>
      <c r="C180" t="s">
        <v>11</v>
      </c>
      <c r="D180">
        <v>15298</v>
      </c>
      <c r="E180">
        <v>20999</v>
      </c>
      <c r="F180" t="s">
        <v>12</v>
      </c>
      <c r="G180" t="s">
        <v>13</v>
      </c>
      <c r="H180" t="s">
        <v>14</v>
      </c>
      <c r="I180" t="s">
        <v>15</v>
      </c>
      <c r="J180">
        <v>5701</v>
      </c>
      <c r="K180">
        <v>28</v>
      </c>
      <c r="L180">
        <v>8</v>
      </c>
      <c r="M180">
        <v>256</v>
      </c>
      <c r="N180">
        <v>5160</v>
      </c>
      <c r="O180">
        <v>0.3545561511308668</v>
      </c>
      <c r="P180" s="1">
        <v>0.4</v>
      </c>
      <c r="Q180" t="s">
        <v>428</v>
      </c>
      <c r="U180"/>
      <c r="V180"/>
    </row>
    <row r="181" spans="1:22" x14ac:dyDescent="0.25">
      <c r="A181" t="s">
        <v>32</v>
      </c>
      <c r="B181" t="str">
        <f t="shared" si="2"/>
        <v>Galaxy A35</v>
      </c>
      <c r="C181" t="s">
        <v>113</v>
      </c>
      <c r="D181">
        <v>36999</v>
      </c>
      <c r="E181">
        <v>40999</v>
      </c>
      <c r="F181" t="s">
        <v>12</v>
      </c>
      <c r="G181" t="s">
        <v>13</v>
      </c>
      <c r="H181" t="s">
        <v>20</v>
      </c>
      <c r="I181" t="s">
        <v>21</v>
      </c>
      <c r="J181">
        <v>4000</v>
      </c>
      <c r="K181">
        <v>10</v>
      </c>
      <c r="L181">
        <v>8</v>
      </c>
      <c r="M181">
        <v>256</v>
      </c>
      <c r="N181">
        <v>5000</v>
      </c>
      <c r="O181">
        <v>0.14227411551663557</v>
      </c>
      <c r="P181" s="1">
        <v>0.1</v>
      </c>
      <c r="Q181" t="s">
        <v>428</v>
      </c>
      <c r="U181"/>
      <c r="V181"/>
    </row>
    <row r="182" spans="1:22" x14ac:dyDescent="0.25">
      <c r="A182" t="s">
        <v>10</v>
      </c>
      <c r="B182" t="str">
        <f t="shared" si="2"/>
        <v>REDMI 14C</v>
      </c>
      <c r="C182" t="s">
        <v>75</v>
      </c>
      <c r="D182">
        <v>14285</v>
      </c>
      <c r="E182">
        <v>20000</v>
      </c>
      <c r="F182" t="s">
        <v>12</v>
      </c>
      <c r="G182" t="s">
        <v>13</v>
      </c>
      <c r="H182" t="s">
        <v>14</v>
      </c>
      <c r="I182" t="s">
        <v>15</v>
      </c>
      <c r="J182">
        <v>5715</v>
      </c>
      <c r="K182">
        <v>29</v>
      </c>
      <c r="L182">
        <v>8</v>
      </c>
      <c r="M182">
        <v>256</v>
      </c>
      <c r="N182">
        <v>5160</v>
      </c>
      <c r="O182">
        <v>0.37969898494924748</v>
      </c>
      <c r="P182" s="1">
        <v>0.4</v>
      </c>
      <c r="Q182" t="s">
        <v>428</v>
      </c>
      <c r="U182"/>
      <c r="V182"/>
    </row>
    <row r="183" spans="1:22" x14ac:dyDescent="0.25">
      <c r="A183" t="s">
        <v>10</v>
      </c>
      <c r="B183" t="str">
        <f t="shared" si="2"/>
        <v>Note 50</v>
      </c>
      <c r="C183" t="s">
        <v>47</v>
      </c>
      <c r="D183">
        <v>13598</v>
      </c>
      <c r="E183">
        <v>24999</v>
      </c>
      <c r="F183" t="s">
        <v>12</v>
      </c>
      <c r="G183" t="s">
        <v>13</v>
      </c>
      <c r="H183" t="s">
        <v>48</v>
      </c>
      <c r="I183" t="s">
        <v>21</v>
      </c>
      <c r="J183">
        <v>11401</v>
      </c>
      <c r="K183">
        <v>46</v>
      </c>
      <c r="L183">
        <v>8</v>
      </c>
      <c r="M183">
        <v>256</v>
      </c>
      <c r="N183">
        <v>5000</v>
      </c>
      <c r="O183">
        <v>0.38711575231651713</v>
      </c>
      <c r="P183" s="1">
        <v>0.4</v>
      </c>
      <c r="Q183" t="s">
        <v>428</v>
      </c>
      <c r="U183"/>
      <c r="V183"/>
    </row>
    <row r="184" spans="1:22" x14ac:dyDescent="0.25">
      <c r="A184" t="s">
        <v>32</v>
      </c>
      <c r="B184" t="str">
        <f t="shared" si="2"/>
        <v>GALAXY A05</v>
      </c>
      <c r="C184" t="s">
        <v>114</v>
      </c>
      <c r="D184">
        <v>9330</v>
      </c>
      <c r="E184">
        <v>15000</v>
      </c>
      <c r="F184" t="s">
        <v>28</v>
      </c>
      <c r="G184" t="s">
        <v>19</v>
      </c>
      <c r="H184" t="s">
        <v>26</v>
      </c>
      <c r="I184" t="s">
        <v>21</v>
      </c>
      <c r="J184">
        <v>5670</v>
      </c>
      <c r="K184">
        <v>38</v>
      </c>
      <c r="L184">
        <v>4</v>
      </c>
      <c r="M184">
        <v>64</v>
      </c>
      <c r="N184">
        <v>5000</v>
      </c>
      <c r="O184">
        <v>0.54319399785637723</v>
      </c>
      <c r="P184" s="1">
        <v>0.5</v>
      </c>
      <c r="Q184" t="s">
        <v>432</v>
      </c>
      <c r="U184"/>
      <c r="V184"/>
    </row>
    <row r="185" spans="1:22" x14ac:dyDescent="0.25">
      <c r="A185" t="s">
        <v>32</v>
      </c>
      <c r="B185" t="str">
        <f t="shared" si="2"/>
        <v>GALAXY A05</v>
      </c>
      <c r="C185" t="s">
        <v>114</v>
      </c>
      <c r="D185">
        <v>9330</v>
      </c>
      <c r="E185">
        <v>15000</v>
      </c>
      <c r="F185" t="s">
        <v>28</v>
      </c>
      <c r="G185" t="s">
        <v>19</v>
      </c>
      <c r="H185" t="s">
        <v>26</v>
      </c>
      <c r="I185" t="s">
        <v>21</v>
      </c>
      <c r="J185">
        <v>5670</v>
      </c>
      <c r="K185">
        <v>38</v>
      </c>
      <c r="L185">
        <v>4</v>
      </c>
      <c r="M185">
        <v>64</v>
      </c>
      <c r="N185">
        <v>5000</v>
      </c>
      <c r="O185">
        <v>0.54319399785637723</v>
      </c>
      <c r="P185" s="1">
        <v>0.5</v>
      </c>
      <c r="Q185" t="s">
        <v>432</v>
      </c>
      <c r="U185"/>
      <c r="V185"/>
    </row>
    <row r="186" spans="1:22" x14ac:dyDescent="0.25">
      <c r="A186" t="s">
        <v>32</v>
      </c>
      <c r="B186" t="str">
        <f t="shared" si="2"/>
        <v>Galaxy A35</v>
      </c>
      <c r="C186" t="s">
        <v>113</v>
      </c>
      <c r="D186">
        <v>34899</v>
      </c>
      <c r="E186">
        <v>50000</v>
      </c>
      <c r="F186" t="s">
        <v>12</v>
      </c>
      <c r="G186" t="s">
        <v>25</v>
      </c>
      <c r="H186" t="s">
        <v>20</v>
      </c>
      <c r="I186" t="s">
        <v>21</v>
      </c>
      <c r="J186">
        <v>15101</v>
      </c>
      <c r="K186">
        <v>31</v>
      </c>
      <c r="L186">
        <v>8</v>
      </c>
      <c r="M186">
        <v>128</v>
      </c>
      <c r="N186">
        <v>5000</v>
      </c>
      <c r="O186">
        <v>0.14716754061720966</v>
      </c>
      <c r="P186" s="1">
        <v>0.1</v>
      </c>
      <c r="Q186" t="s">
        <v>433</v>
      </c>
      <c r="U186"/>
      <c r="V186"/>
    </row>
    <row r="187" spans="1:22" x14ac:dyDescent="0.25">
      <c r="A187" t="s">
        <v>32</v>
      </c>
      <c r="B187" t="str">
        <f t="shared" si="2"/>
        <v>GALAXY A05S</v>
      </c>
      <c r="C187" t="s">
        <v>115</v>
      </c>
      <c r="D187">
        <v>13870</v>
      </c>
      <c r="E187">
        <v>22000</v>
      </c>
      <c r="F187" t="s">
        <v>28</v>
      </c>
      <c r="G187" t="s">
        <v>25</v>
      </c>
      <c r="H187" t="s">
        <v>26</v>
      </c>
      <c r="I187" t="s">
        <v>21</v>
      </c>
      <c r="J187">
        <v>8130</v>
      </c>
      <c r="K187">
        <v>37</v>
      </c>
      <c r="L187">
        <v>4</v>
      </c>
      <c r="M187">
        <v>128</v>
      </c>
      <c r="N187">
        <v>5000</v>
      </c>
      <c r="O187">
        <v>0.37000720980533525</v>
      </c>
      <c r="P187" s="1">
        <v>0.4</v>
      </c>
      <c r="Q187" t="s">
        <v>431</v>
      </c>
      <c r="U187"/>
      <c r="V187"/>
    </row>
    <row r="188" spans="1:22" x14ac:dyDescent="0.25">
      <c r="A188" t="s">
        <v>32</v>
      </c>
      <c r="B188" t="str">
        <f t="shared" si="2"/>
        <v>GALAXY A16</v>
      </c>
      <c r="C188" t="s">
        <v>37</v>
      </c>
      <c r="D188">
        <v>18299</v>
      </c>
      <c r="E188">
        <v>30999</v>
      </c>
      <c r="F188" t="s">
        <v>24</v>
      </c>
      <c r="G188" t="s">
        <v>25</v>
      </c>
      <c r="H188" t="s">
        <v>26</v>
      </c>
      <c r="I188" t="s">
        <v>21</v>
      </c>
      <c r="J188">
        <v>12700</v>
      </c>
      <c r="K188">
        <v>41</v>
      </c>
      <c r="L188">
        <v>6</v>
      </c>
      <c r="M188">
        <v>128</v>
      </c>
      <c r="N188">
        <v>5000</v>
      </c>
      <c r="O188">
        <v>0.28056177933220394</v>
      </c>
      <c r="P188" s="1">
        <v>0.3</v>
      </c>
      <c r="Q188" t="s">
        <v>430</v>
      </c>
      <c r="U188"/>
      <c r="V188"/>
    </row>
    <row r="189" spans="1:22" x14ac:dyDescent="0.25">
      <c r="A189" t="s">
        <v>34</v>
      </c>
      <c r="B189" t="str">
        <f t="shared" si="2"/>
        <v>POP 9</v>
      </c>
      <c r="C189" t="s">
        <v>58</v>
      </c>
      <c r="D189">
        <v>11750</v>
      </c>
      <c r="E189">
        <v>19999</v>
      </c>
      <c r="F189" t="s">
        <v>24</v>
      </c>
      <c r="G189" t="s">
        <v>25</v>
      </c>
      <c r="H189" t="s">
        <v>36</v>
      </c>
      <c r="I189" t="s">
        <v>21</v>
      </c>
      <c r="J189">
        <v>8249</v>
      </c>
      <c r="K189">
        <v>42</v>
      </c>
      <c r="L189">
        <v>6</v>
      </c>
      <c r="M189">
        <v>128</v>
      </c>
      <c r="N189">
        <v>5000</v>
      </c>
      <c r="O189">
        <v>0.43693617021276598</v>
      </c>
      <c r="P189" s="1">
        <v>0.4</v>
      </c>
      <c r="Q189" t="s">
        <v>430</v>
      </c>
      <c r="U189"/>
      <c r="V189"/>
    </row>
    <row r="190" spans="1:22" x14ac:dyDescent="0.25">
      <c r="A190" t="s">
        <v>32</v>
      </c>
      <c r="B190" t="str">
        <f t="shared" si="2"/>
        <v>GALAXY A15</v>
      </c>
      <c r="C190" t="s">
        <v>66</v>
      </c>
      <c r="D190">
        <v>18550</v>
      </c>
      <c r="E190">
        <v>29999</v>
      </c>
      <c r="F190" t="s">
        <v>28</v>
      </c>
      <c r="G190" t="s">
        <v>25</v>
      </c>
      <c r="H190" t="s">
        <v>67</v>
      </c>
      <c r="I190" t="s">
        <v>21</v>
      </c>
      <c r="J190">
        <v>11449</v>
      </c>
      <c r="K190">
        <v>39</v>
      </c>
      <c r="L190">
        <v>4</v>
      </c>
      <c r="M190">
        <v>128</v>
      </c>
      <c r="N190">
        <v>5000</v>
      </c>
      <c r="O190">
        <v>0.27665768194070078</v>
      </c>
      <c r="P190" s="1">
        <v>0.3</v>
      </c>
      <c r="Q190" t="s">
        <v>431</v>
      </c>
      <c r="U190"/>
      <c r="V190"/>
    </row>
    <row r="191" spans="1:22" x14ac:dyDescent="0.25">
      <c r="A191" t="s">
        <v>32</v>
      </c>
      <c r="B191" t="str">
        <f t="shared" si="2"/>
        <v>GALAXY A15</v>
      </c>
      <c r="C191" t="s">
        <v>66</v>
      </c>
      <c r="D191">
        <v>18540</v>
      </c>
      <c r="E191">
        <v>29999</v>
      </c>
      <c r="F191" t="s">
        <v>28</v>
      </c>
      <c r="G191" t="s">
        <v>25</v>
      </c>
      <c r="H191" t="s">
        <v>67</v>
      </c>
      <c r="I191" t="s">
        <v>21</v>
      </c>
      <c r="J191">
        <v>11459</v>
      </c>
      <c r="K191">
        <v>39</v>
      </c>
      <c r="L191">
        <v>4</v>
      </c>
      <c r="M191">
        <v>128</v>
      </c>
      <c r="N191">
        <v>5000</v>
      </c>
      <c r="O191">
        <v>0.27680690399137003</v>
      </c>
      <c r="P191" s="1">
        <v>0.3</v>
      </c>
      <c r="Q191" t="s">
        <v>431</v>
      </c>
      <c r="U191"/>
      <c r="V191"/>
    </row>
    <row r="192" spans="1:22" x14ac:dyDescent="0.25">
      <c r="A192" t="s">
        <v>32</v>
      </c>
      <c r="B192" t="str">
        <f t="shared" si="2"/>
        <v>Galaxy A05s</v>
      </c>
      <c r="C192" t="s">
        <v>70</v>
      </c>
      <c r="D192">
        <v>14590</v>
      </c>
      <c r="E192">
        <v>23999</v>
      </c>
      <c r="F192" t="s">
        <v>28</v>
      </c>
      <c r="G192" t="s">
        <v>25</v>
      </c>
      <c r="H192" t="s">
        <v>26</v>
      </c>
      <c r="I192" t="s">
        <v>21</v>
      </c>
      <c r="J192">
        <v>9409</v>
      </c>
      <c r="K192">
        <v>40</v>
      </c>
      <c r="L192">
        <v>4</v>
      </c>
      <c r="M192">
        <v>128</v>
      </c>
      <c r="N192">
        <v>5000</v>
      </c>
      <c r="O192">
        <v>0.35174777244688143</v>
      </c>
      <c r="P192" s="1">
        <v>0.4</v>
      </c>
      <c r="Q192" t="s">
        <v>431</v>
      </c>
      <c r="U192"/>
      <c r="V192"/>
    </row>
    <row r="193" spans="1:22" x14ac:dyDescent="0.25">
      <c r="A193" t="s">
        <v>10</v>
      </c>
      <c r="B193" t="str">
        <f t="shared" si="2"/>
        <v>Redmi A3x</v>
      </c>
      <c r="C193" t="s">
        <v>38</v>
      </c>
      <c r="D193">
        <v>8190</v>
      </c>
      <c r="E193">
        <v>13999</v>
      </c>
      <c r="F193" t="s">
        <v>39</v>
      </c>
      <c r="G193" t="s">
        <v>19</v>
      </c>
      <c r="H193" t="s">
        <v>40</v>
      </c>
      <c r="I193" t="s">
        <v>21</v>
      </c>
      <c r="J193">
        <v>5809</v>
      </c>
      <c r="K193">
        <v>42</v>
      </c>
      <c r="L193">
        <v>3</v>
      </c>
      <c r="M193">
        <v>64</v>
      </c>
      <c r="N193">
        <v>5000</v>
      </c>
      <c r="O193">
        <v>0.6186813186813187</v>
      </c>
      <c r="P193" s="1">
        <v>0.6</v>
      </c>
      <c r="Q193" t="s">
        <v>434</v>
      </c>
      <c r="U193"/>
      <c r="V193"/>
    </row>
    <row r="194" spans="1:22" x14ac:dyDescent="0.25">
      <c r="A194" t="s">
        <v>10</v>
      </c>
      <c r="B194" t="str">
        <f t="shared" ref="B194:B257" si="3">TRIM(CLEAN(C194))</f>
        <v>Note 50</v>
      </c>
      <c r="C194" t="s">
        <v>47</v>
      </c>
      <c r="D194">
        <v>9899</v>
      </c>
      <c r="E194">
        <v>11999</v>
      </c>
      <c r="F194" t="s">
        <v>39</v>
      </c>
      <c r="G194" t="s">
        <v>19</v>
      </c>
      <c r="H194" t="s">
        <v>26</v>
      </c>
      <c r="I194" t="s">
        <v>21</v>
      </c>
      <c r="J194">
        <v>2100</v>
      </c>
      <c r="K194">
        <v>18</v>
      </c>
      <c r="L194">
        <v>3</v>
      </c>
      <c r="M194">
        <v>64</v>
      </c>
      <c r="N194">
        <v>5000</v>
      </c>
      <c r="O194">
        <v>0.51186988584705528</v>
      </c>
      <c r="P194" s="1">
        <v>0.5</v>
      </c>
      <c r="Q194" t="s">
        <v>434</v>
      </c>
      <c r="U194"/>
      <c r="V194"/>
    </row>
    <row r="195" spans="1:22" x14ac:dyDescent="0.25">
      <c r="A195" t="s">
        <v>16</v>
      </c>
      <c r="B195" t="str">
        <f t="shared" si="3"/>
        <v>A70</v>
      </c>
      <c r="C195" t="s">
        <v>93</v>
      </c>
      <c r="D195">
        <v>12500</v>
      </c>
      <c r="E195">
        <v>20000</v>
      </c>
      <c r="F195" t="s">
        <v>82</v>
      </c>
      <c r="G195" t="s">
        <v>13</v>
      </c>
      <c r="H195" t="s">
        <v>20</v>
      </c>
      <c r="I195" t="s">
        <v>21</v>
      </c>
      <c r="J195">
        <v>7500</v>
      </c>
      <c r="K195">
        <v>38</v>
      </c>
      <c r="L195">
        <v>12</v>
      </c>
      <c r="M195">
        <v>256</v>
      </c>
      <c r="N195">
        <v>5000</v>
      </c>
      <c r="O195">
        <v>0.42143999999999998</v>
      </c>
      <c r="P195" s="1">
        <v>0.4</v>
      </c>
      <c r="Q195" t="s">
        <v>440</v>
      </c>
      <c r="U195"/>
      <c r="V195"/>
    </row>
    <row r="196" spans="1:22" x14ac:dyDescent="0.25">
      <c r="A196" t="s">
        <v>10</v>
      </c>
      <c r="B196" t="str">
        <f t="shared" si="3"/>
        <v>Note 50</v>
      </c>
      <c r="C196" t="s">
        <v>47</v>
      </c>
      <c r="D196">
        <v>11940</v>
      </c>
      <c r="E196">
        <v>20999</v>
      </c>
      <c r="F196" t="s">
        <v>28</v>
      </c>
      <c r="G196" t="s">
        <v>25</v>
      </c>
      <c r="H196" t="s">
        <v>26</v>
      </c>
      <c r="I196" t="s">
        <v>21</v>
      </c>
      <c r="J196">
        <v>9059</v>
      </c>
      <c r="K196">
        <v>44</v>
      </c>
      <c r="L196">
        <v>4</v>
      </c>
      <c r="M196">
        <v>128</v>
      </c>
      <c r="N196">
        <v>5000</v>
      </c>
      <c r="O196">
        <v>0.42981574539363482</v>
      </c>
      <c r="P196" s="1">
        <v>0.4</v>
      </c>
      <c r="Q196" t="s">
        <v>431</v>
      </c>
      <c r="U196"/>
      <c r="V196"/>
    </row>
    <row r="197" spans="1:22" x14ac:dyDescent="0.25">
      <c r="A197" t="s">
        <v>32</v>
      </c>
      <c r="B197" t="str">
        <f t="shared" si="3"/>
        <v>GALAXY A16</v>
      </c>
      <c r="C197" t="s">
        <v>37</v>
      </c>
      <c r="D197">
        <v>18249</v>
      </c>
      <c r="E197">
        <v>30999</v>
      </c>
      <c r="F197" t="s">
        <v>24</v>
      </c>
      <c r="G197" t="s">
        <v>25</v>
      </c>
      <c r="H197" t="s">
        <v>26</v>
      </c>
      <c r="I197" t="s">
        <v>21</v>
      </c>
      <c r="J197">
        <v>12750</v>
      </c>
      <c r="K197">
        <v>42</v>
      </c>
      <c r="L197">
        <v>6</v>
      </c>
      <c r="M197">
        <v>128</v>
      </c>
      <c r="N197">
        <v>5000</v>
      </c>
      <c r="O197">
        <v>0.28133048386212944</v>
      </c>
      <c r="P197" s="1">
        <v>0.3</v>
      </c>
      <c r="Q197" t="s">
        <v>430</v>
      </c>
      <c r="U197"/>
      <c r="V197"/>
    </row>
    <row r="198" spans="1:22" x14ac:dyDescent="0.25">
      <c r="A198" t="s">
        <v>10</v>
      </c>
      <c r="B198" t="str">
        <f t="shared" si="3"/>
        <v>Redmi Note 14</v>
      </c>
      <c r="C198" t="s">
        <v>44</v>
      </c>
      <c r="D198">
        <v>20980</v>
      </c>
      <c r="E198">
        <v>59999</v>
      </c>
      <c r="F198" t="s">
        <v>24</v>
      </c>
      <c r="G198" t="s">
        <v>25</v>
      </c>
      <c r="H198" t="s">
        <v>36</v>
      </c>
      <c r="I198" t="s">
        <v>109</v>
      </c>
      <c r="J198">
        <v>39019</v>
      </c>
      <c r="K198">
        <v>65</v>
      </c>
      <c r="L198">
        <v>6</v>
      </c>
      <c r="M198">
        <v>128</v>
      </c>
      <c r="N198">
        <v>5110</v>
      </c>
      <c r="O198">
        <v>0.24995233555767399</v>
      </c>
      <c r="P198" s="1">
        <v>0.2</v>
      </c>
      <c r="Q198" t="s">
        <v>430</v>
      </c>
      <c r="U198"/>
      <c r="V198"/>
    </row>
    <row r="199" spans="1:22" x14ac:dyDescent="0.25">
      <c r="A199" t="s">
        <v>16</v>
      </c>
      <c r="B199" t="str">
        <f t="shared" si="3"/>
        <v>S25</v>
      </c>
      <c r="C199" t="s">
        <v>94</v>
      </c>
      <c r="D199">
        <v>13650</v>
      </c>
      <c r="E199">
        <v>19999</v>
      </c>
      <c r="F199" t="s">
        <v>82</v>
      </c>
      <c r="G199" t="s">
        <v>25</v>
      </c>
      <c r="H199" t="s">
        <v>55</v>
      </c>
      <c r="I199" t="s">
        <v>21</v>
      </c>
      <c r="J199">
        <v>6349</v>
      </c>
      <c r="K199">
        <v>32</v>
      </c>
      <c r="L199">
        <v>12</v>
      </c>
      <c r="M199">
        <v>128</v>
      </c>
      <c r="N199">
        <v>5000</v>
      </c>
      <c r="O199">
        <v>0.37655677655677655</v>
      </c>
      <c r="P199" s="1">
        <v>0.4</v>
      </c>
      <c r="Q199" t="s">
        <v>442</v>
      </c>
      <c r="U199"/>
      <c r="V199"/>
    </row>
    <row r="200" spans="1:22" x14ac:dyDescent="0.25">
      <c r="A200" t="s">
        <v>10</v>
      </c>
      <c r="B200" t="str">
        <f t="shared" si="3"/>
        <v>Redmi Note 14 pro</v>
      </c>
      <c r="C200" t="s">
        <v>72</v>
      </c>
      <c r="D200">
        <v>33850</v>
      </c>
      <c r="E200">
        <v>50000</v>
      </c>
      <c r="F200" t="s">
        <v>12</v>
      </c>
      <c r="G200" t="s">
        <v>13</v>
      </c>
      <c r="H200" t="s">
        <v>36</v>
      </c>
      <c r="I200" t="s">
        <v>45</v>
      </c>
      <c r="J200">
        <v>16150</v>
      </c>
      <c r="K200">
        <v>33</v>
      </c>
      <c r="L200">
        <v>8</v>
      </c>
      <c r="M200">
        <v>256</v>
      </c>
      <c r="N200">
        <v>5500</v>
      </c>
      <c r="O200">
        <v>0.17028064992614475</v>
      </c>
      <c r="P200" s="1">
        <v>0.2</v>
      </c>
      <c r="Q200" t="s">
        <v>428</v>
      </c>
      <c r="U200"/>
      <c r="V200"/>
    </row>
    <row r="201" spans="1:22" x14ac:dyDescent="0.25">
      <c r="A201" t="s">
        <v>103</v>
      </c>
      <c r="B201" t="str">
        <f t="shared" si="3"/>
        <v>Neon Smarta 2</v>
      </c>
      <c r="C201" t="s">
        <v>116</v>
      </c>
      <c r="D201">
        <v>5490</v>
      </c>
      <c r="E201">
        <v>10000</v>
      </c>
      <c r="F201" t="s">
        <v>18</v>
      </c>
      <c r="G201" t="s">
        <v>51</v>
      </c>
      <c r="H201" t="s">
        <v>105</v>
      </c>
      <c r="I201" t="s">
        <v>106</v>
      </c>
      <c r="J201">
        <v>4510</v>
      </c>
      <c r="K201">
        <v>46</v>
      </c>
      <c r="L201">
        <v>2</v>
      </c>
      <c r="M201">
        <v>32</v>
      </c>
      <c r="N201">
        <v>3300</v>
      </c>
      <c r="O201">
        <v>0.60728597449908928</v>
      </c>
      <c r="P201" s="1">
        <v>0.6</v>
      </c>
      <c r="Q201" t="s">
        <v>445</v>
      </c>
      <c r="U201"/>
      <c r="V201"/>
    </row>
    <row r="202" spans="1:22" x14ac:dyDescent="0.25">
      <c r="A202" t="s">
        <v>32</v>
      </c>
      <c r="B202" t="str">
        <f t="shared" si="3"/>
        <v>GALAXY A15</v>
      </c>
      <c r="C202" t="s">
        <v>66</v>
      </c>
      <c r="D202">
        <v>19299</v>
      </c>
      <c r="E202">
        <v>29999</v>
      </c>
      <c r="F202" t="s">
        <v>28</v>
      </c>
      <c r="G202" t="s">
        <v>25</v>
      </c>
      <c r="H202" t="s">
        <v>67</v>
      </c>
      <c r="I202" t="s">
        <v>21</v>
      </c>
      <c r="J202">
        <v>10700</v>
      </c>
      <c r="K202">
        <v>36</v>
      </c>
      <c r="L202">
        <v>4</v>
      </c>
      <c r="M202">
        <v>128</v>
      </c>
      <c r="N202">
        <v>5000</v>
      </c>
      <c r="O202">
        <v>0.26592051401627026</v>
      </c>
      <c r="P202" s="1">
        <v>0.3</v>
      </c>
      <c r="Q202" t="s">
        <v>431</v>
      </c>
      <c r="U202"/>
      <c r="V202"/>
    </row>
    <row r="203" spans="1:22" x14ac:dyDescent="0.25">
      <c r="A203" t="s">
        <v>32</v>
      </c>
      <c r="B203" t="str">
        <f t="shared" si="3"/>
        <v>GALAXY A16</v>
      </c>
      <c r="C203" t="s">
        <v>37</v>
      </c>
      <c r="D203">
        <v>16399</v>
      </c>
      <c r="E203">
        <v>35999</v>
      </c>
      <c r="F203" t="s">
        <v>28</v>
      </c>
      <c r="G203" t="s">
        <v>25</v>
      </c>
      <c r="H203" t="s">
        <v>26</v>
      </c>
      <c r="I203" t="s">
        <v>21</v>
      </c>
      <c r="J203">
        <v>19600</v>
      </c>
      <c r="K203">
        <v>55</v>
      </c>
      <c r="L203">
        <v>4</v>
      </c>
      <c r="M203">
        <v>128</v>
      </c>
      <c r="N203">
        <v>5000</v>
      </c>
      <c r="O203">
        <v>0.31294591133605709</v>
      </c>
      <c r="P203" s="1">
        <v>0.3</v>
      </c>
      <c r="Q203" t="s">
        <v>431</v>
      </c>
      <c r="U203"/>
      <c r="V203"/>
    </row>
    <row r="204" spans="1:22" x14ac:dyDescent="0.25">
      <c r="A204" t="s">
        <v>32</v>
      </c>
      <c r="B204" t="str">
        <f t="shared" si="3"/>
        <v>GALAXY A15</v>
      </c>
      <c r="C204" t="s">
        <v>66</v>
      </c>
      <c r="D204">
        <v>23999</v>
      </c>
      <c r="E204">
        <v>40000</v>
      </c>
      <c r="F204" t="s">
        <v>12</v>
      </c>
      <c r="G204" t="s">
        <v>13</v>
      </c>
      <c r="H204" t="s">
        <v>67</v>
      </c>
      <c r="I204" t="s">
        <v>21</v>
      </c>
      <c r="J204">
        <v>16001</v>
      </c>
      <c r="K204">
        <v>40</v>
      </c>
      <c r="L204">
        <v>8</v>
      </c>
      <c r="M204">
        <v>256</v>
      </c>
      <c r="N204">
        <v>5000</v>
      </c>
      <c r="O204">
        <v>0.21934247260302511</v>
      </c>
      <c r="P204" s="1">
        <v>0.2</v>
      </c>
      <c r="Q204" t="s">
        <v>428</v>
      </c>
      <c r="U204"/>
      <c r="V204"/>
    </row>
    <row r="205" spans="1:22" x14ac:dyDescent="0.25">
      <c r="A205" t="s">
        <v>10</v>
      </c>
      <c r="B205" t="str">
        <f t="shared" si="3"/>
        <v>Redmi 14C</v>
      </c>
      <c r="C205" t="s">
        <v>11</v>
      </c>
      <c r="D205">
        <v>11880</v>
      </c>
      <c r="E205">
        <v>23999</v>
      </c>
      <c r="F205" t="s">
        <v>28</v>
      </c>
      <c r="G205" t="s">
        <v>25</v>
      </c>
      <c r="H205" t="s">
        <v>14</v>
      </c>
      <c r="I205" t="s">
        <v>15</v>
      </c>
      <c r="J205">
        <v>12119</v>
      </c>
      <c r="K205">
        <v>51</v>
      </c>
      <c r="L205">
        <v>4</v>
      </c>
      <c r="M205">
        <v>128</v>
      </c>
      <c r="N205">
        <v>5160</v>
      </c>
      <c r="O205">
        <v>0.44545454545454544</v>
      </c>
      <c r="P205" s="1">
        <v>0.4</v>
      </c>
      <c r="Q205" t="s">
        <v>431</v>
      </c>
      <c r="U205"/>
      <c r="V205"/>
    </row>
    <row r="206" spans="1:22" x14ac:dyDescent="0.25">
      <c r="A206" t="s">
        <v>32</v>
      </c>
      <c r="B206" t="str">
        <f t="shared" si="3"/>
        <v>GALAXY A05</v>
      </c>
      <c r="C206" t="s">
        <v>114</v>
      </c>
      <c r="D206">
        <v>9330</v>
      </c>
      <c r="E206">
        <v>20000</v>
      </c>
      <c r="F206" t="s">
        <v>28</v>
      </c>
      <c r="G206" t="s">
        <v>19</v>
      </c>
      <c r="H206" t="s">
        <v>26</v>
      </c>
      <c r="I206" t="s">
        <v>21</v>
      </c>
      <c r="J206">
        <v>10670</v>
      </c>
      <c r="K206">
        <v>54</v>
      </c>
      <c r="L206">
        <v>4</v>
      </c>
      <c r="M206">
        <v>64</v>
      </c>
      <c r="N206">
        <v>5000</v>
      </c>
      <c r="O206">
        <v>0.54319399785637723</v>
      </c>
      <c r="P206" s="1">
        <v>0.5</v>
      </c>
      <c r="Q206" t="s">
        <v>432</v>
      </c>
      <c r="U206"/>
      <c r="V206"/>
    </row>
    <row r="207" spans="1:22" x14ac:dyDescent="0.25">
      <c r="A207" t="s">
        <v>16</v>
      </c>
      <c r="B207" t="str">
        <f t="shared" si="3"/>
        <v>A80</v>
      </c>
      <c r="C207" t="s">
        <v>56</v>
      </c>
      <c r="D207">
        <v>8899</v>
      </c>
      <c r="E207">
        <v>11200</v>
      </c>
      <c r="F207" t="s">
        <v>39</v>
      </c>
      <c r="G207" t="s">
        <v>25</v>
      </c>
      <c r="H207" t="s">
        <v>26</v>
      </c>
      <c r="I207" t="s">
        <v>21</v>
      </c>
      <c r="J207">
        <v>2301</v>
      </c>
      <c r="K207">
        <v>21</v>
      </c>
      <c r="L207">
        <v>3</v>
      </c>
      <c r="M207">
        <v>128</v>
      </c>
      <c r="N207">
        <v>5000</v>
      </c>
      <c r="O207">
        <v>0.57658163838633558</v>
      </c>
      <c r="P207" s="1">
        <v>0.6</v>
      </c>
      <c r="Q207" t="s">
        <v>436</v>
      </c>
      <c r="U207"/>
      <c r="V207"/>
    </row>
    <row r="208" spans="1:22" x14ac:dyDescent="0.25">
      <c r="A208" t="s">
        <v>34</v>
      </c>
      <c r="B208" t="str">
        <f t="shared" si="3"/>
        <v>Camon 40 PRO</v>
      </c>
      <c r="C208" t="s">
        <v>62</v>
      </c>
      <c r="D208">
        <v>32839</v>
      </c>
      <c r="E208">
        <v>39999</v>
      </c>
      <c r="F208" t="s">
        <v>12</v>
      </c>
      <c r="G208" t="s">
        <v>13</v>
      </c>
      <c r="H208" t="s">
        <v>55</v>
      </c>
      <c r="I208" t="s">
        <v>63</v>
      </c>
      <c r="J208">
        <v>7160</v>
      </c>
      <c r="K208">
        <v>18</v>
      </c>
      <c r="L208">
        <v>8</v>
      </c>
      <c r="M208">
        <v>256</v>
      </c>
      <c r="N208">
        <v>5200</v>
      </c>
      <c r="O208">
        <v>0.16638752702579251</v>
      </c>
      <c r="P208" s="1">
        <v>0.2</v>
      </c>
      <c r="Q208" t="s">
        <v>428</v>
      </c>
      <c r="U208"/>
      <c r="V208"/>
    </row>
    <row r="209" spans="1:22" x14ac:dyDescent="0.25">
      <c r="A209" t="s">
        <v>32</v>
      </c>
      <c r="B209" t="str">
        <f t="shared" si="3"/>
        <v>Galaxy A55</v>
      </c>
      <c r="C209" t="s">
        <v>81</v>
      </c>
      <c r="D209">
        <v>46990</v>
      </c>
      <c r="E209">
        <v>50000</v>
      </c>
      <c r="F209" t="s">
        <v>12</v>
      </c>
      <c r="G209" t="s">
        <v>13</v>
      </c>
      <c r="H209" t="s">
        <v>20</v>
      </c>
      <c r="I209" t="s">
        <v>21</v>
      </c>
      <c r="J209">
        <v>3010</v>
      </c>
      <c r="K209">
        <v>7</v>
      </c>
      <c r="L209">
        <v>8</v>
      </c>
      <c r="M209">
        <v>256</v>
      </c>
      <c r="N209">
        <v>5000</v>
      </c>
      <c r="O209">
        <v>0.11202383485848053</v>
      </c>
      <c r="P209" s="1">
        <v>0.1</v>
      </c>
      <c r="Q209" t="s">
        <v>428</v>
      </c>
      <c r="U209"/>
      <c r="V209"/>
    </row>
    <row r="210" spans="1:22" x14ac:dyDescent="0.25">
      <c r="A210" t="s">
        <v>10</v>
      </c>
      <c r="B210" t="str">
        <f t="shared" si="3"/>
        <v>Redmi 14C</v>
      </c>
      <c r="C210" t="s">
        <v>11</v>
      </c>
      <c r="D210">
        <v>11298</v>
      </c>
      <c r="E210">
        <v>19999</v>
      </c>
      <c r="F210" t="s">
        <v>28</v>
      </c>
      <c r="G210" t="s">
        <v>25</v>
      </c>
      <c r="H210" t="s">
        <v>14</v>
      </c>
      <c r="I210" t="s">
        <v>15</v>
      </c>
      <c r="J210">
        <v>8701</v>
      </c>
      <c r="K210">
        <v>44</v>
      </c>
      <c r="L210">
        <v>4</v>
      </c>
      <c r="M210">
        <v>128</v>
      </c>
      <c r="N210">
        <v>5160</v>
      </c>
      <c r="O210">
        <v>0.46840148698884759</v>
      </c>
      <c r="P210" s="1">
        <v>0.5</v>
      </c>
      <c r="Q210" t="s">
        <v>431</v>
      </c>
      <c r="U210"/>
      <c r="V210"/>
    </row>
    <row r="211" spans="1:22" x14ac:dyDescent="0.25">
      <c r="A211" t="s">
        <v>22</v>
      </c>
      <c r="B211" t="str">
        <f t="shared" si="3"/>
        <v>Hot 50i X</v>
      </c>
      <c r="C211" t="s">
        <v>117</v>
      </c>
      <c r="D211">
        <v>15999</v>
      </c>
      <c r="E211">
        <v>25999</v>
      </c>
      <c r="F211" t="s">
        <v>24</v>
      </c>
      <c r="G211" t="s">
        <v>88</v>
      </c>
      <c r="H211" t="s">
        <v>26</v>
      </c>
      <c r="I211" t="s">
        <v>21</v>
      </c>
      <c r="J211">
        <v>10000</v>
      </c>
      <c r="K211">
        <v>39</v>
      </c>
      <c r="L211">
        <v>6</v>
      </c>
      <c r="N211">
        <v>5000</v>
      </c>
      <c r="P211" s="1"/>
      <c r="Q211" t="s">
        <v>448</v>
      </c>
      <c r="U211"/>
      <c r="V211"/>
    </row>
    <row r="212" spans="1:22" x14ac:dyDescent="0.25">
      <c r="A212" t="s">
        <v>10</v>
      </c>
      <c r="B212" t="str">
        <f t="shared" si="3"/>
        <v>Redmi 12</v>
      </c>
      <c r="C212" t="s">
        <v>118</v>
      </c>
      <c r="D212">
        <v>16599</v>
      </c>
      <c r="E212">
        <v>29999</v>
      </c>
      <c r="F212" t="s">
        <v>28</v>
      </c>
      <c r="G212" t="s">
        <v>25</v>
      </c>
      <c r="H212" t="s">
        <v>26</v>
      </c>
      <c r="I212" t="s">
        <v>21</v>
      </c>
      <c r="J212">
        <v>13400</v>
      </c>
      <c r="K212">
        <v>45</v>
      </c>
      <c r="L212">
        <v>4</v>
      </c>
      <c r="M212">
        <v>128</v>
      </c>
      <c r="N212">
        <v>5000</v>
      </c>
      <c r="O212">
        <v>0.30917525152117598</v>
      </c>
      <c r="P212" s="1">
        <v>0.3</v>
      </c>
      <c r="Q212" t="s">
        <v>431</v>
      </c>
      <c r="U212"/>
      <c r="V212"/>
    </row>
    <row r="213" spans="1:22" x14ac:dyDescent="0.25">
      <c r="A213" t="s">
        <v>10</v>
      </c>
      <c r="B213" t="str">
        <f t="shared" si="3"/>
        <v>Redmi 14C</v>
      </c>
      <c r="C213" t="s">
        <v>11</v>
      </c>
      <c r="D213">
        <v>14999</v>
      </c>
      <c r="E213">
        <v>22999</v>
      </c>
      <c r="F213" t="s">
        <v>12</v>
      </c>
      <c r="G213" t="s">
        <v>13</v>
      </c>
      <c r="H213" t="s">
        <v>14</v>
      </c>
      <c r="I213" t="s">
        <v>15</v>
      </c>
      <c r="J213">
        <v>8000</v>
      </c>
      <c r="K213">
        <v>35</v>
      </c>
      <c r="L213">
        <v>8</v>
      </c>
      <c r="M213">
        <v>256</v>
      </c>
      <c r="N213">
        <v>5160</v>
      </c>
      <c r="O213">
        <v>0.36162410827388491</v>
      </c>
      <c r="P213" s="1">
        <v>0.4</v>
      </c>
      <c r="Q213" t="s">
        <v>428</v>
      </c>
      <c r="U213"/>
      <c r="V213"/>
    </row>
    <row r="214" spans="1:22" x14ac:dyDescent="0.25">
      <c r="A214" t="s">
        <v>22</v>
      </c>
      <c r="B214" t="str">
        <f t="shared" si="3"/>
        <v>Hot 50 Pro+</v>
      </c>
      <c r="C214" t="s">
        <v>78</v>
      </c>
      <c r="D214">
        <v>22480</v>
      </c>
      <c r="E214">
        <v>24000</v>
      </c>
      <c r="F214" t="s">
        <v>12</v>
      </c>
      <c r="G214" t="s">
        <v>25</v>
      </c>
      <c r="H214" t="s">
        <v>55</v>
      </c>
      <c r="I214" t="s">
        <v>21</v>
      </c>
      <c r="J214">
        <v>1520</v>
      </c>
      <c r="K214">
        <v>7</v>
      </c>
      <c r="L214">
        <v>8</v>
      </c>
      <c r="M214">
        <v>128</v>
      </c>
      <c r="N214">
        <v>5000</v>
      </c>
      <c r="O214">
        <v>0.22846975088967972</v>
      </c>
      <c r="P214" s="1">
        <v>0.2</v>
      </c>
      <c r="Q214" t="s">
        <v>433</v>
      </c>
      <c r="U214"/>
      <c r="V214"/>
    </row>
    <row r="215" spans="1:22" x14ac:dyDescent="0.25">
      <c r="A215" t="s">
        <v>10</v>
      </c>
      <c r="B215" t="str">
        <f t="shared" si="3"/>
        <v>Redmi 14C</v>
      </c>
      <c r="C215" t="s">
        <v>11</v>
      </c>
      <c r="D215">
        <v>14283</v>
      </c>
      <c r="E215">
        <v>17000</v>
      </c>
      <c r="F215" t="s">
        <v>12</v>
      </c>
      <c r="G215" t="s">
        <v>13</v>
      </c>
      <c r="H215" t="s">
        <v>14</v>
      </c>
      <c r="I215" t="s">
        <v>15</v>
      </c>
      <c r="J215">
        <v>2717</v>
      </c>
      <c r="K215">
        <v>16</v>
      </c>
      <c r="L215">
        <v>8</v>
      </c>
      <c r="M215">
        <v>256</v>
      </c>
      <c r="N215">
        <v>5160</v>
      </c>
      <c r="O215">
        <v>0.37975215290905273</v>
      </c>
      <c r="P215" s="1">
        <v>0.4</v>
      </c>
      <c r="Q215" t="s">
        <v>428</v>
      </c>
      <c r="U215"/>
      <c r="V215"/>
    </row>
    <row r="216" spans="1:22" x14ac:dyDescent="0.25">
      <c r="A216" t="s">
        <v>32</v>
      </c>
      <c r="B216" t="str">
        <f t="shared" si="3"/>
        <v>Refurbished Galaxy Z Fold</v>
      </c>
      <c r="C216" t="s">
        <v>119</v>
      </c>
      <c r="D216">
        <v>85580</v>
      </c>
      <c r="F216" t="s">
        <v>82</v>
      </c>
      <c r="G216" t="s">
        <v>120</v>
      </c>
      <c r="H216" t="s">
        <v>121</v>
      </c>
      <c r="I216" t="s">
        <v>122</v>
      </c>
      <c r="L216">
        <v>12</v>
      </c>
      <c r="M216">
        <v>512</v>
      </c>
      <c r="N216">
        <v>4400</v>
      </c>
      <c r="O216">
        <v>5.7536807665342367E-2</v>
      </c>
      <c r="P216" s="1">
        <v>0.1</v>
      </c>
      <c r="Q216" t="s">
        <v>449</v>
      </c>
      <c r="U216"/>
      <c r="V216"/>
    </row>
    <row r="217" spans="1:22" x14ac:dyDescent="0.25">
      <c r="A217" t="s">
        <v>16</v>
      </c>
      <c r="B217" t="str">
        <f t="shared" si="3"/>
        <v>S25</v>
      </c>
      <c r="C217" t="s">
        <v>94</v>
      </c>
      <c r="D217">
        <v>13295</v>
      </c>
      <c r="E217">
        <v>19999</v>
      </c>
      <c r="F217" t="s">
        <v>82</v>
      </c>
      <c r="G217" t="s">
        <v>25</v>
      </c>
      <c r="H217" t="s">
        <v>55</v>
      </c>
      <c r="I217" t="s">
        <v>21</v>
      </c>
      <c r="J217">
        <v>6704</v>
      </c>
      <c r="K217">
        <v>34</v>
      </c>
      <c r="L217">
        <v>12</v>
      </c>
      <c r="M217">
        <v>128</v>
      </c>
      <c r="N217">
        <v>5000</v>
      </c>
      <c r="O217">
        <v>0.38661150808574651</v>
      </c>
      <c r="P217" s="1">
        <v>0.4</v>
      </c>
      <c r="Q217" t="s">
        <v>442</v>
      </c>
      <c r="U217"/>
      <c r="V217"/>
    </row>
    <row r="218" spans="1:22" x14ac:dyDescent="0.25">
      <c r="A218" t="s">
        <v>16</v>
      </c>
      <c r="B218" t="str">
        <f t="shared" si="3"/>
        <v>P55</v>
      </c>
      <c r="C218" t="s">
        <v>111</v>
      </c>
      <c r="D218">
        <v>10799</v>
      </c>
      <c r="E218">
        <v>18999</v>
      </c>
      <c r="F218" t="s">
        <v>82</v>
      </c>
      <c r="G218" t="s">
        <v>25</v>
      </c>
      <c r="H218" t="s">
        <v>20</v>
      </c>
      <c r="I218" t="s">
        <v>21</v>
      </c>
      <c r="J218">
        <v>8200</v>
      </c>
      <c r="K218">
        <v>44</v>
      </c>
      <c r="L218">
        <v>12</v>
      </c>
      <c r="M218">
        <v>128</v>
      </c>
      <c r="N218">
        <v>5000</v>
      </c>
      <c r="O218">
        <v>0.47596999722196498</v>
      </c>
      <c r="P218" s="1">
        <v>0.5</v>
      </c>
      <c r="Q218" t="s">
        <v>442</v>
      </c>
      <c r="U218"/>
      <c r="V218"/>
    </row>
    <row r="219" spans="1:22" x14ac:dyDescent="0.25">
      <c r="A219" t="s">
        <v>34</v>
      </c>
      <c r="B219" t="str">
        <f t="shared" si="3"/>
        <v>Spark 10 Pro</v>
      </c>
      <c r="C219" t="s">
        <v>123</v>
      </c>
      <c r="D219">
        <v>21999</v>
      </c>
      <c r="E219">
        <v>34999</v>
      </c>
      <c r="F219" t="s">
        <v>96</v>
      </c>
      <c r="G219" t="s">
        <v>13</v>
      </c>
      <c r="H219" t="s">
        <v>97</v>
      </c>
      <c r="I219" t="s">
        <v>21</v>
      </c>
      <c r="J219">
        <v>13000</v>
      </c>
      <c r="K219">
        <v>38</v>
      </c>
      <c r="L219">
        <v>16</v>
      </c>
      <c r="M219">
        <v>256</v>
      </c>
      <c r="N219">
        <v>5000</v>
      </c>
      <c r="O219">
        <v>0.23964725669348608</v>
      </c>
      <c r="P219" s="1">
        <v>0.2</v>
      </c>
      <c r="Q219" t="s">
        <v>443</v>
      </c>
      <c r="U219"/>
      <c r="V219"/>
    </row>
    <row r="220" spans="1:22" x14ac:dyDescent="0.25">
      <c r="A220" t="s">
        <v>34</v>
      </c>
      <c r="B220" t="str">
        <f t="shared" si="3"/>
        <v>Spark 20 Pro</v>
      </c>
      <c r="C220" t="s">
        <v>124</v>
      </c>
      <c r="D220">
        <v>24199</v>
      </c>
      <c r="E220">
        <v>40999</v>
      </c>
      <c r="F220" t="s">
        <v>12</v>
      </c>
      <c r="G220" t="s">
        <v>13</v>
      </c>
      <c r="H220" t="s">
        <v>55</v>
      </c>
      <c r="I220" t="s">
        <v>21</v>
      </c>
      <c r="J220">
        <v>16800</v>
      </c>
      <c r="K220">
        <v>41</v>
      </c>
      <c r="L220">
        <v>8</v>
      </c>
      <c r="M220">
        <v>256</v>
      </c>
      <c r="N220">
        <v>5000</v>
      </c>
      <c r="O220">
        <v>0.21752964998553659</v>
      </c>
      <c r="P220" s="1">
        <v>0.2</v>
      </c>
      <c r="Q220" t="s">
        <v>428</v>
      </c>
      <c r="U220"/>
      <c r="V220"/>
    </row>
    <row r="221" spans="1:22" x14ac:dyDescent="0.25">
      <c r="A221" t="s">
        <v>10</v>
      </c>
      <c r="B221" t="str">
        <f t="shared" si="3"/>
        <v>Redmi A3 Pro</v>
      </c>
      <c r="C221" t="s">
        <v>125</v>
      </c>
      <c r="D221">
        <v>11495</v>
      </c>
      <c r="E221">
        <v>19999</v>
      </c>
      <c r="F221" t="s">
        <v>28</v>
      </c>
      <c r="G221" t="s">
        <v>25</v>
      </c>
      <c r="H221" t="s">
        <v>14</v>
      </c>
      <c r="I221" t="s">
        <v>15</v>
      </c>
      <c r="J221">
        <v>8504</v>
      </c>
      <c r="K221">
        <v>43</v>
      </c>
      <c r="L221">
        <v>4</v>
      </c>
      <c r="M221">
        <v>128</v>
      </c>
      <c r="N221">
        <v>5160</v>
      </c>
      <c r="O221">
        <v>0.46037407568508049</v>
      </c>
      <c r="P221" s="1">
        <v>0.5</v>
      </c>
      <c r="Q221" t="s">
        <v>431</v>
      </c>
      <c r="U221"/>
      <c r="V221"/>
    </row>
    <row r="222" spans="1:22" x14ac:dyDescent="0.25">
      <c r="A222" t="s">
        <v>10</v>
      </c>
      <c r="B222" t="str">
        <f t="shared" si="3"/>
        <v>Note 50</v>
      </c>
      <c r="C222" t="s">
        <v>47</v>
      </c>
      <c r="D222">
        <v>11395</v>
      </c>
      <c r="E222">
        <v>19995</v>
      </c>
      <c r="F222" t="s">
        <v>28</v>
      </c>
      <c r="G222" t="s">
        <v>88</v>
      </c>
      <c r="H222" t="s">
        <v>26</v>
      </c>
      <c r="I222" t="s">
        <v>21</v>
      </c>
      <c r="J222">
        <v>8600</v>
      </c>
      <c r="K222">
        <v>43</v>
      </c>
      <c r="L222">
        <v>4</v>
      </c>
      <c r="N222">
        <v>5000</v>
      </c>
      <c r="P222" s="1"/>
      <c r="Q222" t="s">
        <v>441</v>
      </c>
      <c r="U222"/>
      <c r="V222"/>
    </row>
    <row r="223" spans="1:22" x14ac:dyDescent="0.25">
      <c r="A223" t="s">
        <v>34</v>
      </c>
      <c r="B223" t="str">
        <f t="shared" si="3"/>
        <v>Pop 7 Pro</v>
      </c>
      <c r="C223" t="s">
        <v>126</v>
      </c>
      <c r="D223">
        <v>11950</v>
      </c>
      <c r="E223">
        <v>18999</v>
      </c>
      <c r="F223" t="s">
        <v>28</v>
      </c>
      <c r="G223" t="s">
        <v>19</v>
      </c>
      <c r="H223" t="s">
        <v>20</v>
      </c>
      <c r="I223" t="s">
        <v>21</v>
      </c>
      <c r="J223">
        <v>7049</v>
      </c>
      <c r="K223">
        <v>38</v>
      </c>
      <c r="L223">
        <v>4</v>
      </c>
      <c r="M223">
        <v>64</v>
      </c>
      <c r="N223">
        <v>5000</v>
      </c>
      <c r="O223">
        <v>0.42410041841004187</v>
      </c>
      <c r="P223" s="1">
        <v>0.4</v>
      </c>
      <c r="Q223" t="s">
        <v>432</v>
      </c>
      <c r="U223"/>
      <c r="V223"/>
    </row>
    <row r="224" spans="1:22" x14ac:dyDescent="0.25">
      <c r="A224" t="s">
        <v>10</v>
      </c>
      <c r="B224" t="str">
        <f t="shared" si="3"/>
        <v>Redmi 14C</v>
      </c>
      <c r="C224" t="s">
        <v>11</v>
      </c>
      <c r="D224">
        <v>14284</v>
      </c>
      <c r="E224">
        <v>19999</v>
      </c>
      <c r="F224" t="s">
        <v>12</v>
      </c>
      <c r="G224" t="s">
        <v>13</v>
      </c>
      <c r="H224" t="s">
        <v>14</v>
      </c>
      <c r="I224" t="s">
        <v>15</v>
      </c>
      <c r="J224">
        <v>5715</v>
      </c>
      <c r="K224">
        <v>29</v>
      </c>
      <c r="L224">
        <v>8</v>
      </c>
      <c r="M224">
        <v>256</v>
      </c>
      <c r="N224">
        <v>5160</v>
      </c>
      <c r="O224">
        <v>0.37972556706804816</v>
      </c>
      <c r="P224" s="1">
        <v>0.4</v>
      </c>
      <c r="Q224" t="s">
        <v>428</v>
      </c>
      <c r="U224"/>
      <c r="V224"/>
    </row>
    <row r="225" spans="1:22" x14ac:dyDescent="0.25">
      <c r="A225" t="s">
        <v>34</v>
      </c>
      <c r="B225" t="str">
        <f t="shared" si="3"/>
        <v>POP 7</v>
      </c>
      <c r="C225" t="s">
        <v>127</v>
      </c>
      <c r="D225">
        <v>10800</v>
      </c>
      <c r="E225">
        <v>17000</v>
      </c>
      <c r="F225" t="s">
        <v>18</v>
      </c>
      <c r="G225" t="s">
        <v>19</v>
      </c>
      <c r="H225" t="s">
        <v>20</v>
      </c>
      <c r="I225" t="s">
        <v>21</v>
      </c>
      <c r="J225">
        <v>6200</v>
      </c>
      <c r="K225">
        <v>37</v>
      </c>
      <c r="L225">
        <v>2</v>
      </c>
      <c r="M225">
        <v>64</v>
      </c>
      <c r="N225">
        <v>5000</v>
      </c>
      <c r="O225">
        <v>0.46907407407407409</v>
      </c>
      <c r="P225" s="1">
        <v>0.5</v>
      </c>
      <c r="Q225" t="s">
        <v>429</v>
      </c>
      <c r="U225"/>
      <c r="V225"/>
    </row>
    <row r="226" spans="1:22" x14ac:dyDescent="0.25">
      <c r="A226" t="s">
        <v>32</v>
      </c>
      <c r="B226" t="str">
        <f t="shared" si="3"/>
        <v>Galaxy A05</v>
      </c>
      <c r="C226" t="s">
        <v>33</v>
      </c>
      <c r="D226">
        <v>9899</v>
      </c>
      <c r="E226">
        <v>20999</v>
      </c>
      <c r="F226" t="s">
        <v>28</v>
      </c>
      <c r="G226" t="s">
        <v>19</v>
      </c>
      <c r="H226" t="s">
        <v>26</v>
      </c>
      <c r="I226" t="s">
        <v>21</v>
      </c>
      <c r="J226">
        <v>11100</v>
      </c>
      <c r="K226">
        <v>53</v>
      </c>
      <c r="L226">
        <v>4</v>
      </c>
      <c r="M226">
        <v>64</v>
      </c>
      <c r="N226">
        <v>5000</v>
      </c>
      <c r="O226">
        <v>0.51197090615213658</v>
      </c>
      <c r="P226" s="1">
        <v>0.5</v>
      </c>
      <c r="Q226" t="s">
        <v>432</v>
      </c>
      <c r="U226"/>
      <c r="V226"/>
    </row>
    <row r="227" spans="1:22" x14ac:dyDescent="0.25">
      <c r="A227" t="s">
        <v>32</v>
      </c>
      <c r="B227" t="str">
        <f t="shared" si="3"/>
        <v>Galaxy A15</v>
      </c>
      <c r="C227" t="s">
        <v>79</v>
      </c>
      <c r="D227">
        <v>19299</v>
      </c>
      <c r="E227">
        <v>29999</v>
      </c>
      <c r="F227" t="s">
        <v>24</v>
      </c>
      <c r="G227" t="s">
        <v>25</v>
      </c>
      <c r="H227" t="s">
        <v>67</v>
      </c>
      <c r="I227" t="s">
        <v>21</v>
      </c>
      <c r="J227">
        <v>10700</v>
      </c>
      <c r="K227">
        <v>36</v>
      </c>
      <c r="L227">
        <v>6</v>
      </c>
      <c r="M227">
        <v>128</v>
      </c>
      <c r="N227">
        <v>5000</v>
      </c>
      <c r="O227">
        <v>0.26602414632882532</v>
      </c>
      <c r="P227" s="1">
        <v>0.3</v>
      </c>
      <c r="Q227" t="s">
        <v>430</v>
      </c>
      <c r="U227"/>
      <c r="V227"/>
    </row>
    <row r="228" spans="1:22" x14ac:dyDescent="0.25">
      <c r="A228" t="s">
        <v>32</v>
      </c>
      <c r="B228" t="str">
        <f t="shared" si="3"/>
        <v>Galaxy A05</v>
      </c>
      <c r="C228" t="s">
        <v>33</v>
      </c>
      <c r="D228">
        <v>9399</v>
      </c>
      <c r="E228">
        <v>19999</v>
      </c>
      <c r="F228" t="s">
        <v>28</v>
      </c>
      <c r="G228" t="s">
        <v>19</v>
      </c>
      <c r="H228" t="s">
        <v>20</v>
      </c>
      <c r="I228" t="s">
        <v>21</v>
      </c>
      <c r="J228">
        <v>10600</v>
      </c>
      <c r="K228">
        <v>53</v>
      </c>
      <c r="L228">
        <v>4</v>
      </c>
      <c r="M228">
        <v>64</v>
      </c>
      <c r="N228">
        <v>5000</v>
      </c>
      <c r="O228">
        <v>0.5392062985423981</v>
      </c>
      <c r="P228" s="1">
        <v>0.5</v>
      </c>
      <c r="Q228" t="s">
        <v>432</v>
      </c>
      <c r="U228"/>
      <c r="V228"/>
    </row>
    <row r="229" spans="1:22" x14ac:dyDescent="0.25">
      <c r="A229" t="s">
        <v>10</v>
      </c>
      <c r="B229" t="str">
        <f t="shared" si="3"/>
        <v>Redmi 14C</v>
      </c>
      <c r="C229" t="s">
        <v>11</v>
      </c>
      <c r="D229">
        <v>15299</v>
      </c>
      <c r="E229">
        <v>20999</v>
      </c>
      <c r="F229" t="s">
        <v>12</v>
      </c>
      <c r="G229" t="s">
        <v>13</v>
      </c>
      <c r="H229" t="s">
        <v>14</v>
      </c>
      <c r="I229" t="s">
        <v>15</v>
      </c>
      <c r="J229">
        <v>5700</v>
      </c>
      <c r="K229">
        <v>28</v>
      </c>
      <c r="L229">
        <v>8</v>
      </c>
      <c r="M229">
        <v>256</v>
      </c>
      <c r="N229">
        <v>5160</v>
      </c>
      <c r="O229">
        <v>0.35453297601150402</v>
      </c>
      <c r="P229" s="1">
        <v>0.4</v>
      </c>
      <c r="Q229" t="s">
        <v>428</v>
      </c>
      <c r="U229"/>
      <c r="V229"/>
    </row>
    <row r="230" spans="1:22" x14ac:dyDescent="0.25">
      <c r="A230" t="s">
        <v>34</v>
      </c>
      <c r="B230" t="str">
        <f t="shared" si="3"/>
        <v>Camon 20 Pro</v>
      </c>
      <c r="C230" t="s">
        <v>128</v>
      </c>
      <c r="D230">
        <v>28495</v>
      </c>
      <c r="E230">
        <v>40999</v>
      </c>
      <c r="F230" t="s">
        <v>12</v>
      </c>
      <c r="G230" t="s">
        <v>13</v>
      </c>
      <c r="H230" t="s">
        <v>36</v>
      </c>
      <c r="I230" t="s">
        <v>21</v>
      </c>
      <c r="J230">
        <v>12504</v>
      </c>
      <c r="K230">
        <v>31</v>
      </c>
      <c r="L230">
        <v>8</v>
      </c>
      <c r="M230">
        <v>256</v>
      </c>
      <c r="N230">
        <v>5000</v>
      </c>
      <c r="O230">
        <v>0.18473416388840147</v>
      </c>
      <c r="P230" s="1">
        <v>0.2</v>
      </c>
      <c r="Q230" t="s">
        <v>428</v>
      </c>
      <c r="U230"/>
      <c r="V230"/>
    </row>
    <row r="231" spans="1:22" x14ac:dyDescent="0.25">
      <c r="A231" t="s">
        <v>49</v>
      </c>
      <c r="B231" t="str">
        <f t="shared" si="3"/>
        <v>A3</v>
      </c>
      <c r="C231" t="s">
        <v>129</v>
      </c>
      <c r="D231">
        <v>28450</v>
      </c>
      <c r="E231">
        <v>32000</v>
      </c>
      <c r="F231" t="s">
        <v>12</v>
      </c>
      <c r="G231" t="s">
        <v>13</v>
      </c>
      <c r="H231" t="s">
        <v>36</v>
      </c>
      <c r="I231" t="s">
        <v>65</v>
      </c>
      <c r="J231">
        <v>3550</v>
      </c>
      <c r="K231">
        <v>11</v>
      </c>
      <c r="L231">
        <v>8</v>
      </c>
      <c r="M231">
        <v>256</v>
      </c>
      <c r="N231">
        <v>5100</v>
      </c>
      <c r="O231">
        <v>0.18854130052724077</v>
      </c>
      <c r="P231" s="1">
        <v>0.2</v>
      </c>
      <c r="Q231" t="s">
        <v>428</v>
      </c>
      <c r="U231"/>
      <c r="V231"/>
    </row>
    <row r="232" spans="1:22" x14ac:dyDescent="0.25">
      <c r="A232" t="s">
        <v>32</v>
      </c>
      <c r="B232" t="str">
        <f t="shared" si="3"/>
        <v>Galaxy A06</v>
      </c>
      <c r="C232" t="s">
        <v>41</v>
      </c>
      <c r="D232">
        <v>12498</v>
      </c>
      <c r="E232">
        <v>20998</v>
      </c>
      <c r="F232" t="s">
        <v>28</v>
      </c>
      <c r="G232" t="s">
        <v>25</v>
      </c>
      <c r="H232" t="s">
        <v>26</v>
      </c>
      <c r="I232" t="s">
        <v>21</v>
      </c>
      <c r="J232">
        <v>8500</v>
      </c>
      <c r="K232">
        <v>41</v>
      </c>
      <c r="L232">
        <v>4</v>
      </c>
      <c r="M232">
        <v>128</v>
      </c>
      <c r="N232">
        <v>5000</v>
      </c>
      <c r="O232">
        <v>0.41062570011201793</v>
      </c>
      <c r="P232" s="1">
        <v>0.4</v>
      </c>
      <c r="Q232" t="s">
        <v>431</v>
      </c>
      <c r="U232"/>
      <c r="V232"/>
    </row>
    <row r="233" spans="1:22" x14ac:dyDescent="0.25">
      <c r="A233" t="s">
        <v>130</v>
      </c>
      <c r="B233" t="str">
        <f t="shared" si="3"/>
        <v>C32</v>
      </c>
      <c r="C233" t="s">
        <v>131</v>
      </c>
      <c r="D233">
        <v>17999</v>
      </c>
      <c r="F233" t="s">
        <v>28</v>
      </c>
      <c r="G233" t="s">
        <v>19</v>
      </c>
      <c r="H233" t="s">
        <v>132</v>
      </c>
      <c r="I233" t="s">
        <v>133</v>
      </c>
      <c r="L233">
        <v>4</v>
      </c>
      <c r="M233">
        <v>64</v>
      </c>
      <c r="N233">
        <v>5050</v>
      </c>
      <c r="O233">
        <v>0.28434913050725041</v>
      </c>
      <c r="P233" s="1">
        <v>0.3</v>
      </c>
      <c r="Q233" t="s">
        <v>432</v>
      </c>
      <c r="U233"/>
      <c r="V233"/>
    </row>
    <row r="234" spans="1:22" x14ac:dyDescent="0.25">
      <c r="A234" t="s">
        <v>16</v>
      </c>
      <c r="B234" t="str">
        <f t="shared" si="3"/>
        <v>A18S</v>
      </c>
      <c r="C234" t="s">
        <v>134</v>
      </c>
      <c r="D234">
        <v>6190</v>
      </c>
      <c r="E234">
        <v>10000</v>
      </c>
      <c r="F234" t="s">
        <v>18</v>
      </c>
      <c r="G234" t="s">
        <v>51</v>
      </c>
      <c r="H234" t="s">
        <v>135</v>
      </c>
      <c r="I234" t="s">
        <v>136</v>
      </c>
      <c r="J234">
        <v>3810</v>
      </c>
      <c r="K234">
        <v>39</v>
      </c>
      <c r="L234">
        <v>2</v>
      </c>
      <c r="M234">
        <v>32</v>
      </c>
      <c r="N234">
        <v>3020</v>
      </c>
      <c r="O234">
        <v>0.49337641357027462</v>
      </c>
      <c r="P234" s="1">
        <v>0.5</v>
      </c>
      <c r="Q234" t="s">
        <v>445</v>
      </c>
      <c r="U234"/>
      <c r="V234"/>
    </row>
    <row r="235" spans="1:22" x14ac:dyDescent="0.25">
      <c r="A235" t="s">
        <v>49</v>
      </c>
      <c r="B235" t="str">
        <f t="shared" si="3"/>
        <v>A3</v>
      </c>
      <c r="C235" t="s">
        <v>129</v>
      </c>
      <c r="D235">
        <v>23265</v>
      </c>
      <c r="E235">
        <v>29999</v>
      </c>
      <c r="F235" t="s">
        <v>24</v>
      </c>
      <c r="G235" t="s">
        <v>25</v>
      </c>
      <c r="H235" t="s">
        <v>36</v>
      </c>
      <c r="I235" t="s">
        <v>65</v>
      </c>
      <c r="J235">
        <v>6734</v>
      </c>
      <c r="K235">
        <v>23</v>
      </c>
      <c r="L235">
        <v>6</v>
      </c>
      <c r="M235">
        <v>128</v>
      </c>
      <c r="N235">
        <v>5100</v>
      </c>
      <c r="O235">
        <v>0.22497313561143348</v>
      </c>
      <c r="P235" s="1">
        <v>0.2</v>
      </c>
      <c r="Q235" t="s">
        <v>430</v>
      </c>
      <c r="U235"/>
      <c r="V235"/>
    </row>
    <row r="236" spans="1:22" x14ac:dyDescent="0.25">
      <c r="A236" t="s">
        <v>32</v>
      </c>
      <c r="B236" t="str">
        <f t="shared" si="3"/>
        <v>Galaxy A16</v>
      </c>
      <c r="C236" t="s">
        <v>42</v>
      </c>
      <c r="D236">
        <v>16650</v>
      </c>
      <c r="E236">
        <v>24999</v>
      </c>
      <c r="F236" t="s">
        <v>28</v>
      </c>
      <c r="G236" t="s">
        <v>25</v>
      </c>
      <c r="H236" t="s">
        <v>26</v>
      </c>
      <c r="I236" t="s">
        <v>21</v>
      </c>
      <c r="J236">
        <v>8349</v>
      </c>
      <c r="K236">
        <v>34</v>
      </c>
      <c r="L236">
        <v>4</v>
      </c>
      <c r="M236">
        <v>128</v>
      </c>
      <c r="N236">
        <v>5000</v>
      </c>
      <c r="O236">
        <v>0.30822822822822821</v>
      </c>
      <c r="P236" s="1">
        <v>0.3</v>
      </c>
      <c r="Q236" t="s">
        <v>431</v>
      </c>
      <c r="U236"/>
      <c r="V236"/>
    </row>
    <row r="237" spans="1:22" x14ac:dyDescent="0.25">
      <c r="A237" t="s">
        <v>10</v>
      </c>
      <c r="B237" t="str">
        <f t="shared" si="3"/>
        <v>C61</v>
      </c>
      <c r="C237" t="s">
        <v>137</v>
      </c>
      <c r="D237">
        <v>14295</v>
      </c>
      <c r="E237">
        <v>18000</v>
      </c>
      <c r="F237" t="s">
        <v>24</v>
      </c>
      <c r="G237" t="s">
        <v>25</v>
      </c>
      <c r="H237" t="s">
        <v>48</v>
      </c>
      <c r="I237" t="s">
        <v>21</v>
      </c>
      <c r="J237">
        <v>3705</v>
      </c>
      <c r="K237">
        <v>21</v>
      </c>
      <c r="L237">
        <v>6</v>
      </c>
      <c r="M237">
        <v>128</v>
      </c>
      <c r="N237">
        <v>5000</v>
      </c>
      <c r="O237">
        <v>0.35914655473941937</v>
      </c>
      <c r="P237" s="1">
        <v>0.4</v>
      </c>
      <c r="Q237" t="s">
        <v>430</v>
      </c>
      <c r="U237"/>
      <c r="V237"/>
    </row>
    <row r="238" spans="1:22" x14ac:dyDescent="0.25">
      <c r="A238" t="s">
        <v>16</v>
      </c>
      <c r="B238" t="str">
        <f t="shared" si="3"/>
        <v>A70</v>
      </c>
      <c r="C238" t="s">
        <v>93</v>
      </c>
      <c r="D238">
        <v>10598</v>
      </c>
      <c r="E238">
        <v>18000</v>
      </c>
      <c r="F238" t="s">
        <v>82</v>
      </c>
      <c r="G238" t="s">
        <v>13</v>
      </c>
      <c r="H238" t="s">
        <v>20</v>
      </c>
      <c r="I238" t="s">
        <v>21</v>
      </c>
      <c r="J238">
        <v>7402</v>
      </c>
      <c r="K238">
        <v>42</v>
      </c>
      <c r="L238">
        <v>12</v>
      </c>
      <c r="M238">
        <v>256</v>
      </c>
      <c r="N238">
        <v>5000</v>
      </c>
      <c r="O238">
        <v>0.49707491979618795</v>
      </c>
      <c r="P238" s="1">
        <v>0.5</v>
      </c>
      <c r="Q238" t="s">
        <v>440</v>
      </c>
      <c r="U238"/>
      <c r="V238"/>
    </row>
    <row r="239" spans="1:22" x14ac:dyDescent="0.25">
      <c r="A239" t="s">
        <v>10</v>
      </c>
      <c r="B239" t="str">
        <f t="shared" si="3"/>
        <v>NOTE 50</v>
      </c>
      <c r="C239" t="s">
        <v>71</v>
      </c>
      <c r="D239">
        <v>13699</v>
      </c>
      <c r="E239">
        <v>20000</v>
      </c>
      <c r="F239" t="s">
        <v>28</v>
      </c>
      <c r="G239" t="s">
        <v>13</v>
      </c>
      <c r="H239" t="s">
        <v>48</v>
      </c>
      <c r="I239" t="s">
        <v>21</v>
      </c>
      <c r="J239">
        <v>6301</v>
      </c>
      <c r="K239">
        <v>32</v>
      </c>
      <c r="L239">
        <v>4</v>
      </c>
      <c r="M239">
        <v>256</v>
      </c>
      <c r="N239">
        <v>5000</v>
      </c>
      <c r="O239">
        <v>0.38396963281991386</v>
      </c>
      <c r="P239" s="1">
        <v>0.4</v>
      </c>
      <c r="Q239" t="s">
        <v>437</v>
      </c>
      <c r="U239"/>
      <c r="V239"/>
    </row>
    <row r="240" spans="1:22" x14ac:dyDescent="0.25">
      <c r="A240" t="s">
        <v>10</v>
      </c>
      <c r="B240" t="str">
        <f t="shared" si="3"/>
        <v>Note 50</v>
      </c>
      <c r="C240" t="s">
        <v>47</v>
      </c>
      <c r="D240">
        <v>11950</v>
      </c>
      <c r="E240">
        <v>20999</v>
      </c>
      <c r="F240" t="s">
        <v>12</v>
      </c>
      <c r="G240" t="s">
        <v>25</v>
      </c>
      <c r="H240" t="s">
        <v>48</v>
      </c>
      <c r="I240" t="s">
        <v>21</v>
      </c>
      <c r="J240">
        <v>9049</v>
      </c>
      <c r="K240">
        <v>43</v>
      </c>
      <c r="L240">
        <v>8</v>
      </c>
      <c r="M240">
        <v>128</v>
      </c>
      <c r="N240">
        <v>5000</v>
      </c>
      <c r="O240">
        <v>0.42979079497907952</v>
      </c>
      <c r="P240" s="1">
        <v>0.4</v>
      </c>
      <c r="Q240" t="s">
        <v>433</v>
      </c>
      <c r="U240"/>
      <c r="V240"/>
    </row>
    <row r="241" spans="1:22" x14ac:dyDescent="0.25">
      <c r="A241" t="s">
        <v>32</v>
      </c>
      <c r="B241" t="str">
        <f t="shared" si="3"/>
        <v>A16</v>
      </c>
      <c r="C241" t="s">
        <v>138</v>
      </c>
      <c r="D241">
        <v>20750</v>
      </c>
      <c r="E241">
        <v>35999</v>
      </c>
      <c r="F241" t="s">
        <v>28</v>
      </c>
      <c r="G241" t="s">
        <v>25</v>
      </c>
      <c r="H241" t="s">
        <v>26</v>
      </c>
      <c r="I241" t="s">
        <v>21</v>
      </c>
      <c r="J241">
        <v>15249</v>
      </c>
      <c r="K241">
        <v>43</v>
      </c>
      <c r="L241">
        <v>4</v>
      </c>
      <c r="M241">
        <v>128</v>
      </c>
      <c r="N241">
        <v>5000</v>
      </c>
      <c r="O241">
        <v>0.24732530120481927</v>
      </c>
      <c r="P241" s="1">
        <v>0.2</v>
      </c>
      <c r="Q241" t="s">
        <v>431</v>
      </c>
      <c r="U241"/>
      <c r="V241"/>
    </row>
    <row r="242" spans="1:22" x14ac:dyDescent="0.25">
      <c r="A242" t="s">
        <v>16</v>
      </c>
      <c r="B242" t="str">
        <f t="shared" si="3"/>
        <v>A06</v>
      </c>
      <c r="C242" t="s">
        <v>43</v>
      </c>
      <c r="D242">
        <v>7699</v>
      </c>
      <c r="E242">
        <v>10000</v>
      </c>
      <c r="F242" t="s">
        <v>28</v>
      </c>
      <c r="G242" t="s">
        <v>51</v>
      </c>
      <c r="H242" t="s">
        <v>20</v>
      </c>
      <c r="I242" t="s">
        <v>139</v>
      </c>
      <c r="J242">
        <v>2301</v>
      </c>
      <c r="K242">
        <v>23</v>
      </c>
      <c r="L242">
        <v>4</v>
      </c>
      <c r="M242">
        <v>32</v>
      </c>
      <c r="N242">
        <v>4000</v>
      </c>
      <c r="O242">
        <v>0.52422392518508898</v>
      </c>
      <c r="P242" s="1">
        <v>0.5</v>
      </c>
      <c r="Q242" t="s">
        <v>450</v>
      </c>
      <c r="U242"/>
      <c r="V242"/>
    </row>
    <row r="243" spans="1:22" x14ac:dyDescent="0.25">
      <c r="A243" t="s">
        <v>34</v>
      </c>
      <c r="B243" t="str">
        <f t="shared" si="3"/>
        <v>Spark 30</v>
      </c>
      <c r="C243" t="s">
        <v>140</v>
      </c>
      <c r="D243">
        <v>21999</v>
      </c>
      <c r="E243">
        <v>35999</v>
      </c>
      <c r="F243" t="s">
        <v>12</v>
      </c>
      <c r="G243" t="s">
        <v>12</v>
      </c>
      <c r="H243" t="s">
        <v>55</v>
      </c>
      <c r="I243" t="s">
        <v>21</v>
      </c>
      <c r="J243">
        <v>14000</v>
      </c>
      <c r="K243">
        <v>39</v>
      </c>
      <c r="L243">
        <v>8</v>
      </c>
      <c r="M243">
        <v>8</v>
      </c>
      <c r="N243">
        <v>5000</v>
      </c>
      <c r="O243">
        <v>0.22801036410745942</v>
      </c>
      <c r="P243" s="1">
        <v>0.2</v>
      </c>
      <c r="Q243" t="s">
        <v>451</v>
      </c>
      <c r="U243"/>
      <c r="V243"/>
    </row>
    <row r="244" spans="1:22" x14ac:dyDescent="0.25">
      <c r="A244" t="s">
        <v>10</v>
      </c>
      <c r="B244" t="str">
        <f t="shared" si="3"/>
        <v>NOTE 50</v>
      </c>
      <c r="C244" t="s">
        <v>71</v>
      </c>
      <c r="D244">
        <v>10900</v>
      </c>
      <c r="E244">
        <v>15000</v>
      </c>
      <c r="F244" t="s">
        <v>28</v>
      </c>
      <c r="G244" t="s">
        <v>25</v>
      </c>
      <c r="H244" t="s">
        <v>48</v>
      </c>
      <c r="I244" t="s">
        <v>21</v>
      </c>
      <c r="J244">
        <v>4100</v>
      </c>
      <c r="K244">
        <v>28</v>
      </c>
      <c r="L244">
        <v>4</v>
      </c>
      <c r="M244">
        <v>128</v>
      </c>
      <c r="N244">
        <v>5000</v>
      </c>
      <c r="O244">
        <v>0.47082568807339448</v>
      </c>
      <c r="P244" s="1">
        <v>0.5</v>
      </c>
      <c r="Q244" t="s">
        <v>431</v>
      </c>
      <c r="U244"/>
      <c r="V244"/>
    </row>
    <row r="245" spans="1:22" x14ac:dyDescent="0.25">
      <c r="A245" t="s">
        <v>32</v>
      </c>
      <c r="B245" t="str">
        <f t="shared" si="3"/>
        <v>Refurbished Galaxy S23 Ultra</v>
      </c>
      <c r="C245" t="s">
        <v>141</v>
      </c>
      <c r="D245">
        <v>93000</v>
      </c>
      <c r="F245" t="s">
        <v>12</v>
      </c>
      <c r="G245" t="s">
        <v>13</v>
      </c>
      <c r="H245" t="s">
        <v>97</v>
      </c>
      <c r="I245" t="s">
        <v>21</v>
      </c>
      <c r="L245">
        <v>8</v>
      </c>
      <c r="M245">
        <v>256</v>
      </c>
      <c r="N245">
        <v>5000</v>
      </c>
      <c r="O245">
        <v>5.6602150537634406E-2</v>
      </c>
      <c r="P245" s="1">
        <v>0.1</v>
      </c>
      <c r="Q245" t="s">
        <v>428</v>
      </c>
      <c r="U245"/>
      <c r="V245"/>
    </row>
    <row r="246" spans="1:22" x14ac:dyDescent="0.25">
      <c r="A246" t="s">
        <v>49</v>
      </c>
      <c r="B246" t="str">
        <f t="shared" si="3"/>
        <v>A18</v>
      </c>
      <c r="C246" t="s">
        <v>142</v>
      </c>
      <c r="D246">
        <v>21000</v>
      </c>
      <c r="E246">
        <v>30000</v>
      </c>
      <c r="F246" t="s">
        <v>28</v>
      </c>
      <c r="G246" t="s">
        <v>25</v>
      </c>
      <c r="H246" t="s">
        <v>108</v>
      </c>
      <c r="I246" t="s">
        <v>21</v>
      </c>
      <c r="J246">
        <v>9000</v>
      </c>
      <c r="K246">
        <v>30</v>
      </c>
      <c r="L246">
        <v>4</v>
      </c>
      <c r="M246">
        <v>128</v>
      </c>
      <c r="N246">
        <v>5000</v>
      </c>
      <c r="O246">
        <v>0.24438095238095239</v>
      </c>
      <c r="P246" s="1">
        <v>0.2</v>
      </c>
      <c r="Q246" t="s">
        <v>431</v>
      </c>
      <c r="U246"/>
      <c r="V246"/>
    </row>
    <row r="247" spans="1:22" x14ac:dyDescent="0.25">
      <c r="A247" t="s">
        <v>16</v>
      </c>
      <c r="B247" t="str">
        <f t="shared" si="3"/>
        <v>RS4</v>
      </c>
      <c r="C247" t="s">
        <v>143</v>
      </c>
      <c r="D247">
        <v>17499</v>
      </c>
      <c r="E247">
        <v>25548</v>
      </c>
      <c r="F247" t="s">
        <v>12</v>
      </c>
      <c r="G247" t="s">
        <v>13</v>
      </c>
      <c r="H247" t="s">
        <v>108</v>
      </c>
      <c r="I247" t="s">
        <v>21</v>
      </c>
      <c r="J247">
        <v>8049</v>
      </c>
      <c r="K247">
        <v>32</v>
      </c>
      <c r="L247">
        <v>8</v>
      </c>
      <c r="M247">
        <v>256</v>
      </c>
      <c r="N247">
        <v>5000</v>
      </c>
      <c r="O247">
        <v>0.3008171895536888</v>
      </c>
      <c r="P247" s="1">
        <v>0.3</v>
      </c>
      <c r="Q247" t="s">
        <v>428</v>
      </c>
      <c r="U247"/>
      <c r="V247"/>
    </row>
    <row r="248" spans="1:22" x14ac:dyDescent="0.25">
      <c r="A248" t="s">
        <v>10</v>
      </c>
      <c r="B248" t="str">
        <f t="shared" si="3"/>
        <v>Redmi 12</v>
      </c>
      <c r="C248" t="s">
        <v>118</v>
      </c>
      <c r="D248">
        <v>17899</v>
      </c>
      <c r="E248">
        <v>29999</v>
      </c>
      <c r="F248" t="s">
        <v>28</v>
      </c>
      <c r="G248" t="s">
        <v>25</v>
      </c>
      <c r="H248" t="s">
        <v>26</v>
      </c>
      <c r="I248" t="s">
        <v>21</v>
      </c>
      <c r="J248">
        <v>12100</v>
      </c>
      <c r="K248">
        <v>41</v>
      </c>
      <c r="L248">
        <v>4</v>
      </c>
      <c r="M248">
        <v>128</v>
      </c>
      <c r="N248">
        <v>5000</v>
      </c>
      <c r="O248">
        <v>0.28671992848762501</v>
      </c>
      <c r="P248" s="1">
        <v>0.3</v>
      </c>
      <c r="Q248" t="s">
        <v>431</v>
      </c>
      <c r="U248"/>
      <c r="V248"/>
    </row>
    <row r="249" spans="1:22" x14ac:dyDescent="0.25">
      <c r="A249" t="s">
        <v>34</v>
      </c>
      <c r="B249" t="str">
        <f t="shared" si="3"/>
        <v>POP 8</v>
      </c>
      <c r="C249" t="s">
        <v>69</v>
      </c>
      <c r="D249">
        <v>9640</v>
      </c>
      <c r="E249">
        <v>16999</v>
      </c>
      <c r="F249" t="s">
        <v>28</v>
      </c>
      <c r="G249" t="s">
        <v>88</v>
      </c>
      <c r="H249" t="s">
        <v>20</v>
      </c>
      <c r="I249" t="s">
        <v>21</v>
      </c>
      <c r="J249">
        <v>7359</v>
      </c>
      <c r="K249">
        <v>44</v>
      </c>
      <c r="L249">
        <v>4</v>
      </c>
      <c r="N249">
        <v>5000</v>
      </c>
      <c r="P249" s="1"/>
      <c r="Q249" t="s">
        <v>441</v>
      </c>
      <c r="U249"/>
      <c r="V249"/>
    </row>
    <row r="250" spans="1:22" x14ac:dyDescent="0.25">
      <c r="A250" t="s">
        <v>10</v>
      </c>
      <c r="B250" t="str">
        <f t="shared" si="3"/>
        <v>C61</v>
      </c>
      <c r="C250" t="s">
        <v>137</v>
      </c>
      <c r="D250">
        <v>13620</v>
      </c>
      <c r="E250">
        <v>23999</v>
      </c>
      <c r="F250" t="s">
        <v>24</v>
      </c>
      <c r="G250" t="s">
        <v>25</v>
      </c>
      <c r="H250" t="s">
        <v>48</v>
      </c>
      <c r="I250" t="s">
        <v>21</v>
      </c>
      <c r="J250">
        <v>10379</v>
      </c>
      <c r="K250">
        <v>44</v>
      </c>
      <c r="L250">
        <v>6</v>
      </c>
      <c r="M250">
        <v>128</v>
      </c>
      <c r="N250">
        <v>5000</v>
      </c>
      <c r="O250">
        <v>0.37694566813509545</v>
      </c>
      <c r="P250" s="1">
        <v>0.4</v>
      </c>
      <c r="Q250" t="s">
        <v>430</v>
      </c>
      <c r="U250"/>
      <c r="V250"/>
    </row>
    <row r="251" spans="1:22" x14ac:dyDescent="0.25">
      <c r="A251" t="s">
        <v>22</v>
      </c>
      <c r="B251" t="str">
        <f t="shared" si="3"/>
        <v>Smart 9</v>
      </c>
      <c r="C251" t="s">
        <v>27</v>
      </c>
      <c r="D251">
        <v>12500</v>
      </c>
      <c r="F251" t="s">
        <v>28</v>
      </c>
      <c r="G251" t="s">
        <v>25</v>
      </c>
      <c r="H251" t="s">
        <v>26</v>
      </c>
      <c r="I251" t="s">
        <v>21</v>
      </c>
      <c r="L251">
        <v>4</v>
      </c>
      <c r="M251">
        <v>128</v>
      </c>
      <c r="N251">
        <v>5000</v>
      </c>
      <c r="O251">
        <v>0.41055999999999998</v>
      </c>
      <c r="P251" s="1">
        <v>0.4</v>
      </c>
      <c r="Q251" t="s">
        <v>431</v>
      </c>
      <c r="U251"/>
      <c r="V251"/>
    </row>
    <row r="252" spans="1:22" x14ac:dyDescent="0.25">
      <c r="A252" t="s">
        <v>34</v>
      </c>
      <c r="B252" t="str">
        <f t="shared" si="3"/>
        <v>POP 8</v>
      </c>
      <c r="C252" t="s">
        <v>69</v>
      </c>
      <c r="D252">
        <v>13699</v>
      </c>
      <c r="E252">
        <v>25999</v>
      </c>
      <c r="F252" t="s">
        <v>28</v>
      </c>
      <c r="G252" t="s">
        <v>25</v>
      </c>
      <c r="H252" t="s">
        <v>20</v>
      </c>
      <c r="I252" t="s">
        <v>21</v>
      </c>
      <c r="J252">
        <v>12300</v>
      </c>
      <c r="K252">
        <v>48</v>
      </c>
      <c r="L252">
        <v>4</v>
      </c>
      <c r="M252">
        <v>128</v>
      </c>
      <c r="N252">
        <v>5000</v>
      </c>
      <c r="O252">
        <v>0.37462588510110229</v>
      </c>
      <c r="P252" s="1">
        <v>0.4</v>
      </c>
      <c r="Q252" t="s">
        <v>431</v>
      </c>
      <c r="U252"/>
      <c r="V252"/>
    </row>
    <row r="253" spans="1:22" x14ac:dyDescent="0.25">
      <c r="A253" t="s">
        <v>10</v>
      </c>
      <c r="B253" t="str">
        <f t="shared" si="3"/>
        <v>Redmi 13C</v>
      </c>
      <c r="C253" t="s">
        <v>144</v>
      </c>
      <c r="D253">
        <v>17850</v>
      </c>
      <c r="E253">
        <v>20999</v>
      </c>
      <c r="F253" t="s">
        <v>28</v>
      </c>
      <c r="G253" t="s">
        <v>25</v>
      </c>
      <c r="H253" t="s">
        <v>40</v>
      </c>
      <c r="I253" t="s">
        <v>21</v>
      </c>
      <c r="J253">
        <v>3149</v>
      </c>
      <c r="K253">
        <v>15</v>
      </c>
      <c r="L253">
        <v>4</v>
      </c>
      <c r="M253">
        <v>128</v>
      </c>
      <c r="N253">
        <v>5000</v>
      </c>
      <c r="O253">
        <v>0.28750700280112046</v>
      </c>
      <c r="P253" s="1">
        <v>0.3</v>
      </c>
      <c r="Q253" t="s">
        <v>431</v>
      </c>
      <c r="U253"/>
      <c r="V253"/>
    </row>
    <row r="254" spans="1:22" x14ac:dyDescent="0.25">
      <c r="A254" t="s">
        <v>32</v>
      </c>
      <c r="B254" t="str">
        <f t="shared" si="3"/>
        <v>Galaxy A05S</v>
      </c>
      <c r="C254" t="s">
        <v>46</v>
      </c>
      <c r="D254">
        <v>14599</v>
      </c>
      <c r="E254">
        <v>22999</v>
      </c>
      <c r="F254" t="s">
        <v>28</v>
      </c>
      <c r="G254" t="s">
        <v>25</v>
      </c>
      <c r="H254" t="s">
        <v>26</v>
      </c>
      <c r="I254" t="s">
        <v>21</v>
      </c>
      <c r="J254">
        <v>8400</v>
      </c>
      <c r="K254">
        <v>37</v>
      </c>
      <c r="L254">
        <v>4</v>
      </c>
      <c r="M254">
        <v>128</v>
      </c>
      <c r="N254">
        <v>5000</v>
      </c>
      <c r="O254">
        <v>0.35153092677580655</v>
      </c>
      <c r="P254" s="1">
        <v>0.4</v>
      </c>
      <c r="Q254" t="s">
        <v>431</v>
      </c>
      <c r="U254"/>
      <c r="V254"/>
    </row>
    <row r="255" spans="1:22" x14ac:dyDescent="0.25">
      <c r="A255" t="s">
        <v>34</v>
      </c>
      <c r="B255" t="str">
        <f t="shared" si="3"/>
        <v>Camon 30S PRO</v>
      </c>
      <c r="C255" t="s">
        <v>145</v>
      </c>
      <c r="D255">
        <v>31999</v>
      </c>
      <c r="E255">
        <v>35999</v>
      </c>
      <c r="F255" t="s">
        <v>12</v>
      </c>
      <c r="G255" t="s">
        <v>13</v>
      </c>
      <c r="H255" t="s">
        <v>55</v>
      </c>
      <c r="I255" t="s">
        <v>21</v>
      </c>
      <c r="J255">
        <v>4000</v>
      </c>
      <c r="K255">
        <v>12</v>
      </c>
      <c r="L255">
        <v>8</v>
      </c>
      <c r="M255">
        <v>256</v>
      </c>
      <c r="N255">
        <v>5000</v>
      </c>
      <c r="O255">
        <v>0.16450514078564954</v>
      </c>
      <c r="P255" s="1">
        <v>0.2</v>
      </c>
      <c r="Q255" t="s">
        <v>428</v>
      </c>
      <c r="U255"/>
      <c r="V255"/>
    </row>
    <row r="256" spans="1:22" x14ac:dyDescent="0.25">
      <c r="A256" t="s">
        <v>32</v>
      </c>
      <c r="B256" t="str">
        <f t="shared" si="3"/>
        <v>Galaxy A15</v>
      </c>
      <c r="C256" t="s">
        <v>79</v>
      </c>
      <c r="D256">
        <v>18540</v>
      </c>
      <c r="E256">
        <v>29999</v>
      </c>
      <c r="F256" t="s">
        <v>28</v>
      </c>
      <c r="G256" t="s">
        <v>25</v>
      </c>
      <c r="H256" t="s">
        <v>67</v>
      </c>
      <c r="I256" t="s">
        <v>21</v>
      </c>
      <c r="J256">
        <v>11459</v>
      </c>
      <c r="K256">
        <v>39</v>
      </c>
      <c r="L256">
        <v>4</v>
      </c>
      <c r="M256">
        <v>128</v>
      </c>
      <c r="N256">
        <v>5000</v>
      </c>
      <c r="O256">
        <v>0.27680690399137003</v>
      </c>
      <c r="P256" s="1">
        <v>0.3</v>
      </c>
      <c r="Q256" t="s">
        <v>431</v>
      </c>
      <c r="U256"/>
      <c r="V256"/>
    </row>
    <row r="257" spans="1:22" x14ac:dyDescent="0.25">
      <c r="A257" t="s">
        <v>10</v>
      </c>
      <c r="B257" t="str">
        <f t="shared" si="3"/>
        <v>Redmi 14C</v>
      </c>
      <c r="C257" t="s">
        <v>11</v>
      </c>
      <c r="D257">
        <v>12740</v>
      </c>
      <c r="E257">
        <v>23999</v>
      </c>
      <c r="F257" t="s">
        <v>24</v>
      </c>
      <c r="G257" t="s">
        <v>25</v>
      </c>
      <c r="H257" t="s">
        <v>14</v>
      </c>
      <c r="I257" t="s">
        <v>15</v>
      </c>
      <c r="J257">
        <v>11259</v>
      </c>
      <c r="K257">
        <v>47</v>
      </c>
      <c r="L257">
        <v>6</v>
      </c>
      <c r="M257">
        <v>128</v>
      </c>
      <c r="N257">
        <v>5160</v>
      </c>
      <c r="O257">
        <v>0.41554160125588696</v>
      </c>
      <c r="P257" s="1">
        <v>0.4</v>
      </c>
      <c r="Q257" t="s">
        <v>430</v>
      </c>
      <c r="U257"/>
      <c r="V257"/>
    </row>
    <row r="258" spans="1:22" x14ac:dyDescent="0.25">
      <c r="A258" t="s">
        <v>10</v>
      </c>
      <c r="B258" t="str">
        <f t="shared" ref="B258:B321" si="4">TRIM(CLEAN(C258))</f>
        <v>Redmi Note 14 Pro</v>
      </c>
      <c r="C258" t="s">
        <v>146</v>
      </c>
      <c r="D258">
        <v>36599</v>
      </c>
      <c r="E258">
        <v>50999</v>
      </c>
      <c r="F258" t="s">
        <v>12</v>
      </c>
      <c r="G258" t="s">
        <v>13</v>
      </c>
      <c r="H258" t="s">
        <v>36</v>
      </c>
      <c r="I258" t="s">
        <v>45</v>
      </c>
      <c r="J258">
        <v>14400</v>
      </c>
      <c r="K258">
        <v>29</v>
      </c>
      <c r="L258">
        <v>8</v>
      </c>
      <c r="M258">
        <v>256</v>
      </c>
      <c r="N258">
        <v>5500</v>
      </c>
      <c r="O258">
        <v>0.15749064182081476</v>
      </c>
      <c r="P258" s="1">
        <v>0.2</v>
      </c>
      <c r="Q258" t="s">
        <v>428</v>
      </c>
      <c r="U258"/>
      <c r="V258"/>
    </row>
    <row r="259" spans="1:22" x14ac:dyDescent="0.25">
      <c r="A259" t="s">
        <v>10</v>
      </c>
      <c r="B259" t="str">
        <f t="shared" si="4"/>
        <v>Redmi A2+</v>
      </c>
      <c r="C259" t="s">
        <v>147</v>
      </c>
      <c r="D259">
        <v>10495</v>
      </c>
      <c r="E259">
        <v>17999</v>
      </c>
      <c r="F259" t="s">
        <v>18</v>
      </c>
      <c r="G259" t="s">
        <v>51</v>
      </c>
      <c r="H259" t="s">
        <v>52</v>
      </c>
      <c r="I259" t="s">
        <v>21</v>
      </c>
      <c r="J259">
        <v>7504</v>
      </c>
      <c r="K259">
        <v>42</v>
      </c>
      <c r="L259">
        <v>2</v>
      </c>
      <c r="M259">
        <v>32</v>
      </c>
      <c r="N259">
        <v>5000</v>
      </c>
      <c r="O259">
        <v>0.47965697951405434</v>
      </c>
      <c r="P259" s="1">
        <v>0.5</v>
      </c>
      <c r="Q259" t="s">
        <v>445</v>
      </c>
      <c r="U259"/>
      <c r="V259"/>
    </row>
    <row r="260" spans="1:22" x14ac:dyDescent="0.25">
      <c r="A260" t="s">
        <v>34</v>
      </c>
      <c r="B260" t="str">
        <f t="shared" si="4"/>
        <v>Spark 10C</v>
      </c>
      <c r="C260" t="s">
        <v>148</v>
      </c>
      <c r="D260">
        <v>16999</v>
      </c>
      <c r="E260">
        <v>29999</v>
      </c>
      <c r="F260" t="s">
        <v>12</v>
      </c>
      <c r="G260" t="s">
        <v>25</v>
      </c>
      <c r="H260" t="s">
        <v>20</v>
      </c>
      <c r="I260" t="s">
        <v>21</v>
      </c>
      <c r="J260">
        <v>13000</v>
      </c>
      <c r="K260">
        <v>44</v>
      </c>
      <c r="L260">
        <v>8</v>
      </c>
      <c r="M260">
        <v>128</v>
      </c>
      <c r="N260">
        <v>5000</v>
      </c>
      <c r="O260">
        <v>0.3021354197305724</v>
      </c>
      <c r="P260" s="1">
        <v>0.3</v>
      </c>
      <c r="Q260" t="s">
        <v>433</v>
      </c>
      <c r="U260"/>
      <c r="V260"/>
    </row>
    <row r="261" spans="1:22" x14ac:dyDescent="0.25">
      <c r="A261" t="s">
        <v>32</v>
      </c>
      <c r="B261" t="str">
        <f t="shared" si="4"/>
        <v>Galaxy A05s</v>
      </c>
      <c r="C261" t="s">
        <v>70</v>
      </c>
      <c r="D261">
        <v>14490</v>
      </c>
      <c r="E261">
        <v>30000</v>
      </c>
      <c r="F261" t="s">
        <v>28</v>
      </c>
      <c r="G261" t="s">
        <v>25</v>
      </c>
      <c r="H261" t="s">
        <v>26</v>
      </c>
      <c r="I261" t="s">
        <v>21</v>
      </c>
      <c r="J261">
        <v>15510</v>
      </c>
      <c r="K261">
        <v>52</v>
      </c>
      <c r="L261">
        <v>4</v>
      </c>
      <c r="M261">
        <v>128</v>
      </c>
      <c r="N261">
        <v>5000</v>
      </c>
      <c r="O261">
        <v>0.35417529330572811</v>
      </c>
      <c r="P261" s="1">
        <v>0.4</v>
      </c>
      <c r="Q261" t="s">
        <v>431</v>
      </c>
      <c r="U261"/>
      <c r="V261"/>
    </row>
    <row r="262" spans="1:22" x14ac:dyDescent="0.25">
      <c r="A262" t="s">
        <v>10</v>
      </c>
      <c r="B262" t="str">
        <f t="shared" si="4"/>
        <v>Redmi Note 14</v>
      </c>
      <c r="C262" t="s">
        <v>44</v>
      </c>
      <c r="D262">
        <v>20990</v>
      </c>
      <c r="E262">
        <v>45000</v>
      </c>
      <c r="F262" t="s">
        <v>24</v>
      </c>
      <c r="G262" t="s">
        <v>25</v>
      </c>
      <c r="H262" t="s">
        <v>36</v>
      </c>
      <c r="I262" t="s">
        <v>109</v>
      </c>
      <c r="J262">
        <v>24010</v>
      </c>
      <c r="K262">
        <v>54</v>
      </c>
      <c r="L262">
        <v>6</v>
      </c>
      <c r="M262">
        <v>128</v>
      </c>
      <c r="N262">
        <v>5110</v>
      </c>
      <c r="O262">
        <v>0.24983325393044306</v>
      </c>
      <c r="P262" s="1">
        <v>0.2</v>
      </c>
      <c r="Q262" t="s">
        <v>430</v>
      </c>
      <c r="U262"/>
      <c r="V262"/>
    </row>
    <row r="263" spans="1:22" x14ac:dyDescent="0.25">
      <c r="A263" t="s">
        <v>22</v>
      </c>
      <c r="B263" t="str">
        <f t="shared" si="4"/>
        <v>Smart 8</v>
      </c>
      <c r="C263" t="s">
        <v>68</v>
      </c>
      <c r="D263">
        <v>11999</v>
      </c>
      <c r="E263">
        <v>15000</v>
      </c>
      <c r="F263" t="s">
        <v>28</v>
      </c>
      <c r="G263" t="s">
        <v>24</v>
      </c>
      <c r="H263" t="s">
        <v>20</v>
      </c>
      <c r="I263" t="s">
        <v>21</v>
      </c>
      <c r="J263">
        <v>3001</v>
      </c>
      <c r="K263">
        <v>20</v>
      </c>
      <c r="L263">
        <v>4</v>
      </c>
      <c r="M263">
        <v>6</v>
      </c>
      <c r="N263">
        <v>5000</v>
      </c>
      <c r="O263">
        <v>0.41753479456621384</v>
      </c>
      <c r="P263" s="1">
        <v>0.4</v>
      </c>
      <c r="Q263" t="s">
        <v>452</v>
      </c>
      <c r="U263"/>
      <c r="V263"/>
    </row>
    <row r="264" spans="1:22" x14ac:dyDescent="0.25">
      <c r="A264" t="s">
        <v>22</v>
      </c>
      <c r="B264" t="str">
        <f t="shared" si="4"/>
        <v>HOT 50i</v>
      </c>
      <c r="C264" t="s">
        <v>149</v>
      </c>
      <c r="D264">
        <v>11860</v>
      </c>
      <c r="E264">
        <v>17999</v>
      </c>
      <c r="F264" t="s">
        <v>24</v>
      </c>
      <c r="G264" t="s">
        <v>82</v>
      </c>
      <c r="H264" t="s">
        <v>26</v>
      </c>
      <c r="I264" t="s">
        <v>21</v>
      </c>
      <c r="J264">
        <v>6139</v>
      </c>
      <c r="K264">
        <v>35</v>
      </c>
      <c r="L264">
        <v>6</v>
      </c>
      <c r="M264">
        <v>12</v>
      </c>
      <c r="N264">
        <v>5000</v>
      </c>
      <c r="O264">
        <v>0.42310286677908937</v>
      </c>
      <c r="P264" s="1">
        <v>0.4</v>
      </c>
      <c r="Q264" t="s">
        <v>444</v>
      </c>
      <c r="U264"/>
      <c r="V264"/>
    </row>
    <row r="265" spans="1:22" x14ac:dyDescent="0.25">
      <c r="A265" t="s">
        <v>49</v>
      </c>
      <c r="B265" t="str">
        <f t="shared" si="4"/>
        <v>A3</v>
      </c>
      <c r="C265" t="s">
        <v>129</v>
      </c>
      <c r="D265">
        <v>29250</v>
      </c>
      <c r="E265">
        <v>31999</v>
      </c>
      <c r="F265" t="s">
        <v>12</v>
      </c>
      <c r="G265" t="s">
        <v>13</v>
      </c>
      <c r="H265" t="s">
        <v>36</v>
      </c>
      <c r="I265" t="s">
        <v>65</v>
      </c>
      <c r="J265">
        <v>2749</v>
      </c>
      <c r="K265">
        <v>9</v>
      </c>
      <c r="L265">
        <v>8</v>
      </c>
      <c r="M265">
        <v>256</v>
      </c>
      <c r="N265">
        <v>5100</v>
      </c>
      <c r="O265">
        <v>0.1833846153846154</v>
      </c>
      <c r="P265" s="1">
        <v>0.2</v>
      </c>
      <c r="Q265" t="s">
        <v>428</v>
      </c>
      <c r="U265"/>
      <c r="V265"/>
    </row>
    <row r="266" spans="1:22" x14ac:dyDescent="0.25">
      <c r="A266" t="s">
        <v>34</v>
      </c>
      <c r="B266" t="str">
        <f t="shared" si="4"/>
        <v>POP 8</v>
      </c>
      <c r="C266" t="s">
        <v>69</v>
      </c>
      <c r="D266">
        <v>13499</v>
      </c>
      <c r="E266">
        <v>19999</v>
      </c>
      <c r="F266" t="s">
        <v>28</v>
      </c>
      <c r="G266" t="s">
        <v>25</v>
      </c>
      <c r="H266" t="s">
        <v>20</v>
      </c>
      <c r="I266" t="s">
        <v>21</v>
      </c>
      <c r="J266">
        <v>6500</v>
      </c>
      <c r="K266">
        <v>33</v>
      </c>
      <c r="L266">
        <v>4</v>
      </c>
      <c r="M266">
        <v>128</v>
      </c>
      <c r="N266">
        <v>5000</v>
      </c>
      <c r="O266">
        <v>0.38017630935624863</v>
      </c>
      <c r="P266" s="1">
        <v>0.4</v>
      </c>
      <c r="Q266" t="s">
        <v>431</v>
      </c>
      <c r="U266"/>
      <c r="V266"/>
    </row>
    <row r="267" spans="1:22" x14ac:dyDescent="0.25">
      <c r="A267" t="s">
        <v>16</v>
      </c>
      <c r="B267" t="str">
        <f t="shared" si="4"/>
        <v>Awesome 6</v>
      </c>
      <c r="C267" t="s">
        <v>150</v>
      </c>
      <c r="D267">
        <v>8890</v>
      </c>
      <c r="E267">
        <v>19999</v>
      </c>
      <c r="F267" t="s">
        <v>28</v>
      </c>
      <c r="G267" t="s">
        <v>25</v>
      </c>
      <c r="H267" t="s">
        <v>20</v>
      </c>
      <c r="I267" t="s">
        <v>21</v>
      </c>
      <c r="J267">
        <v>11109</v>
      </c>
      <c r="K267">
        <v>56</v>
      </c>
      <c r="L267">
        <v>4</v>
      </c>
      <c r="M267">
        <v>128</v>
      </c>
      <c r="N267">
        <v>5000</v>
      </c>
      <c r="O267">
        <v>0.5772778402699662</v>
      </c>
      <c r="P267" s="1">
        <v>0.6</v>
      </c>
      <c r="Q267" t="s">
        <v>431</v>
      </c>
      <c r="U267"/>
      <c r="V267"/>
    </row>
    <row r="268" spans="1:22" x14ac:dyDescent="0.25">
      <c r="A268" t="s">
        <v>32</v>
      </c>
      <c r="B268" t="str">
        <f t="shared" si="4"/>
        <v>Refurbished Galaxy S23 FE</v>
      </c>
      <c r="C268" t="s">
        <v>151</v>
      </c>
      <c r="D268">
        <v>53500</v>
      </c>
      <c r="F268" t="s">
        <v>12</v>
      </c>
      <c r="G268" t="s">
        <v>25</v>
      </c>
      <c r="H268" t="s">
        <v>152</v>
      </c>
      <c r="I268" t="s">
        <v>153</v>
      </c>
      <c r="L268">
        <v>8</v>
      </c>
      <c r="M268">
        <v>128</v>
      </c>
      <c r="N268">
        <v>4500</v>
      </c>
      <c r="O268">
        <v>8.6654205607476636E-2</v>
      </c>
      <c r="P268" s="1">
        <v>0.1</v>
      </c>
      <c r="Q268" t="s">
        <v>433</v>
      </c>
      <c r="U268"/>
      <c r="V268"/>
    </row>
    <row r="269" spans="1:22" x14ac:dyDescent="0.25">
      <c r="A269" t="s">
        <v>34</v>
      </c>
      <c r="B269" t="str">
        <f t="shared" si="4"/>
        <v>Pop 7 Pro</v>
      </c>
      <c r="C269" t="s">
        <v>126</v>
      </c>
      <c r="D269">
        <v>11999</v>
      </c>
      <c r="E269">
        <v>19999</v>
      </c>
      <c r="F269" t="s">
        <v>39</v>
      </c>
      <c r="G269" t="s">
        <v>19</v>
      </c>
      <c r="H269" t="s">
        <v>20</v>
      </c>
      <c r="I269" t="s">
        <v>21</v>
      </c>
      <c r="J269">
        <v>8000</v>
      </c>
      <c r="K269">
        <v>40</v>
      </c>
      <c r="L269">
        <v>3</v>
      </c>
      <c r="M269">
        <v>64</v>
      </c>
      <c r="N269">
        <v>5000</v>
      </c>
      <c r="O269">
        <v>0.42228519043253604</v>
      </c>
      <c r="P269" s="1">
        <v>0.4</v>
      </c>
      <c r="Q269" t="s">
        <v>434</v>
      </c>
      <c r="U269"/>
      <c r="V269"/>
    </row>
    <row r="270" spans="1:22" x14ac:dyDescent="0.25">
      <c r="A270" t="s">
        <v>32</v>
      </c>
      <c r="B270" t="str">
        <f t="shared" si="4"/>
        <v>Galaxy A05s</v>
      </c>
      <c r="C270" t="s">
        <v>70</v>
      </c>
      <c r="D270">
        <v>14240</v>
      </c>
      <c r="E270">
        <v>23999</v>
      </c>
      <c r="F270" t="s">
        <v>28</v>
      </c>
      <c r="G270" t="s">
        <v>25</v>
      </c>
      <c r="H270" t="s">
        <v>26</v>
      </c>
      <c r="I270" t="s">
        <v>21</v>
      </c>
      <c r="J270">
        <v>9759</v>
      </c>
      <c r="K270">
        <v>41</v>
      </c>
      <c r="L270">
        <v>4</v>
      </c>
      <c r="M270">
        <v>128</v>
      </c>
      <c r="N270">
        <v>5000</v>
      </c>
      <c r="O270">
        <v>0.36039325842696629</v>
      </c>
      <c r="P270" s="1">
        <v>0.4</v>
      </c>
      <c r="Q270" t="s">
        <v>431</v>
      </c>
      <c r="U270"/>
      <c r="V270"/>
    </row>
    <row r="271" spans="1:22" x14ac:dyDescent="0.25">
      <c r="A271" t="s">
        <v>32</v>
      </c>
      <c r="B271" t="str">
        <f t="shared" si="4"/>
        <v>A06</v>
      </c>
      <c r="C271" t="s">
        <v>43</v>
      </c>
      <c r="D271">
        <v>11190</v>
      </c>
      <c r="E271">
        <v>19999</v>
      </c>
      <c r="F271" t="s">
        <v>28</v>
      </c>
      <c r="G271" t="s">
        <v>19</v>
      </c>
      <c r="H271" t="s">
        <v>26</v>
      </c>
      <c r="I271" t="s">
        <v>21</v>
      </c>
      <c r="J271">
        <v>8809</v>
      </c>
      <c r="K271">
        <v>44</v>
      </c>
      <c r="L271">
        <v>4</v>
      </c>
      <c r="M271">
        <v>64</v>
      </c>
      <c r="N271">
        <v>5000</v>
      </c>
      <c r="O271">
        <v>0.45290437890974083</v>
      </c>
      <c r="P271" s="1">
        <v>0.5</v>
      </c>
      <c r="Q271" t="s">
        <v>432</v>
      </c>
      <c r="U271"/>
      <c r="V271"/>
    </row>
    <row r="272" spans="1:22" x14ac:dyDescent="0.25">
      <c r="A272" t="s">
        <v>10</v>
      </c>
      <c r="B272" t="str">
        <f t="shared" si="4"/>
        <v>Note 50</v>
      </c>
      <c r="C272" t="s">
        <v>47</v>
      </c>
      <c r="D272">
        <v>13650</v>
      </c>
      <c r="E272">
        <v>25999</v>
      </c>
      <c r="F272" t="s">
        <v>12</v>
      </c>
      <c r="G272" t="s">
        <v>13</v>
      </c>
      <c r="H272" t="s">
        <v>48</v>
      </c>
      <c r="I272" t="s">
        <v>21</v>
      </c>
      <c r="J272">
        <v>12349</v>
      </c>
      <c r="K272">
        <v>48</v>
      </c>
      <c r="L272">
        <v>8</v>
      </c>
      <c r="M272">
        <v>256</v>
      </c>
      <c r="N272">
        <v>5000</v>
      </c>
      <c r="O272">
        <v>0.38564102564102565</v>
      </c>
      <c r="P272" s="1">
        <v>0.4</v>
      </c>
      <c r="Q272" t="s">
        <v>428</v>
      </c>
      <c r="U272"/>
      <c r="V272"/>
    </row>
    <row r="273" spans="1:22" x14ac:dyDescent="0.25">
      <c r="A273" t="s">
        <v>10</v>
      </c>
      <c r="B273" t="str">
        <f t="shared" si="4"/>
        <v>Redmi A3x</v>
      </c>
      <c r="C273" t="s">
        <v>38</v>
      </c>
      <c r="D273">
        <v>11499</v>
      </c>
      <c r="E273">
        <v>20999</v>
      </c>
      <c r="F273" t="s">
        <v>28</v>
      </c>
      <c r="G273" t="s">
        <v>25</v>
      </c>
      <c r="H273" t="s">
        <v>40</v>
      </c>
      <c r="I273" t="s">
        <v>21</v>
      </c>
      <c r="J273">
        <v>9500</v>
      </c>
      <c r="K273">
        <v>46</v>
      </c>
      <c r="L273">
        <v>4</v>
      </c>
      <c r="M273">
        <v>128</v>
      </c>
      <c r="N273">
        <v>5000</v>
      </c>
      <c r="O273">
        <v>0.4462996782328898</v>
      </c>
      <c r="P273" s="1">
        <v>0.4</v>
      </c>
      <c r="Q273" t="s">
        <v>431</v>
      </c>
      <c r="U273"/>
      <c r="V273"/>
    </row>
    <row r="274" spans="1:22" x14ac:dyDescent="0.25">
      <c r="A274" t="s">
        <v>34</v>
      </c>
      <c r="B274" t="str">
        <f t="shared" si="4"/>
        <v>POP 8</v>
      </c>
      <c r="C274" t="s">
        <v>69</v>
      </c>
      <c r="D274">
        <v>12999</v>
      </c>
      <c r="E274">
        <v>20599</v>
      </c>
      <c r="F274" t="s">
        <v>28</v>
      </c>
      <c r="G274" t="s">
        <v>25</v>
      </c>
      <c r="H274" t="s">
        <v>20</v>
      </c>
      <c r="I274" t="s">
        <v>21</v>
      </c>
      <c r="J274">
        <v>7600</v>
      </c>
      <c r="K274">
        <v>37</v>
      </c>
      <c r="L274">
        <v>4</v>
      </c>
      <c r="M274">
        <v>128</v>
      </c>
      <c r="N274">
        <v>5000</v>
      </c>
      <c r="O274">
        <v>0.39479959996922842</v>
      </c>
      <c r="P274" s="1">
        <v>0.4</v>
      </c>
      <c r="Q274" t="s">
        <v>431</v>
      </c>
      <c r="U274"/>
      <c r="V274"/>
    </row>
    <row r="275" spans="1:22" x14ac:dyDescent="0.25">
      <c r="A275" t="s">
        <v>10</v>
      </c>
      <c r="B275" t="str">
        <f t="shared" si="4"/>
        <v>Redmi 12</v>
      </c>
      <c r="C275" t="s">
        <v>118</v>
      </c>
      <c r="D275">
        <v>17899</v>
      </c>
      <c r="E275">
        <v>29999</v>
      </c>
      <c r="F275" t="s">
        <v>28</v>
      </c>
      <c r="G275" t="s">
        <v>25</v>
      </c>
      <c r="H275" t="s">
        <v>26</v>
      </c>
      <c r="I275" t="s">
        <v>21</v>
      </c>
      <c r="J275">
        <v>12100</v>
      </c>
      <c r="K275">
        <v>41</v>
      </c>
      <c r="L275">
        <v>4</v>
      </c>
      <c r="M275">
        <v>128</v>
      </c>
      <c r="N275">
        <v>5000</v>
      </c>
      <c r="O275">
        <v>0.28671992848762501</v>
      </c>
      <c r="P275" s="1">
        <v>0.3</v>
      </c>
      <c r="Q275" t="s">
        <v>431</v>
      </c>
      <c r="U275"/>
      <c r="V275"/>
    </row>
    <row r="276" spans="1:22" x14ac:dyDescent="0.25">
      <c r="A276" t="s">
        <v>32</v>
      </c>
      <c r="B276" t="str">
        <f t="shared" si="4"/>
        <v>Galaxy A05s</v>
      </c>
      <c r="C276" t="s">
        <v>70</v>
      </c>
      <c r="D276">
        <v>13875</v>
      </c>
      <c r="E276">
        <v>21999</v>
      </c>
      <c r="F276" t="s">
        <v>28</v>
      </c>
      <c r="G276" t="s">
        <v>25</v>
      </c>
      <c r="H276" t="s">
        <v>26</v>
      </c>
      <c r="I276" t="s">
        <v>21</v>
      </c>
      <c r="J276">
        <v>8124</v>
      </c>
      <c r="K276">
        <v>37</v>
      </c>
      <c r="L276">
        <v>4</v>
      </c>
      <c r="M276">
        <v>128</v>
      </c>
      <c r="N276">
        <v>5000</v>
      </c>
      <c r="O276">
        <v>0.36987387387387388</v>
      </c>
      <c r="P276" s="1">
        <v>0.4</v>
      </c>
      <c r="Q276" t="s">
        <v>431</v>
      </c>
      <c r="U276"/>
      <c r="V276"/>
    </row>
    <row r="277" spans="1:22" x14ac:dyDescent="0.25">
      <c r="A277" t="s">
        <v>10</v>
      </c>
      <c r="B277" t="str">
        <f t="shared" si="4"/>
        <v>Redmi 13</v>
      </c>
      <c r="C277" t="s">
        <v>59</v>
      </c>
      <c r="D277">
        <v>17000</v>
      </c>
      <c r="F277" t="s">
        <v>24</v>
      </c>
      <c r="G277" t="s">
        <v>25</v>
      </c>
      <c r="H277" t="s">
        <v>60</v>
      </c>
      <c r="I277" t="s">
        <v>61</v>
      </c>
      <c r="L277">
        <v>6</v>
      </c>
      <c r="M277">
        <v>128</v>
      </c>
      <c r="N277">
        <v>5030</v>
      </c>
      <c r="O277">
        <v>0.30376470588235294</v>
      </c>
      <c r="P277" s="1">
        <v>0.3</v>
      </c>
      <c r="Q277" t="s">
        <v>430</v>
      </c>
      <c r="U277"/>
      <c r="V277"/>
    </row>
    <row r="278" spans="1:22" x14ac:dyDescent="0.25">
      <c r="A278" t="s">
        <v>32</v>
      </c>
      <c r="B278" t="str">
        <f t="shared" si="4"/>
        <v>A06</v>
      </c>
      <c r="C278" t="s">
        <v>43</v>
      </c>
      <c r="D278">
        <v>14500</v>
      </c>
      <c r="F278" t="s">
        <v>28</v>
      </c>
      <c r="G278" t="s">
        <v>25</v>
      </c>
      <c r="H278" t="s">
        <v>26</v>
      </c>
      <c r="I278" t="s">
        <v>21</v>
      </c>
      <c r="L278">
        <v>4</v>
      </c>
      <c r="M278">
        <v>128</v>
      </c>
      <c r="N278">
        <v>5000</v>
      </c>
      <c r="O278">
        <v>0.35393103448275864</v>
      </c>
      <c r="P278" s="1">
        <v>0.4</v>
      </c>
      <c r="Q278" t="s">
        <v>431</v>
      </c>
      <c r="U278"/>
      <c r="V278"/>
    </row>
    <row r="279" spans="1:22" x14ac:dyDescent="0.25">
      <c r="A279" t="s">
        <v>10</v>
      </c>
      <c r="B279" t="str">
        <f t="shared" si="4"/>
        <v>Note 50</v>
      </c>
      <c r="C279" t="s">
        <v>47</v>
      </c>
      <c r="D279">
        <v>11799</v>
      </c>
      <c r="E279">
        <v>20999</v>
      </c>
      <c r="F279" t="s">
        <v>28</v>
      </c>
      <c r="G279" t="s">
        <v>25</v>
      </c>
      <c r="H279" t="s">
        <v>26</v>
      </c>
      <c r="I279" t="s">
        <v>21</v>
      </c>
      <c r="J279">
        <v>9200</v>
      </c>
      <c r="K279">
        <v>44</v>
      </c>
      <c r="L279">
        <v>4</v>
      </c>
      <c r="M279">
        <v>128</v>
      </c>
      <c r="N279">
        <v>5000</v>
      </c>
      <c r="O279">
        <v>0.43495211458598187</v>
      </c>
      <c r="P279" s="1">
        <v>0.4</v>
      </c>
      <c r="Q279" t="s">
        <v>431</v>
      </c>
      <c r="U279"/>
      <c r="V279"/>
    </row>
    <row r="280" spans="1:22" x14ac:dyDescent="0.25">
      <c r="A280" t="s">
        <v>10</v>
      </c>
      <c r="B280" t="str">
        <f t="shared" si="4"/>
        <v>Note 50</v>
      </c>
      <c r="C280" t="s">
        <v>47</v>
      </c>
      <c r="D280">
        <v>10890</v>
      </c>
      <c r="E280">
        <v>11685</v>
      </c>
      <c r="F280" t="s">
        <v>28</v>
      </c>
      <c r="G280" t="s">
        <v>25</v>
      </c>
      <c r="H280" t="s">
        <v>26</v>
      </c>
      <c r="I280" t="s">
        <v>21</v>
      </c>
      <c r="J280">
        <v>795</v>
      </c>
      <c r="K280">
        <v>7</v>
      </c>
      <c r="L280">
        <v>4</v>
      </c>
      <c r="M280">
        <v>128</v>
      </c>
      <c r="N280">
        <v>5000</v>
      </c>
      <c r="O280">
        <v>0.47125803489439855</v>
      </c>
      <c r="P280" s="1">
        <v>0.5</v>
      </c>
      <c r="Q280" t="s">
        <v>431</v>
      </c>
      <c r="U280"/>
      <c r="V280"/>
    </row>
    <row r="281" spans="1:22" x14ac:dyDescent="0.25">
      <c r="A281" t="s">
        <v>32</v>
      </c>
      <c r="B281" t="str">
        <f t="shared" si="4"/>
        <v>Galaxy A05</v>
      </c>
      <c r="C281" t="s">
        <v>33</v>
      </c>
      <c r="D281">
        <v>9499</v>
      </c>
      <c r="E281">
        <v>11999</v>
      </c>
      <c r="F281" t="s">
        <v>28</v>
      </c>
      <c r="G281" t="s">
        <v>19</v>
      </c>
      <c r="H281" t="s">
        <v>26</v>
      </c>
      <c r="I281" t="s">
        <v>21</v>
      </c>
      <c r="J281">
        <v>2500</v>
      </c>
      <c r="K281">
        <v>21</v>
      </c>
      <c r="L281">
        <v>4</v>
      </c>
      <c r="M281">
        <v>64</v>
      </c>
      <c r="N281">
        <v>5000</v>
      </c>
      <c r="O281">
        <v>0.53352984524686808</v>
      </c>
      <c r="P281" s="1">
        <v>0.5</v>
      </c>
      <c r="Q281" t="s">
        <v>432</v>
      </c>
      <c r="U281"/>
      <c r="V281"/>
    </row>
    <row r="282" spans="1:22" x14ac:dyDescent="0.25">
      <c r="A282" t="s">
        <v>10</v>
      </c>
      <c r="B282" t="str">
        <f t="shared" si="4"/>
        <v>Redmi A3x</v>
      </c>
      <c r="C282" t="s">
        <v>38</v>
      </c>
      <c r="D282">
        <v>8245</v>
      </c>
      <c r="E282">
        <v>10000</v>
      </c>
      <c r="F282" t="s">
        <v>39</v>
      </c>
      <c r="G282" t="s">
        <v>19</v>
      </c>
      <c r="H282" t="s">
        <v>40</v>
      </c>
      <c r="I282" t="s">
        <v>21</v>
      </c>
      <c r="J282">
        <v>1755</v>
      </c>
      <c r="K282">
        <v>18</v>
      </c>
      <c r="L282">
        <v>3</v>
      </c>
      <c r="M282">
        <v>64</v>
      </c>
      <c r="N282">
        <v>5000</v>
      </c>
      <c r="O282">
        <v>0.61455427531837481</v>
      </c>
      <c r="P282" s="1">
        <v>0.6</v>
      </c>
      <c r="Q282" t="s">
        <v>434</v>
      </c>
      <c r="U282"/>
      <c r="V282"/>
    </row>
    <row r="283" spans="1:22" x14ac:dyDescent="0.25">
      <c r="A283" t="s">
        <v>34</v>
      </c>
      <c r="B283" t="str">
        <f t="shared" si="4"/>
        <v>POP 8</v>
      </c>
      <c r="C283" t="s">
        <v>69</v>
      </c>
      <c r="D283">
        <v>13899</v>
      </c>
      <c r="E283">
        <v>19999</v>
      </c>
      <c r="F283" t="s">
        <v>28</v>
      </c>
      <c r="G283" t="s">
        <v>25</v>
      </c>
      <c r="H283" t="s">
        <v>20</v>
      </c>
      <c r="I283" t="s">
        <v>21</v>
      </c>
      <c r="J283">
        <v>6100</v>
      </c>
      <c r="K283">
        <v>31</v>
      </c>
      <c r="L283">
        <v>4</v>
      </c>
      <c r="M283">
        <v>128</v>
      </c>
      <c r="N283">
        <v>5000</v>
      </c>
      <c r="O283">
        <v>0.36923519677674654</v>
      </c>
      <c r="P283" s="1">
        <v>0.4</v>
      </c>
      <c r="Q283" t="s">
        <v>431</v>
      </c>
      <c r="U283"/>
      <c r="V283"/>
    </row>
    <row r="284" spans="1:22" x14ac:dyDescent="0.25">
      <c r="A284" t="s">
        <v>10</v>
      </c>
      <c r="B284" t="str">
        <f t="shared" si="4"/>
        <v>Redmi Note 14 Pro</v>
      </c>
      <c r="C284" t="s">
        <v>146</v>
      </c>
      <c r="D284">
        <v>36599</v>
      </c>
      <c r="E284">
        <v>50999</v>
      </c>
      <c r="F284" t="s">
        <v>12</v>
      </c>
      <c r="G284" t="s">
        <v>13</v>
      </c>
      <c r="H284" t="s">
        <v>36</v>
      </c>
      <c r="I284" t="s">
        <v>45</v>
      </c>
      <c r="J284">
        <v>14400</v>
      </c>
      <c r="K284">
        <v>29</v>
      </c>
      <c r="L284">
        <v>8</v>
      </c>
      <c r="M284">
        <v>256</v>
      </c>
      <c r="N284">
        <v>5500</v>
      </c>
      <c r="O284">
        <v>0.15749064182081476</v>
      </c>
      <c r="P284" s="1">
        <v>0.2</v>
      </c>
      <c r="Q284" t="s">
        <v>428</v>
      </c>
      <c r="U284"/>
      <c r="V284"/>
    </row>
    <row r="285" spans="1:22" x14ac:dyDescent="0.25">
      <c r="A285" t="s">
        <v>34</v>
      </c>
      <c r="B285" t="str">
        <f t="shared" si="4"/>
        <v>Pop 7 Pro</v>
      </c>
      <c r="C285" t="s">
        <v>126</v>
      </c>
      <c r="D285">
        <v>11999</v>
      </c>
      <c r="E285">
        <v>19999</v>
      </c>
      <c r="F285" t="s">
        <v>39</v>
      </c>
      <c r="G285" t="s">
        <v>19</v>
      </c>
      <c r="H285" t="s">
        <v>20</v>
      </c>
      <c r="I285" t="s">
        <v>21</v>
      </c>
      <c r="J285">
        <v>8000</v>
      </c>
      <c r="K285">
        <v>40</v>
      </c>
      <c r="L285">
        <v>3</v>
      </c>
      <c r="M285">
        <v>64</v>
      </c>
      <c r="N285">
        <v>5000</v>
      </c>
      <c r="O285">
        <v>0.42228519043253604</v>
      </c>
      <c r="P285" s="1">
        <v>0.4</v>
      </c>
      <c r="Q285" t="s">
        <v>434</v>
      </c>
      <c r="U285"/>
      <c r="V285"/>
    </row>
    <row r="286" spans="1:22" x14ac:dyDescent="0.25">
      <c r="A286" t="s">
        <v>32</v>
      </c>
      <c r="B286" t="str">
        <f t="shared" si="4"/>
        <v>Galaxy AO5</v>
      </c>
      <c r="C286" t="s">
        <v>154</v>
      </c>
      <c r="D286">
        <v>11999</v>
      </c>
      <c r="E286">
        <v>15000</v>
      </c>
      <c r="F286" t="s">
        <v>28</v>
      </c>
      <c r="G286" t="s">
        <v>19</v>
      </c>
      <c r="H286" t="s">
        <v>26</v>
      </c>
      <c r="I286" t="s">
        <v>21</v>
      </c>
      <c r="J286">
        <v>3001</v>
      </c>
      <c r="K286">
        <v>20</v>
      </c>
      <c r="L286">
        <v>4</v>
      </c>
      <c r="M286">
        <v>64</v>
      </c>
      <c r="N286">
        <v>5000</v>
      </c>
      <c r="O286">
        <v>0.42236853071089259</v>
      </c>
      <c r="P286" s="1">
        <v>0.4</v>
      </c>
      <c r="Q286" t="s">
        <v>432</v>
      </c>
      <c r="U286"/>
      <c r="V286"/>
    </row>
    <row r="287" spans="1:22" x14ac:dyDescent="0.25">
      <c r="A287" t="s">
        <v>49</v>
      </c>
      <c r="B287" t="str">
        <f t="shared" si="4"/>
        <v>a3</v>
      </c>
      <c r="C287" t="s">
        <v>155</v>
      </c>
      <c r="D287">
        <v>29549</v>
      </c>
      <c r="E287">
        <v>32000</v>
      </c>
      <c r="F287" t="s">
        <v>12</v>
      </c>
      <c r="G287" t="s">
        <v>13</v>
      </c>
      <c r="H287" t="s">
        <v>36</v>
      </c>
      <c r="I287" t="s">
        <v>65</v>
      </c>
      <c r="J287">
        <v>2451</v>
      </c>
      <c r="K287">
        <v>8</v>
      </c>
      <c r="L287">
        <v>8</v>
      </c>
      <c r="M287">
        <v>256</v>
      </c>
      <c r="N287">
        <v>5100</v>
      </c>
      <c r="O287">
        <v>0.18152898575247894</v>
      </c>
      <c r="P287" s="1">
        <v>0.2</v>
      </c>
      <c r="Q287" t="s">
        <v>428</v>
      </c>
      <c r="U287"/>
      <c r="V287"/>
    </row>
    <row r="288" spans="1:22" x14ac:dyDescent="0.25">
      <c r="A288" t="s">
        <v>10</v>
      </c>
      <c r="B288" t="str">
        <f t="shared" si="4"/>
        <v>Redmi 14C</v>
      </c>
      <c r="C288" t="s">
        <v>11</v>
      </c>
      <c r="D288">
        <v>11297</v>
      </c>
      <c r="E288">
        <v>17500</v>
      </c>
      <c r="F288" t="s">
        <v>28</v>
      </c>
      <c r="G288" t="s">
        <v>25</v>
      </c>
      <c r="H288" t="s">
        <v>14</v>
      </c>
      <c r="I288" t="s">
        <v>15</v>
      </c>
      <c r="J288">
        <v>6203</v>
      </c>
      <c r="K288">
        <v>36</v>
      </c>
      <c r="L288">
        <v>4</v>
      </c>
      <c r="M288">
        <v>128</v>
      </c>
      <c r="N288">
        <v>5160</v>
      </c>
      <c r="O288">
        <v>0.46844294945560766</v>
      </c>
      <c r="P288" s="1">
        <v>0.5</v>
      </c>
      <c r="Q288" t="s">
        <v>431</v>
      </c>
      <c r="U288"/>
      <c r="V288"/>
    </row>
    <row r="289" spans="1:22" x14ac:dyDescent="0.25">
      <c r="A289" t="s">
        <v>10</v>
      </c>
      <c r="B289" t="str">
        <f t="shared" si="4"/>
        <v>Redmi 14C</v>
      </c>
      <c r="C289" t="s">
        <v>11</v>
      </c>
      <c r="D289">
        <v>14499</v>
      </c>
      <c r="E289">
        <v>17999</v>
      </c>
      <c r="F289" t="s">
        <v>12</v>
      </c>
      <c r="G289" t="s">
        <v>13</v>
      </c>
      <c r="H289" t="s">
        <v>14</v>
      </c>
      <c r="I289" t="s">
        <v>15</v>
      </c>
      <c r="J289">
        <v>3500</v>
      </c>
      <c r="K289">
        <v>20</v>
      </c>
      <c r="L289">
        <v>8</v>
      </c>
      <c r="M289">
        <v>256</v>
      </c>
      <c r="N289">
        <v>5160</v>
      </c>
      <c r="O289">
        <v>0.37409476515621765</v>
      </c>
      <c r="P289" s="1">
        <v>0.4</v>
      </c>
      <c r="Q289" t="s">
        <v>428</v>
      </c>
      <c r="U289"/>
      <c r="V289"/>
    </row>
    <row r="290" spans="1:22" x14ac:dyDescent="0.25">
      <c r="A290" t="s">
        <v>10</v>
      </c>
      <c r="B290" t="str">
        <f t="shared" si="4"/>
        <v>Redmi 14C</v>
      </c>
      <c r="C290" t="s">
        <v>11</v>
      </c>
      <c r="D290">
        <v>15299</v>
      </c>
      <c r="E290">
        <v>24499</v>
      </c>
      <c r="F290" t="s">
        <v>12</v>
      </c>
      <c r="G290" t="s">
        <v>13</v>
      </c>
      <c r="H290" t="s">
        <v>14</v>
      </c>
      <c r="I290" t="s">
        <v>15</v>
      </c>
      <c r="J290">
        <v>9200</v>
      </c>
      <c r="K290">
        <v>38</v>
      </c>
      <c r="L290">
        <v>8</v>
      </c>
      <c r="M290">
        <v>256</v>
      </c>
      <c r="N290">
        <v>5160</v>
      </c>
      <c r="O290">
        <v>0.35453297601150402</v>
      </c>
      <c r="P290" s="1">
        <v>0.4</v>
      </c>
      <c r="Q290" t="s">
        <v>428</v>
      </c>
      <c r="U290"/>
      <c r="V290"/>
    </row>
    <row r="291" spans="1:22" x14ac:dyDescent="0.25">
      <c r="A291" t="s">
        <v>32</v>
      </c>
      <c r="B291" t="str">
        <f t="shared" si="4"/>
        <v>Refurbished Galaxy S24 FE</v>
      </c>
      <c r="C291" t="s">
        <v>156</v>
      </c>
      <c r="D291">
        <v>60500</v>
      </c>
      <c r="F291" t="s">
        <v>12</v>
      </c>
      <c r="G291" t="s">
        <v>25</v>
      </c>
      <c r="H291" t="s">
        <v>26</v>
      </c>
      <c r="I291" t="s">
        <v>157</v>
      </c>
      <c r="L291">
        <v>8</v>
      </c>
      <c r="M291">
        <v>128</v>
      </c>
      <c r="N291">
        <v>4700</v>
      </c>
      <c r="O291">
        <v>7.9933884297520658E-2</v>
      </c>
      <c r="P291" s="1">
        <v>0.1</v>
      </c>
      <c r="Q291" t="s">
        <v>433</v>
      </c>
      <c r="U291"/>
      <c r="V291"/>
    </row>
    <row r="292" spans="1:22" x14ac:dyDescent="0.25">
      <c r="A292" t="s">
        <v>32</v>
      </c>
      <c r="B292" t="str">
        <f t="shared" si="4"/>
        <v>Refurbished Galaxy Z Fold</v>
      </c>
      <c r="C292" t="s">
        <v>119</v>
      </c>
      <c r="D292">
        <v>118500</v>
      </c>
      <c r="F292" t="s">
        <v>82</v>
      </c>
      <c r="G292" t="s">
        <v>13</v>
      </c>
      <c r="H292" t="s">
        <v>121</v>
      </c>
      <c r="I292" t="s">
        <v>122</v>
      </c>
      <c r="L292">
        <v>12</v>
      </c>
      <c r="M292">
        <v>256</v>
      </c>
      <c r="N292">
        <v>4400</v>
      </c>
      <c r="O292">
        <v>3.9392405063291142E-2</v>
      </c>
      <c r="P292" s="1">
        <v>0</v>
      </c>
      <c r="Q292" t="s">
        <v>440</v>
      </c>
      <c r="U292"/>
      <c r="V292"/>
    </row>
    <row r="293" spans="1:22" x14ac:dyDescent="0.25">
      <c r="A293" t="s">
        <v>32</v>
      </c>
      <c r="B293" t="str">
        <f t="shared" si="4"/>
        <v>GALAXY A16</v>
      </c>
      <c r="C293" t="s">
        <v>37</v>
      </c>
      <c r="D293">
        <v>22999</v>
      </c>
      <c r="E293">
        <v>35999</v>
      </c>
      <c r="F293" t="s">
        <v>12</v>
      </c>
      <c r="G293" t="s">
        <v>13</v>
      </c>
      <c r="H293" t="s">
        <v>26</v>
      </c>
      <c r="I293" t="s">
        <v>21</v>
      </c>
      <c r="J293">
        <v>13000</v>
      </c>
      <c r="K293">
        <v>37</v>
      </c>
      <c r="L293">
        <v>8</v>
      </c>
      <c r="M293">
        <v>256</v>
      </c>
      <c r="N293">
        <v>5000</v>
      </c>
      <c r="O293">
        <v>0.22887951650071742</v>
      </c>
      <c r="P293" s="1">
        <v>0.2</v>
      </c>
      <c r="Q293" t="s">
        <v>428</v>
      </c>
      <c r="U293"/>
      <c r="V293"/>
    </row>
    <row r="294" spans="1:22" x14ac:dyDescent="0.25">
      <c r="A294" t="s">
        <v>16</v>
      </c>
      <c r="B294" t="str">
        <f t="shared" si="4"/>
        <v>A06</v>
      </c>
      <c r="C294" t="s">
        <v>43</v>
      </c>
      <c r="D294">
        <v>7649</v>
      </c>
      <c r="E294">
        <v>10999</v>
      </c>
      <c r="F294" t="s">
        <v>28</v>
      </c>
      <c r="G294" t="s">
        <v>51</v>
      </c>
      <c r="H294" t="s">
        <v>20</v>
      </c>
      <c r="I294" t="s">
        <v>139</v>
      </c>
      <c r="J294">
        <v>3350</v>
      </c>
      <c r="K294">
        <v>31</v>
      </c>
      <c r="L294">
        <v>4</v>
      </c>
      <c r="M294">
        <v>32</v>
      </c>
      <c r="N294">
        <v>4000</v>
      </c>
      <c r="O294">
        <v>0.5276506732906262</v>
      </c>
      <c r="P294" s="1">
        <v>0.5</v>
      </c>
      <c r="Q294" t="s">
        <v>450</v>
      </c>
      <c r="U294"/>
      <c r="V294"/>
    </row>
    <row r="295" spans="1:22" x14ac:dyDescent="0.25">
      <c r="A295" t="s">
        <v>32</v>
      </c>
      <c r="B295" t="str">
        <f t="shared" si="4"/>
        <v>Galaxy A15</v>
      </c>
      <c r="C295" t="s">
        <v>79</v>
      </c>
      <c r="D295">
        <v>23599</v>
      </c>
      <c r="E295">
        <v>30999</v>
      </c>
      <c r="F295" t="s">
        <v>24</v>
      </c>
      <c r="G295" t="s">
        <v>25</v>
      </c>
      <c r="H295" t="s">
        <v>67</v>
      </c>
      <c r="I295" t="s">
        <v>21</v>
      </c>
      <c r="J295">
        <v>7400</v>
      </c>
      <c r="K295">
        <v>24</v>
      </c>
      <c r="L295">
        <v>6</v>
      </c>
      <c r="M295">
        <v>128</v>
      </c>
      <c r="N295">
        <v>5000</v>
      </c>
      <c r="O295">
        <v>0.21755159116911735</v>
      </c>
      <c r="P295" s="1">
        <v>0.2</v>
      </c>
      <c r="Q295" t="s">
        <v>430</v>
      </c>
      <c r="U295"/>
      <c r="V295"/>
    </row>
    <row r="296" spans="1:22" x14ac:dyDescent="0.25">
      <c r="A296" t="s">
        <v>10</v>
      </c>
      <c r="B296" t="str">
        <f t="shared" si="4"/>
        <v>Redmi A3X</v>
      </c>
      <c r="C296" t="s">
        <v>101</v>
      </c>
      <c r="D296">
        <v>11580</v>
      </c>
      <c r="E296">
        <v>18765</v>
      </c>
      <c r="F296" t="s">
        <v>28</v>
      </c>
      <c r="G296" t="s">
        <v>25</v>
      </c>
      <c r="H296" t="s">
        <v>40</v>
      </c>
      <c r="I296" t="s">
        <v>21</v>
      </c>
      <c r="J296">
        <v>7185</v>
      </c>
      <c r="K296">
        <v>39</v>
      </c>
      <c r="L296">
        <v>4</v>
      </c>
      <c r="M296">
        <v>128</v>
      </c>
      <c r="N296">
        <v>5000</v>
      </c>
      <c r="O296">
        <v>0.44317789291882559</v>
      </c>
      <c r="P296" s="1">
        <v>0.4</v>
      </c>
      <c r="Q296" t="s">
        <v>431</v>
      </c>
      <c r="U296"/>
      <c r="V296"/>
    </row>
    <row r="297" spans="1:22" x14ac:dyDescent="0.25">
      <c r="A297" t="s">
        <v>10</v>
      </c>
      <c r="B297" t="str">
        <f t="shared" si="4"/>
        <v>Redmi A3X</v>
      </c>
      <c r="C297" t="s">
        <v>101</v>
      </c>
      <c r="D297">
        <v>11199</v>
      </c>
      <c r="E297">
        <v>19999</v>
      </c>
      <c r="F297" t="s">
        <v>28</v>
      </c>
      <c r="G297" t="s">
        <v>25</v>
      </c>
      <c r="H297" t="s">
        <v>40</v>
      </c>
      <c r="I297" t="s">
        <v>21</v>
      </c>
      <c r="J297">
        <v>8800</v>
      </c>
      <c r="K297">
        <v>44</v>
      </c>
      <c r="L297">
        <v>4</v>
      </c>
      <c r="M297">
        <v>128</v>
      </c>
      <c r="N297">
        <v>5000</v>
      </c>
      <c r="O297">
        <v>0.45825520135726405</v>
      </c>
      <c r="P297" s="1">
        <v>0.5</v>
      </c>
      <c r="Q297" t="s">
        <v>431</v>
      </c>
      <c r="U297"/>
      <c r="V297"/>
    </row>
    <row r="298" spans="1:22" x14ac:dyDescent="0.25">
      <c r="A298" t="s">
        <v>22</v>
      </c>
      <c r="B298" t="str">
        <f t="shared" si="4"/>
        <v>Smart 9</v>
      </c>
      <c r="C298" t="s">
        <v>27</v>
      </c>
      <c r="D298">
        <v>15999</v>
      </c>
      <c r="F298" t="s">
        <v>28</v>
      </c>
      <c r="G298" t="s">
        <v>25</v>
      </c>
      <c r="H298" t="s">
        <v>26</v>
      </c>
      <c r="I298" t="s">
        <v>21</v>
      </c>
      <c r="L298">
        <v>4</v>
      </c>
      <c r="M298">
        <v>128</v>
      </c>
      <c r="N298">
        <v>5000</v>
      </c>
      <c r="O298">
        <v>0.32077004812800802</v>
      </c>
      <c r="P298" s="1">
        <v>0.3</v>
      </c>
      <c r="Q298" t="s">
        <v>431</v>
      </c>
      <c r="U298"/>
      <c r="V298"/>
    </row>
    <row r="299" spans="1:22" x14ac:dyDescent="0.25">
      <c r="A299" t="s">
        <v>32</v>
      </c>
      <c r="B299" t="str">
        <f t="shared" si="4"/>
        <v>Galaxy A15</v>
      </c>
      <c r="C299" t="s">
        <v>79</v>
      </c>
      <c r="D299">
        <v>19399</v>
      </c>
      <c r="E299">
        <v>20999</v>
      </c>
      <c r="F299" t="s">
        <v>28</v>
      </c>
      <c r="G299" t="s">
        <v>25</v>
      </c>
      <c r="H299" t="s">
        <v>67</v>
      </c>
      <c r="I299" t="s">
        <v>21</v>
      </c>
      <c r="J299">
        <v>1600</v>
      </c>
      <c r="K299">
        <v>8</v>
      </c>
      <c r="L299">
        <v>4</v>
      </c>
      <c r="M299">
        <v>128</v>
      </c>
      <c r="N299">
        <v>5000</v>
      </c>
      <c r="O299">
        <v>0.26454971905768337</v>
      </c>
      <c r="P299" s="1">
        <v>0.3</v>
      </c>
      <c r="Q299" t="s">
        <v>431</v>
      </c>
      <c r="U299"/>
      <c r="V299"/>
    </row>
    <row r="300" spans="1:22" x14ac:dyDescent="0.25">
      <c r="A300" t="s">
        <v>16</v>
      </c>
      <c r="B300" t="str">
        <f t="shared" si="4"/>
        <v>P40</v>
      </c>
      <c r="C300" t="s">
        <v>158</v>
      </c>
      <c r="D300">
        <v>11950</v>
      </c>
      <c r="E300">
        <v>20000</v>
      </c>
      <c r="F300" t="s">
        <v>28</v>
      </c>
      <c r="G300" t="s">
        <v>19</v>
      </c>
      <c r="H300" t="s">
        <v>20</v>
      </c>
      <c r="I300" t="s">
        <v>77</v>
      </c>
      <c r="J300">
        <v>8050</v>
      </c>
      <c r="K300">
        <v>41</v>
      </c>
      <c r="L300">
        <v>4</v>
      </c>
      <c r="M300">
        <v>64</v>
      </c>
      <c r="N300">
        <v>6000</v>
      </c>
      <c r="O300">
        <v>0.5077824267782427</v>
      </c>
      <c r="P300" s="1">
        <v>0.5</v>
      </c>
      <c r="Q300" t="s">
        <v>432</v>
      </c>
      <c r="U300"/>
      <c r="V300"/>
    </row>
    <row r="301" spans="1:22" x14ac:dyDescent="0.25">
      <c r="A301" t="s">
        <v>10</v>
      </c>
      <c r="B301" t="str">
        <f t="shared" si="4"/>
        <v>Redmi 12</v>
      </c>
      <c r="C301" t="s">
        <v>118</v>
      </c>
      <c r="D301">
        <v>16899</v>
      </c>
      <c r="E301">
        <v>29999</v>
      </c>
      <c r="F301" t="s">
        <v>28</v>
      </c>
      <c r="G301" t="s">
        <v>25</v>
      </c>
      <c r="H301" t="s">
        <v>26</v>
      </c>
      <c r="I301" t="s">
        <v>21</v>
      </c>
      <c r="J301">
        <v>13100</v>
      </c>
      <c r="K301">
        <v>44</v>
      </c>
      <c r="L301">
        <v>4</v>
      </c>
      <c r="M301">
        <v>128</v>
      </c>
      <c r="N301">
        <v>5000</v>
      </c>
      <c r="O301">
        <v>0.30368660867506952</v>
      </c>
      <c r="P301" s="1">
        <v>0.3</v>
      </c>
      <c r="Q301" t="s">
        <v>431</v>
      </c>
      <c r="U301"/>
      <c r="V301"/>
    </row>
    <row r="302" spans="1:22" x14ac:dyDescent="0.25">
      <c r="A302" t="s">
        <v>34</v>
      </c>
      <c r="B302" t="str">
        <f t="shared" si="4"/>
        <v>POP 8</v>
      </c>
      <c r="C302" t="s">
        <v>69</v>
      </c>
      <c r="D302">
        <v>9150</v>
      </c>
      <c r="E302">
        <v>15999</v>
      </c>
      <c r="F302" t="s">
        <v>18</v>
      </c>
      <c r="G302" t="s">
        <v>88</v>
      </c>
      <c r="H302" t="s">
        <v>20</v>
      </c>
      <c r="I302" t="s">
        <v>21</v>
      </c>
      <c r="J302">
        <v>6849</v>
      </c>
      <c r="K302">
        <v>43</v>
      </c>
      <c r="L302">
        <v>2</v>
      </c>
      <c r="N302">
        <v>5000</v>
      </c>
      <c r="P302" s="1"/>
      <c r="Q302" t="s">
        <v>453</v>
      </c>
      <c r="U302"/>
      <c r="V302"/>
    </row>
    <row r="303" spans="1:22" x14ac:dyDescent="0.25">
      <c r="A303" t="s">
        <v>34</v>
      </c>
      <c r="B303" t="str">
        <f t="shared" si="4"/>
        <v>Spark 30c</v>
      </c>
      <c r="C303" t="s">
        <v>35</v>
      </c>
      <c r="D303">
        <v>12590</v>
      </c>
      <c r="E303">
        <v>19999</v>
      </c>
      <c r="F303" t="s">
        <v>12</v>
      </c>
      <c r="G303" t="s">
        <v>25</v>
      </c>
      <c r="H303" t="s">
        <v>36</v>
      </c>
      <c r="I303" t="s">
        <v>21</v>
      </c>
      <c r="J303">
        <v>7409</v>
      </c>
      <c r="K303">
        <v>37</v>
      </c>
      <c r="L303">
        <v>8</v>
      </c>
      <c r="M303">
        <v>128</v>
      </c>
      <c r="N303">
        <v>5000</v>
      </c>
      <c r="O303">
        <v>0.4079428117553614</v>
      </c>
      <c r="P303" s="1">
        <v>0.4</v>
      </c>
      <c r="Q303" t="s">
        <v>433</v>
      </c>
      <c r="U303"/>
      <c r="V303"/>
    </row>
    <row r="304" spans="1:22" x14ac:dyDescent="0.25">
      <c r="A304" t="s">
        <v>10</v>
      </c>
      <c r="B304" t="str">
        <f t="shared" si="4"/>
        <v>Redmi A3 pro Blue</v>
      </c>
      <c r="C304" t="s">
        <v>159</v>
      </c>
      <c r="D304">
        <v>12445</v>
      </c>
      <c r="E304">
        <v>21999</v>
      </c>
      <c r="F304" t="s">
        <v>28</v>
      </c>
      <c r="G304" t="s">
        <v>25</v>
      </c>
      <c r="H304" t="s">
        <v>14</v>
      </c>
      <c r="I304" t="s">
        <v>15</v>
      </c>
      <c r="J304">
        <v>9554</v>
      </c>
      <c r="K304">
        <v>44</v>
      </c>
      <c r="L304">
        <v>4</v>
      </c>
      <c r="M304">
        <v>128</v>
      </c>
      <c r="N304">
        <v>5160</v>
      </c>
      <c r="O304">
        <v>0.42523101647247891</v>
      </c>
      <c r="P304" s="1">
        <v>0.4</v>
      </c>
      <c r="Q304" t="s">
        <v>431</v>
      </c>
      <c r="U304"/>
      <c r="V304"/>
    </row>
    <row r="305" spans="1:22" x14ac:dyDescent="0.25">
      <c r="A305" t="s">
        <v>22</v>
      </c>
      <c r="B305" t="str">
        <f t="shared" si="4"/>
        <v>Note 40 Pro+</v>
      </c>
      <c r="C305" t="s">
        <v>89</v>
      </c>
      <c r="D305">
        <v>45099</v>
      </c>
      <c r="E305">
        <v>54999</v>
      </c>
      <c r="F305" t="s">
        <v>82</v>
      </c>
      <c r="G305" t="s">
        <v>88</v>
      </c>
      <c r="H305" t="s">
        <v>55</v>
      </c>
      <c r="I305" t="s">
        <v>21</v>
      </c>
      <c r="J305">
        <v>9900</v>
      </c>
      <c r="K305">
        <v>18</v>
      </c>
      <c r="L305">
        <v>12</v>
      </c>
      <c r="N305">
        <v>5000</v>
      </c>
      <c r="P305" s="1"/>
      <c r="Q305" t="s">
        <v>454</v>
      </c>
      <c r="U305"/>
      <c r="V305"/>
    </row>
    <row r="306" spans="1:22" x14ac:dyDescent="0.25">
      <c r="A306" t="s">
        <v>10</v>
      </c>
      <c r="B306" t="str">
        <f t="shared" si="4"/>
        <v>REDMI A3X</v>
      </c>
      <c r="C306" t="s">
        <v>80</v>
      </c>
      <c r="D306">
        <v>11550</v>
      </c>
      <c r="E306">
        <v>17000</v>
      </c>
      <c r="F306" t="s">
        <v>28</v>
      </c>
      <c r="G306" t="s">
        <v>25</v>
      </c>
      <c r="H306" t="s">
        <v>40</v>
      </c>
      <c r="I306" t="s">
        <v>21</v>
      </c>
      <c r="J306">
        <v>5450</v>
      </c>
      <c r="K306">
        <v>32</v>
      </c>
      <c r="L306">
        <v>4</v>
      </c>
      <c r="M306">
        <v>128</v>
      </c>
      <c r="N306">
        <v>5000</v>
      </c>
      <c r="O306">
        <v>0.44432900432900435</v>
      </c>
      <c r="P306" s="1">
        <v>0.4</v>
      </c>
      <c r="Q306" t="s">
        <v>431</v>
      </c>
      <c r="U306"/>
      <c r="V306"/>
    </row>
    <row r="307" spans="1:22" x14ac:dyDescent="0.25">
      <c r="A307" t="s">
        <v>10</v>
      </c>
      <c r="B307" t="str">
        <f t="shared" si="4"/>
        <v>Redmi 14C</v>
      </c>
      <c r="C307" t="s">
        <v>11</v>
      </c>
      <c r="D307">
        <v>14990</v>
      </c>
      <c r="E307">
        <v>20000</v>
      </c>
      <c r="F307" t="s">
        <v>12</v>
      </c>
      <c r="G307" t="s">
        <v>13</v>
      </c>
      <c r="H307" t="s">
        <v>14</v>
      </c>
      <c r="I307" t="s">
        <v>15</v>
      </c>
      <c r="J307">
        <v>5010</v>
      </c>
      <c r="K307">
        <v>25</v>
      </c>
      <c r="L307">
        <v>8</v>
      </c>
      <c r="M307">
        <v>256</v>
      </c>
      <c r="N307">
        <v>5160</v>
      </c>
      <c r="O307">
        <v>0.36184122748498998</v>
      </c>
      <c r="P307" s="1">
        <v>0.4</v>
      </c>
      <c r="Q307" t="s">
        <v>428</v>
      </c>
      <c r="U307"/>
      <c r="V307"/>
    </row>
    <row r="308" spans="1:22" x14ac:dyDescent="0.25">
      <c r="A308" t="s">
        <v>34</v>
      </c>
      <c r="B308" t="str">
        <f t="shared" si="4"/>
        <v>Camon 30S</v>
      </c>
      <c r="C308" t="s">
        <v>160</v>
      </c>
      <c r="D308">
        <v>26299</v>
      </c>
      <c r="E308">
        <v>40999</v>
      </c>
      <c r="F308" t="s">
        <v>24</v>
      </c>
      <c r="G308" t="s">
        <v>25</v>
      </c>
      <c r="H308" t="s">
        <v>55</v>
      </c>
      <c r="I308" t="s">
        <v>21</v>
      </c>
      <c r="J308">
        <v>14700</v>
      </c>
      <c r="K308">
        <v>36</v>
      </c>
      <c r="L308">
        <v>6</v>
      </c>
      <c r="M308">
        <v>128</v>
      </c>
      <c r="N308">
        <v>5000</v>
      </c>
      <c r="O308">
        <v>0.19521654815772463</v>
      </c>
      <c r="P308" s="1">
        <v>0.2</v>
      </c>
      <c r="Q308" t="s">
        <v>430</v>
      </c>
      <c r="U308"/>
      <c r="V308"/>
    </row>
    <row r="309" spans="1:22" x14ac:dyDescent="0.25">
      <c r="A309" t="s">
        <v>10</v>
      </c>
      <c r="B309" t="str">
        <f t="shared" si="4"/>
        <v>NOTE 50</v>
      </c>
      <c r="C309" t="s">
        <v>71</v>
      </c>
      <c r="D309">
        <v>11490</v>
      </c>
      <c r="E309">
        <v>19000</v>
      </c>
      <c r="F309" t="s">
        <v>28</v>
      </c>
      <c r="G309" t="s">
        <v>25</v>
      </c>
      <c r="H309" t="s">
        <v>48</v>
      </c>
      <c r="I309" t="s">
        <v>21</v>
      </c>
      <c r="J309">
        <v>7510</v>
      </c>
      <c r="K309">
        <v>40</v>
      </c>
      <c r="L309">
        <v>4</v>
      </c>
      <c r="M309">
        <v>128</v>
      </c>
      <c r="N309">
        <v>5000</v>
      </c>
      <c r="O309">
        <v>0.44664926022628371</v>
      </c>
      <c r="P309" s="1">
        <v>0.4</v>
      </c>
      <c r="Q309" t="s">
        <v>431</v>
      </c>
      <c r="U309"/>
      <c r="V309"/>
    </row>
    <row r="310" spans="1:22" x14ac:dyDescent="0.25">
      <c r="A310" t="s">
        <v>32</v>
      </c>
      <c r="B310" t="str">
        <f t="shared" si="4"/>
        <v>Galaxy A15</v>
      </c>
      <c r="C310" t="s">
        <v>79</v>
      </c>
      <c r="D310">
        <v>19899</v>
      </c>
      <c r="E310">
        <v>19999</v>
      </c>
      <c r="F310" t="s">
        <v>28</v>
      </c>
      <c r="G310" t="s">
        <v>25</v>
      </c>
      <c r="H310" t="s">
        <v>67</v>
      </c>
      <c r="I310" t="s">
        <v>21</v>
      </c>
      <c r="J310">
        <v>100</v>
      </c>
      <c r="K310">
        <v>1</v>
      </c>
      <c r="L310">
        <v>4</v>
      </c>
      <c r="M310">
        <v>128</v>
      </c>
      <c r="N310">
        <v>5000</v>
      </c>
      <c r="O310">
        <v>0.25790240715613849</v>
      </c>
      <c r="P310" s="1">
        <v>0.3</v>
      </c>
      <c r="Q310" t="s">
        <v>431</v>
      </c>
      <c r="U310"/>
      <c r="V310"/>
    </row>
    <row r="311" spans="1:22" x14ac:dyDescent="0.25">
      <c r="A311" t="s">
        <v>32</v>
      </c>
      <c r="B311" t="str">
        <f t="shared" si="4"/>
        <v>Galaxy A15</v>
      </c>
      <c r="C311" t="s">
        <v>79</v>
      </c>
      <c r="D311">
        <v>19699</v>
      </c>
      <c r="E311">
        <v>25999</v>
      </c>
      <c r="F311" t="s">
        <v>28</v>
      </c>
      <c r="G311" t="s">
        <v>25</v>
      </c>
      <c r="H311" t="s">
        <v>67</v>
      </c>
      <c r="I311" t="s">
        <v>21</v>
      </c>
      <c r="J311">
        <v>6300</v>
      </c>
      <c r="K311">
        <v>25</v>
      </c>
      <c r="L311">
        <v>4</v>
      </c>
      <c r="M311">
        <v>128</v>
      </c>
      <c r="N311">
        <v>5000</v>
      </c>
      <c r="O311">
        <v>0.26052083862124981</v>
      </c>
      <c r="P311" s="1">
        <v>0.3</v>
      </c>
      <c r="Q311" t="s">
        <v>431</v>
      </c>
      <c r="U311"/>
      <c r="V311"/>
    </row>
    <row r="312" spans="1:22" x14ac:dyDescent="0.25">
      <c r="A312" t="s">
        <v>22</v>
      </c>
      <c r="B312" t="str">
        <f t="shared" si="4"/>
        <v>Note 40 Pro</v>
      </c>
      <c r="C312" t="s">
        <v>54</v>
      </c>
      <c r="D312">
        <v>33599</v>
      </c>
      <c r="E312">
        <v>38899</v>
      </c>
      <c r="F312" t="s">
        <v>12</v>
      </c>
      <c r="G312" t="s">
        <v>88</v>
      </c>
      <c r="H312" t="s">
        <v>55</v>
      </c>
      <c r="I312" t="s">
        <v>21</v>
      </c>
      <c r="J312">
        <v>5300</v>
      </c>
      <c r="K312">
        <v>14</v>
      </c>
      <c r="L312">
        <v>8</v>
      </c>
      <c r="N312">
        <v>5000</v>
      </c>
      <c r="P312" s="1"/>
      <c r="Q312" t="s">
        <v>455</v>
      </c>
      <c r="U312"/>
      <c r="V312"/>
    </row>
    <row r="313" spans="1:22" x14ac:dyDescent="0.25">
      <c r="A313" t="s">
        <v>32</v>
      </c>
      <c r="B313" t="str">
        <f t="shared" si="4"/>
        <v>Galaxy A15</v>
      </c>
      <c r="C313" t="s">
        <v>79</v>
      </c>
      <c r="D313">
        <v>19399</v>
      </c>
      <c r="E313">
        <v>25999</v>
      </c>
      <c r="F313" t="s">
        <v>28</v>
      </c>
      <c r="G313" t="s">
        <v>25</v>
      </c>
      <c r="H313" t="s">
        <v>67</v>
      </c>
      <c r="I313" t="s">
        <v>21</v>
      </c>
      <c r="J313">
        <v>6600</v>
      </c>
      <c r="K313">
        <v>26</v>
      </c>
      <c r="L313">
        <v>4</v>
      </c>
      <c r="M313">
        <v>128</v>
      </c>
      <c r="N313">
        <v>5000</v>
      </c>
      <c r="O313">
        <v>0.26454971905768337</v>
      </c>
      <c r="P313" s="1">
        <v>0.3</v>
      </c>
      <c r="Q313" t="s">
        <v>431</v>
      </c>
      <c r="U313"/>
      <c r="V313"/>
    </row>
    <row r="314" spans="1:22" x14ac:dyDescent="0.25">
      <c r="A314" t="s">
        <v>10</v>
      </c>
      <c r="B314" t="str">
        <f t="shared" si="4"/>
        <v>Redmi 14C</v>
      </c>
      <c r="C314" t="s">
        <v>11</v>
      </c>
      <c r="D314">
        <v>13500</v>
      </c>
      <c r="F314" t="s">
        <v>28</v>
      </c>
      <c r="G314" t="s">
        <v>25</v>
      </c>
      <c r="H314" t="s">
        <v>14</v>
      </c>
      <c r="I314" t="s">
        <v>15</v>
      </c>
      <c r="L314">
        <v>4</v>
      </c>
      <c r="M314">
        <v>128</v>
      </c>
      <c r="N314">
        <v>5160</v>
      </c>
      <c r="O314">
        <v>0.39200000000000002</v>
      </c>
      <c r="P314" s="1">
        <v>0.4</v>
      </c>
      <c r="Q314" t="s">
        <v>431</v>
      </c>
      <c r="U314"/>
      <c r="V314"/>
    </row>
    <row r="315" spans="1:22" x14ac:dyDescent="0.25">
      <c r="A315" t="s">
        <v>22</v>
      </c>
      <c r="B315" t="str">
        <f t="shared" si="4"/>
        <v>Hot 50i X</v>
      </c>
      <c r="C315" t="s">
        <v>117</v>
      </c>
      <c r="D315">
        <v>15999</v>
      </c>
      <c r="E315">
        <v>25999</v>
      </c>
      <c r="F315" t="s">
        <v>24</v>
      </c>
      <c r="G315" t="s">
        <v>88</v>
      </c>
      <c r="H315" t="s">
        <v>26</v>
      </c>
      <c r="I315" t="s">
        <v>21</v>
      </c>
      <c r="J315">
        <v>10000</v>
      </c>
      <c r="K315">
        <v>39</v>
      </c>
      <c r="L315">
        <v>6</v>
      </c>
      <c r="N315">
        <v>5000</v>
      </c>
      <c r="P315" s="1"/>
      <c r="Q315" t="s">
        <v>448</v>
      </c>
      <c r="U315"/>
      <c r="V315"/>
    </row>
    <row r="316" spans="1:22" x14ac:dyDescent="0.25">
      <c r="A316" t="s">
        <v>32</v>
      </c>
      <c r="B316" t="str">
        <f t="shared" si="4"/>
        <v>Galaxy A06</v>
      </c>
      <c r="C316" t="s">
        <v>41</v>
      </c>
      <c r="D316">
        <v>12700</v>
      </c>
      <c r="E316">
        <v>15999</v>
      </c>
      <c r="F316" t="s">
        <v>28</v>
      </c>
      <c r="G316" t="s">
        <v>25</v>
      </c>
      <c r="H316" t="s">
        <v>26</v>
      </c>
      <c r="I316" t="s">
        <v>21</v>
      </c>
      <c r="J316">
        <v>3299</v>
      </c>
      <c r="K316">
        <v>21</v>
      </c>
      <c r="L316">
        <v>4</v>
      </c>
      <c r="M316">
        <v>128</v>
      </c>
      <c r="N316">
        <v>5000</v>
      </c>
      <c r="O316">
        <v>0.40409448818897636</v>
      </c>
      <c r="P316" s="1">
        <v>0.4</v>
      </c>
      <c r="Q316" t="s">
        <v>431</v>
      </c>
      <c r="U316"/>
      <c r="V316"/>
    </row>
    <row r="317" spans="1:22" x14ac:dyDescent="0.25">
      <c r="A317" t="s">
        <v>32</v>
      </c>
      <c r="B317" t="str">
        <f t="shared" si="4"/>
        <v>Galaxy A05S</v>
      </c>
      <c r="C317" t="s">
        <v>46</v>
      </c>
      <c r="D317">
        <v>14250</v>
      </c>
      <c r="E317">
        <v>22999</v>
      </c>
      <c r="F317" t="s">
        <v>28</v>
      </c>
      <c r="G317" t="s">
        <v>19</v>
      </c>
      <c r="H317" t="s">
        <v>26</v>
      </c>
      <c r="I317" t="s">
        <v>21</v>
      </c>
      <c r="J317">
        <v>8749</v>
      </c>
      <c r="K317">
        <v>38</v>
      </c>
      <c r="L317">
        <v>4</v>
      </c>
      <c r="M317">
        <v>64</v>
      </c>
      <c r="N317">
        <v>5000</v>
      </c>
      <c r="O317">
        <v>0.35564912280701755</v>
      </c>
      <c r="P317" s="1">
        <v>0.4</v>
      </c>
      <c r="Q317" t="s">
        <v>432</v>
      </c>
      <c r="U317"/>
      <c r="V317"/>
    </row>
    <row r="318" spans="1:22" x14ac:dyDescent="0.25">
      <c r="A318" t="s">
        <v>10</v>
      </c>
      <c r="B318" t="str">
        <f t="shared" si="4"/>
        <v>Redmi 14C</v>
      </c>
      <c r="C318" t="s">
        <v>11</v>
      </c>
      <c r="D318">
        <v>16299</v>
      </c>
      <c r="E318">
        <v>30999</v>
      </c>
      <c r="F318" t="s">
        <v>12</v>
      </c>
      <c r="G318" t="s">
        <v>13</v>
      </c>
      <c r="H318" t="s">
        <v>14</v>
      </c>
      <c r="I318" t="s">
        <v>15</v>
      </c>
      <c r="J318">
        <v>14700</v>
      </c>
      <c r="K318">
        <v>48</v>
      </c>
      <c r="L318">
        <v>8</v>
      </c>
      <c r="M318">
        <v>256</v>
      </c>
      <c r="N318">
        <v>5160</v>
      </c>
      <c r="O318">
        <v>0.33278115221792748</v>
      </c>
      <c r="P318" s="1">
        <v>0.3</v>
      </c>
      <c r="Q318" t="s">
        <v>428</v>
      </c>
      <c r="U318"/>
      <c r="V318"/>
    </row>
    <row r="319" spans="1:22" x14ac:dyDescent="0.25">
      <c r="A319" t="s">
        <v>16</v>
      </c>
      <c r="B319" t="str">
        <f t="shared" si="4"/>
        <v>A50</v>
      </c>
      <c r="C319" t="s">
        <v>17</v>
      </c>
      <c r="D319">
        <v>8990</v>
      </c>
      <c r="E319">
        <v>8999</v>
      </c>
      <c r="F319" t="s">
        <v>18</v>
      </c>
      <c r="G319" t="s">
        <v>19</v>
      </c>
      <c r="H319" t="s">
        <v>20</v>
      </c>
      <c r="I319" t="s">
        <v>21</v>
      </c>
      <c r="J319">
        <v>9</v>
      </c>
      <c r="K319">
        <v>1</v>
      </c>
      <c r="L319">
        <v>2</v>
      </c>
      <c r="M319">
        <v>64</v>
      </c>
      <c r="N319">
        <v>5000</v>
      </c>
      <c r="O319">
        <v>0.56351501668520576</v>
      </c>
      <c r="P319" s="1">
        <v>0.6</v>
      </c>
      <c r="Q319" t="s">
        <v>429</v>
      </c>
      <c r="U319"/>
      <c r="V319"/>
    </row>
    <row r="320" spans="1:22" x14ac:dyDescent="0.25">
      <c r="A320" t="s">
        <v>10</v>
      </c>
      <c r="B320" t="str">
        <f t="shared" si="4"/>
        <v>Redmi Note 14</v>
      </c>
      <c r="C320" t="s">
        <v>44</v>
      </c>
      <c r="D320">
        <v>23299</v>
      </c>
      <c r="E320">
        <v>35999</v>
      </c>
      <c r="F320" t="s">
        <v>24</v>
      </c>
      <c r="G320" t="s">
        <v>25</v>
      </c>
      <c r="H320" t="s">
        <v>36</v>
      </c>
      <c r="I320" t="s">
        <v>45</v>
      </c>
      <c r="J320">
        <v>12700</v>
      </c>
      <c r="K320">
        <v>36</v>
      </c>
      <c r="L320">
        <v>6</v>
      </c>
      <c r="M320">
        <v>128</v>
      </c>
      <c r="N320">
        <v>5500</v>
      </c>
      <c r="O320">
        <v>0.24181295334563715</v>
      </c>
      <c r="P320" s="1">
        <v>0.2</v>
      </c>
      <c r="Q320" t="s">
        <v>430</v>
      </c>
      <c r="U320"/>
      <c r="V320"/>
    </row>
    <row r="321" spans="1:22" x14ac:dyDescent="0.25">
      <c r="A321" t="s">
        <v>10</v>
      </c>
      <c r="B321" t="str">
        <f t="shared" si="4"/>
        <v>Redmi 14C</v>
      </c>
      <c r="C321" t="s">
        <v>11</v>
      </c>
      <c r="D321">
        <v>14099</v>
      </c>
      <c r="E321">
        <v>23999</v>
      </c>
      <c r="F321" t="s">
        <v>28</v>
      </c>
      <c r="G321" t="s">
        <v>25</v>
      </c>
      <c r="H321" t="s">
        <v>14</v>
      </c>
      <c r="I321" t="s">
        <v>15</v>
      </c>
      <c r="J321">
        <v>9900</v>
      </c>
      <c r="K321">
        <v>42</v>
      </c>
      <c r="L321">
        <v>4</v>
      </c>
      <c r="M321">
        <v>128</v>
      </c>
      <c r="N321">
        <v>5160</v>
      </c>
      <c r="O321">
        <v>0.37534576920348961</v>
      </c>
      <c r="P321" s="1">
        <v>0.4</v>
      </c>
      <c r="Q321" t="s">
        <v>431</v>
      </c>
      <c r="U321"/>
      <c r="V321"/>
    </row>
    <row r="322" spans="1:22" x14ac:dyDescent="0.25">
      <c r="A322" t="s">
        <v>16</v>
      </c>
      <c r="B322" t="str">
        <f t="shared" ref="B322:B385" si="5">TRIM(CLEAN(C322))</f>
        <v>A04</v>
      </c>
      <c r="C322" t="s">
        <v>161</v>
      </c>
      <c r="D322">
        <v>8230</v>
      </c>
      <c r="E322">
        <v>12000</v>
      </c>
      <c r="F322" t="s">
        <v>18</v>
      </c>
      <c r="G322" t="s">
        <v>51</v>
      </c>
      <c r="H322" t="s">
        <v>162</v>
      </c>
      <c r="I322" t="s">
        <v>139</v>
      </c>
      <c r="J322">
        <v>3770</v>
      </c>
      <c r="K322">
        <v>32</v>
      </c>
      <c r="L322">
        <v>2</v>
      </c>
      <c r="M322">
        <v>32</v>
      </c>
      <c r="N322">
        <v>4000</v>
      </c>
      <c r="O322">
        <v>0.49015795868772782</v>
      </c>
      <c r="P322" s="1">
        <v>0.5</v>
      </c>
      <c r="Q322" t="s">
        <v>445</v>
      </c>
      <c r="U322"/>
      <c r="V322"/>
    </row>
    <row r="323" spans="1:22" x14ac:dyDescent="0.25">
      <c r="A323" t="s">
        <v>32</v>
      </c>
      <c r="B323" t="str">
        <f t="shared" si="5"/>
        <v>Galaxy A15</v>
      </c>
      <c r="C323" t="s">
        <v>79</v>
      </c>
      <c r="D323">
        <v>21699</v>
      </c>
      <c r="E323">
        <v>27999</v>
      </c>
      <c r="F323" t="s">
        <v>24</v>
      </c>
      <c r="G323" t="s">
        <v>25</v>
      </c>
      <c r="H323" t="s">
        <v>67</v>
      </c>
      <c r="I323" t="s">
        <v>21</v>
      </c>
      <c r="J323">
        <v>6300</v>
      </c>
      <c r="K323">
        <v>23</v>
      </c>
      <c r="L323">
        <v>6</v>
      </c>
      <c r="M323">
        <v>128</v>
      </c>
      <c r="N323">
        <v>5000</v>
      </c>
      <c r="O323">
        <v>0.23660076501221255</v>
      </c>
      <c r="P323" s="1">
        <v>0.2</v>
      </c>
      <c r="Q323" t="s">
        <v>430</v>
      </c>
      <c r="U323"/>
      <c r="V323"/>
    </row>
    <row r="324" spans="1:22" x14ac:dyDescent="0.25">
      <c r="A324" t="s">
        <v>34</v>
      </c>
      <c r="B324" t="str">
        <f t="shared" si="5"/>
        <v>POP 8</v>
      </c>
      <c r="C324" t="s">
        <v>69</v>
      </c>
      <c r="D324">
        <v>11599</v>
      </c>
      <c r="E324">
        <v>19999</v>
      </c>
      <c r="F324" t="s">
        <v>18</v>
      </c>
      <c r="G324" t="s">
        <v>19</v>
      </c>
      <c r="H324" t="s">
        <v>20</v>
      </c>
      <c r="I324" t="s">
        <v>21</v>
      </c>
      <c r="J324">
        <v>8400</v>
      </c>
      <c r="K324">
        <v>42</v>
      </c>
      <c r="L324">
        <v>2</v>
      </c>
      <c r="M324">
        <v>64</v>
      </c>
      <c r="N324">
        <v>5000</v>
      </c>
      <c r="O324">
        <v>0.43676178980946634</v>
      </c>
      <c r="P324" s="1">
        <v>0.4</v>
      </c>
      <c r="Q324" t="s">
        <v>429</v>
      </c>
      <c r="U324"/>
      <c r="V324"/>
    </row>
    <row r="325" spans="1:22" x14ac:dyDescent="0.25">
      <c r="A325" t="s">
        <v>16</v>
      </c>
      <c r="B325" t="str">
        <f t="shared" si="5"/>
        <v>A04</v>
      </c>
      <c r="C325" t="s">
        <v>161</v>
      </c>
      <c r="D325">
        <v>8230</v>
      </c>
      <c r="E325">
        <v>10000</v>
      </c>
      <c r="F325" t="s">
        <v>18</v>
      </c>
      <c r="G325" t="s">
        <v>51</v>
      </c>
      <c r="H325" t="s">
        <v>162</v>
      </c>
      <c r="I325" t="s">
        <v>139</v>
      </c>
      <c r="J325">
        <v>1770</v>
      </c>
      <c r="K325">
        <v>18</v>
      </c>
      <c r="L325">
        <v>2</v>
      </c>
      <c r="M325">
        <v>32</v>
      </c>
      <c r="N325">
        <v>4000</v>
      </c>
      <c r="O325">
        <v>0.49015795868772782</v>
      </c>
      <c r="P325" s="1">
        <v>0.5</v>
      </c>
      <c r="Q325" t="s">
        <v>445</v>
      </c>
      <c r="U325"/>
      <c r="V325"/>
    </row>
    <row r="326" spans="1:22" x14ac:dyDescent="0.25">
      <c r="A326" t="s">
        <v>32</v>
      </c>
      <c r="B326" t="str">
        <f t="shared" si="5"/>
        <v>GALAXY A15</v>
      </c>
      <c r="C326" t="s">
        <v>66</v>
      </c>
      <c r="D326">
        <v>29999</v>
      </c>
      <c r="F326" t="s">
        <v>24</v>
      </c>
      <c r="G326" t="s">
        <v>25</v>
      </c>
      <c r="H326" t="s">
        <v>67</v>
      </c>
      <c r="I326" t="s">
        <v>21</v>
      </c>
      <c r="L326">
        <v>6</v>
      </c>
      <c r="M326">
        <v>128</v>
      </c>
      <c r="N326">
        <v>5000</v>
      </c>
      <c r="O326">
        <v>0.17113903796793226</v>
      </c>
      <c r="P326" s="1">
        <v>0.2</v>
      </c>
      <c r="Q326" t="s">
        <v>430</v>
      </c>
      <c r="U326"/>
      <c r="V326"/>
    </row>
    <row r="327" spans="1:22" x14ac:dyDescent="0.25">
      <c r="A327" t="s">
        <v>10</v>
      </c>
      <c r="B327" t="str">
        <f t="shared" si="5"/>
        <v>Redmi A3X</v>
      </c>
      <c r="C327" t="s">
        <v>101</v>
      </c>
      <c r="D327">
        <v>11390</v>
      </c>
      <c r="E327">
        <v>14999</v>
      </c>
      <c r="F327" t="s">
        <v>28</v>
      </c>
      <c r="G327" t="s">
        <v>25</v>
      </c>
      <c r="H327" t="s">
        <v>40</v>
      </c>
      <c r="I327" t="s">
        <v>21</v>
      </c>
      <c r="J327">
        <v>3609</v>
      </c>
      <c r="K327">
        <v>24</v>
      </c>
      <c r="L327">
        <v>4</v>
      </c>
      <c r="M327">
        <v>128</v>
      </c>
      <c r="N327">
        <v>5000</v>
      </c>
      <c r="O327">
        <v>0.45057067603160667</v>
      </c>
      <c r="P327" s="1">
        <v>0.5</v>
      </c>
      <c r="Q327" t="s">
        <v>431</v>
      </c>
      <c r="U327"/>
      <c r="V327"/>
    </row>
    <row r="328" spans="1:22" x14ac:dyDescent="0.25">
      <c r="A328" t="s">
        <v>32</v>
      </c>
      <c r="B328" t="str">
        <f t="shared" si="5"/>
        <v>Galaxy A16</v>
      </c>
      <c r="C328" t="s">
        <v>42</v>
      </c>
      <c r="D328">
        <v>21999</v>
      </c>
      <c r="E328">
        <v>25999</v>
      </c>
      <c r="F328" t="s">
        <v>24</v>
      </c>
      <c r="G328" t="s">
        <v>25</v>
      </c>
      <c r="H328" t="s">
        <v>26</v>
      </c>
      <c r="I328" t="s">
        <v>21</v>
      </c>
      <c r="J328">
        <v>4000</v>
      </c>
      <c r="K328">
        <v>16</v>
      </c>
      <c r="L328">
        <v>6</v>
      </c>
      <c r="M328">
        <v>128</v>
      </c>
      <c r="N328">
        <v>5000</v>
      </c>
      <c r="O328">
        <v>0.23337424428383108</v>
      </c>
      <c r="P328" s="1">
        <v>0.2</v>
      </c>
      <c r="Q328" t="s">
        <v>430</v>
      </c>
      <c r="U328"/>
      <c r="V328"/>
    </row>
    <row r="329" spans="1:22" x14ac:dyDescent="0.25">
      <c r="A329" t="s">
        <v>32</v>
      </c>
      <c r="B329" t="str">
        <f t="shared" si="5"/>
        <v>Galaxy A15</v>
      </c>
      <c r="C329" t="s">
        <v>79</v>
      </c>
      <c r="D329">
        <v>22999</v>
      </c>
      <c r="E329">
        <v>28999</v>
      </c>
      <c r="F329" t="s">
        <v>24</v>
      </c>
      <c r="G329" t="s">
        <v>25</v>
      </c>
      <c r="H329" t="s">
        <v>67</v>
      </c>
      <c r="I329" t="s">
        <v>21</v>
      </c>
      <c r="J329">
        <v>6000</v>
      </c>
      <c r="K329">
        <v>21</v>
      </c>
      <c r="L329">
        <v>6</v>
      </c>
      <c r="M329">
        <v>128</v>
      </c>
      <c r="N329">
        <v>5000</v>
      </c>
      <c r="O329">
        <v>0.22322709683029696</v>
      </c>
      <c r="P329" s="1">
        <v>0.2</v>
      </c>
      <c r="Q329" t="s">
        <v>430</v>
      </c>
      <c r="U329"/>
      <c r="V329"/>
    </row>
    <row r="330" spans="1:22" x14ac:dyDescent="0.25">
      <c r="A330" t="s">
        <v>10</v>
      </c>
      <c r="B330" t="str">
        <f t="shared" si="5"/>
        <v>Redmi 14C</v>
      </c>
      <c r="C330" t="s">
        <v>11</v>
      </c>
      <c r="D330">
        <v>13500</v>
      </c>
      <c r="E330">
        <v>14000</v>
      </c>
      <c r="F330" t="s">
        <v>28</v>
      </c>
      <c r="G330" t="s">
        <v>25</v>
      </c>
      <c r="H330" t="s">
        <v>14</v>
      </c>
      <c r="I330" t="s">
        <v>15</v>
      </c>
      <c r="J330">
        <v>500</v>
      </c>
      <c r="K330">
        <v>4</v>
      </c>
      <c r="L330">
        <v>4</v>
      </c>
      <c r="M330">
        <v>128</v>
      </c>
      <c r="N330">
        <v>5160</v>
      </c>
      <c r="O330">
        <v>0.39200000000000002</v>
      </c>
      <c r="P330" s="1">
        <v>0.4</v>
      </c>
      <c r="Q330" t="s">
        <v>431</v>
      </c>
      <c r="U330"/>
      <c r="V330"/>
    </row>
    <row r="331" spans="1:22" x14ac:dyDescent="0.25">
      <c r="A331" t="s">
        <v>10</v>
      </c>
      <c r="B331" t="str">
        <f t="shared" si="5"/>
        <v>Redmi 14C</v>
      </c>
      <c r="C331" t="s">
        <v>11</v>
      </c>
      <c r="D331">
        <v>14999</v>
      </c>
      <c r="F331" t="s">
        <v>28</v>
      </c>
      <c r="G331" t="s">
        <v>25</v>
      </c>
      <c r="H331" t="s">
        <v>14</v>
      </c>
      <c r="I331" t="s">
        <v>15</v>
      </c>
      <c r="L331">
        <v>4</v>
      </c>
      <c r="M331">
        <v>128</v>
      </c>
      <c r="N331">
        <v>5160</v>
      </c>
      <c r="O331">
        <v>0.35282352156810454</v>
      </c>
      <c r="P331" s="1">
        <v>0.4</v>
      </c>
      <c r="Q331" t="s">
        <v>431</v>
      </c>
      <c r="U331"/>
      <c r="V331"/>
    </row>
    <row r="332" spans="1:22" x14ac:dyDescent="0.25">
      <c r="A332" t="s">
        <v>32</v>
      </c>
      <c r="B332" t="str">
        <f t="shared" si="5"/>
        <v>GALAXY A15</v>
      </c>
      <c r="C332" t="s">
        <v>66</v>
      </c>
      <c r="D332">
        <v>19900</v>
      </c>
      <c r="E332">
        <v>30000</v>
      </c>
      <c r="F332" t="s">
        <v>28</v>
      </c>
      <c r="G332" t="s">
        <v>25</v>
      </c>
      <c r="H332" t="s">
        <v>67</v>
      </c>
      <c r="I332" t="s">
        <v>21</v>
      </c>
      <c r="J332">
        <v>10100</v>
      </c>
      <c r="K332">
        <v>34</v>
      </c>
      <c r="L332">
        <v>4</v>
      </c>
      <c r="M332">
        <v>128</v>
      </c>
      <c r="N332">
        <v>5000</v>
      </c>
      <c r="O332">
        <v>0.2578894472361809</v>
      </c>
      <c r="P332" s="1">
        <v>0.3</v>
      </c>
      <c r="Q332" t="s">
        <v>431</v>
      </c>
      <c r="U332"/>
      <c r="V332"/>
    </row>
    <row r="333" spans="1:22" x14ac:dyDescent="0.25">
      <c r="A333" t="s">
        <v>10</v>
      </c>
      <c r="B333" t="str">
        <f t="shared" si="5"/>
        <v>Redmi 14C</v>
      </c>
      <c r="C333" t="s">
        <v>11</v>
      </c>
      <c r="D333">
        <v>14799</v>
      </c>
      <c r="E333">
        <v>14999</v>
      </c>
      <c r="F333" t="s">
        <v>24</v>
      </c>
      <c r="G333" t="s">
        <v>25</v>
      </c>
      <c r="H333" t="s">
        <v>14</v>
      </c>
      <c r="I333" t="s">
        <v>15</v>
      </c>
      <c r="J333">
        <v>200</v>
      </c>
      <c r="K333">
        <v>2</v>
      </c>
      <c r="L333">
        <v>6</v>
      </c>
      <c r="M333">
        <v>128</v>
      </c>
      <c r="N333">
        <v>5160</v>
      </c>
      <c r="O333">
        <v>0.3577268734373944</v>
      </c>
      <c r="P333" s="1">
        <v>0.4</v>
      </c>
      <c r="Q333" t="s">
        <v>430</v>
      </c>
      <c r="U333"/>
      <c r="V333"/>
    </row>
    <row r="334" spans="1:22" x14ac:dyDescent="0.25">
      <c r="A334" t="s">
        <v>22</v>
      </c>
      <c r="B334" t="str">
        <f t="shared" si="5"/>
        <v>Note 40 Pro</v>
      </c>
      <c r="C334" t="s">
        <v>54</v>
      </c>
      <c r="D334">
        <v>33599</v>
      </c>
      <c r="E334">
        <v>38899</v>
      </c>
      <c r="F334" t="s">
        <v>12</v>
      </c>
      <c r="G334" t="s">
        <v>88</v>
      </c>
      <c r="H334" t="s">
        <v>55</v>
      </c>
      <c r="I334" t="s">
        <v>21</v>
      </c>
      <c r="J334">
        <v>5300</v>
      </c>
      <c r="K334">
        <v>14</v>
      </c>
      <c r="L334">
        <v>8</v>
      </c>
      <c r="N334">
        <v>5000</v>
      </c>
      <c r="P334" s="1"/>
      <c r="Q334" t="s">
        <v>455</v>
      </c>
      <c r="U334"/>
      <c r="V334"/>
    </row>
    <row r="335" spans="1:22" x14ac:dyDescent="0.25">
      <c r="A335" t="s">
        <v>10</v>
      </c>
      <c r="B335" t="str">
        <f t="shared" si="5"/>
        <v>Redmi A3x</v>
      </c>
      <c r="C335" t="s">
        <v>38</v>
      </c>
      <c r="D335">
        <v>11000</v>
      </c>
      <c r="F335" t="s">
        <v>28</v>
      </c>
      <c r="G335" t="s">
        <v>25</v>
      </c>
      <c r="H335" t="s">
        <v>40</v>
      </c>
      <c r="I335" t="s">
        <v>21</v>
      </c>
      <c r="L335">
        <v>4</v>
      </c>
      <c r="M335">
        <v>128</v>
      </c>
      <c r="N335">
        <v>5000</v>
      </c>
      <c r="O335">
        <v>0.46654545454545454</v>
      </c>
      <c r="P335" s="1">
        <v>0.5</v>
      </c>
      <c r="Q335" t="s">
        <v>431</v>
      </c>
      <c r="U335"/>
      <c r="V335"/>
    </row>
    <row r="336" spans="1:22" x14ac:dyDescent="0.25">
      <c r="A336" t="s">
        <v>32</v>
      </c>
      <c r="B336" t="str">
        <f t="shared" si="5"/>
        <v>Galaxy A06</v>
      </c>
      <c r="C336" t="s">
        <v>41</v>
      </c>
      <c r="D336">
        <v>16500</v>
      </c>
      <c r="E336">
        <v>18000</v>
      </c>
      <c r="F336" t="s">
        <v>28</v>
      </c>
      <c r="G336" t="s">
        <v>25</v>
      </c>
      <c r="H336" t="s">
        <v>26</v>
      </c>
      <c r="I336" t="s">
        <v>21</v>
      </c>
      <c r="J336">
        <v>1500</v>
      </c>
      <c r="K336">
        <v>9</v>
      </c>
      <c r="L336">
        <v>4</v>
      </c>
      <c r="M336">
        <v>128</v>
      </c>
      <c r="N336">
        <v>5000</v>
      </c>
      <c r="O336">
        <v>0.31103030303030305</v>
      </c>
      <c r="P336" s="1">
        <v>0.3</v>
      </c>
      <c r="Q336" t="s">
        <v>431</v>
      </c>
      <c r="U336"/>
      <c r="V336"/>
    </row>
    <row r="337" spans="1:22" x14ac:dyDescent="0.25">
      <c r="A337" t="s">
        <v>32</v>
      </c>
      <c r="B337" t="str">
        <f t="shared" si="5"/>
        <v>Galaxy A15</v>
      </c>
      <c r="C337" t="s">
        <v>79</v>
      </c>
      <c r="D337">
        <v>22999</v>
      </c>
      <c r="E337">
        <v>29999</v>
      </c>
      <c r="F337" t="s">
        <v>24</v>
      </c>
      <c r="G337" t="s">
        <v>25</v>
      </c>
      <c r="H337" t="s">
        <v>67</v>
      </c>
      <c r="I337" t="s">
        <v>21</v>
      </c>
      <c r="J337">
        <v>7000</v>
      </c>
      <c r="K337">
        <v>24</v>
      </c>
      <c r="L337">
        <v>6</v>
      </c>
      <c r="M337">
        <v>128</v>
      </c>
      <c r="N337">
        <v>5000</v>
      </c>
      <c r="O337">
        <v>0.22322709683029696</v>
      </c>
      <c r="P337" s="1">
        <v>0.2</v>
      </c>
      <c r="Q337" t="s">
        <v>430</v>
      </c>
      <c r="U337"/>
      <c r="V337"/>
    </row>
    <row r="338" spans="1:22" x14ac:dyDescent="0.25">
      <c r="A338" t="s">
        <v>32</v>
      </c>
      <c r="B338" t="str">
        <f t="shared" si="5"/>
        <v>Galaxy A05s</v>
      </c>
      <c r="C338" t="s">
        <v>70</v>
      </c>
      <c r="D338">
        <v>16999</v>
      </c>
      <c r="E338">
        <v>19999</v>
      </c>
      <c r="F338" t="s">
        <v>28</v>
      </c>
      <c r="G338" t="s">
        <v>25</v>
      </c>
      <c r="H338" t="s">
        <v>26</v>
      </c>
      <c r="I338" t="s">
        <v>21</v>
      </c>
      <c r="J338">
        <v>3000</v>
      </c>
      <c r="K338">
        <v>15</v>
      </c>
      <c r="L338">
        <v>4</v>
      </c>
      <c r="M338">
        <v>128</v>
      </c>
      <c r="N338">
        <v>5000</v>
      </c>
      <c r="O338">
        <v>0.30190011177128068</v>
      </c>
      <c r="P338" s="1">
        <v>0.3</v>
      </c>
      <c r="Q338" t="s">
        <v>431</v>
      </c>
      <c r="U338"/>
      <c r="V338"/>
    </row>
    <row r="339" spans="1:22" x14ac:dyDescent="0.25">
      <c r="A339" t="s">
        <v>10</v>
      </c>
      <c r="B339" t="str">
        <f t="shared" si="5"/>
        <v>Redmi 14C</v>
      </c>
      <c r="C339" t="s">
        <v>11</v>
      </c>
      <c r="D339">
        <v>14990</v>
      </c>
      <c r="E339">
        <v>19999</v>
      </c>
      <c r="F339" t="s">
        <v>12</v>
      </c>
      <c r="G339" t="s">
        <v>13</v>
      </c>
      <c r="H339" t="s">
        <v>14</v>
      </c>
      <c r="I339" t="s">
        <v>15</v>
      </c>
      <c r="J339">
        <v>5009</v>
      </c>
      <c r="K339">
        <v>25</v>
      </c>
      <c r="L339">
        <v>8</v>
      </c>
      <c r="M339">
        <v>256</v>
      </c>
      <c r="N339">
        <v>5160</v>
      </c>
      <c r="O339">
        <v>0.36184122748498998</v>
      </c>
      <c r="P339" s="1">
        <v>0.4</v>
      </c>
      <c r="Q339" t="s">
        <v>428</v>
      </c>
      <c r="U339"/>
      <c r="V339"/>
    </row>
    <row r="340" spans="1:22" x14ac:dyDescent="0.25">
      <c r="A340" t="s">
        <v>32</v>
      </c>
      <c r="B340" t="str">
        <f t="shared" si="5"/>
        <v>Galaxy A15</v>
      </c>
      <c r="C340" t="s">
        <v>79</v>
      </c>
      <c r="D340">
        <v>23499</v>
      </c>
      <c r="E340">
        <v>29999</v>
      </c>
      <c r="F340" t="s">
        <v>24</v>
      </c>
      <c r="G340" t="s">
        <v>25</v>
      </c>
      <c r="H340" t="s">
        <v>67</v>
      </c>
      <c r="I340" t="s">
        <v>21</v>
      </c>
      <c r="J340">
        <v>6500</v>
      </c>
      <c r="K340">
        <v>22</v>
      </c>
      <c r="L340">
        <v>6</v>
      </c>
      <c r="M340">
        <v>128</v>
      </c>
      <c r="N340">
        <v>5000</v>
      </c>
      <c r="O340">
        <v>0.21847738201625602</v>
      </c>
      <c r="P340" s="1">
        <v>0.2</v>
      </c>
      <c r="Q340" t="s">
        <v>430</v>
      </c>
      <c r="U340"/>
      <c r="V340"/>
    </row>
    <row r="341" spans="1:22" x14ac:dyDescent="0.25">
      <c r="A341" t="s">
        <v>10</v>
      </c>
      <c r="B341" t="str">
        <f t="shared" si="5"/>
        <v>Redmi 14C</v>
      </c>
      <c r="C341" t="s">
        <v>11</v>
      </c>
      <c r="D341">
        <v>12485</v>
      </c>
      <c r="E341">
        <v>15000</v>
      </c>
      <c r="F341" t="s">
        <v>24</v>
      </c>
      <c r="G341" t="s">
        <v>25</v>
      </c>
      <c r="H341" t="s">
        <v>14</v>
      </c>
      <c r="I341" t="s">
        <v>15</v>
      </c>
      <c r="J341">
        <v>2515</v>
      </c>
      <c r="K341">
        <v>17</v>
      </c>
      <c r="L341">
        <v>6</v>
      </c>
      <c r="M341">
        <v>128</v>
      </c>
      <c r="N341">
        <v>5160</v>
      </c>
      <c r="O341">
        <v>0.42402883460152185</v>
      </c>
      <c r="P341" s="1">
        <v>0.4</v>
      </c>
      <c r="Q341" t="s">
        <v>430</v>
      </c>
      <c r="U341"/>
      <c r="V341"/>
    </row>
    <row r="342" spans="1:22" x14ac:dyDescent="0.25">
      <c r="A342" t="s">
        <v>10</v>
      </c>
      <c r="B342" t="str">
        <f t="shared" si="5"/>
        <v>Redmi 14C</v>
      </c>
      <c r="C342" t="s">
        <v>11</v>
      </c>
      <c r="D342">
        <v>11298</v>
      </c>
      <c r="E342">
        <v>13500</v>
      </c>
      <c r="F342" t="s">
        <v>28</v>
      </c>
      <c r="G342" t="s">
        <v>25</v>
      </c>
      <c r="H342" t="s">
        <v>14</v>
      </c>
      <c r="I342" t="s">
        <v>15</v>
      </c>
      <c r="J342">
        <v>2202</v>
      </c>
      <c r="K342">
        <v>17</v>
      </c>
      <c r="L342">
        <v>4</v>
      </c>
      <c r="M342">
        <v>128</v>
      </c>
      <c r="N342">
        <v>5160</v>
      </c>
      <c r="O342">
        <v>0.46840148698884759</v>
      </c>
      <c r="P342" s="1">
        <v>0.5</v>
      </c>
      <c r="Q342" t="s">
        <v>431</v>
      </c>
      <c r="U342"/>
      <c r="V342"/>
    </row>
    <row r="343" spans="1:22" x14ac:dyDescent="0.25">
      <c r="A343" t="s">
        <v>22</v>
      </c>
      <c r="B343" t="str">
        <f t="shared" si="5"/>
        <v>Hot 50i X</v>
      </c>
      <c r="C343" t="s">
        <v>117</v>
      </c>
      <c r="D343">
        <v>15999</v>
      </c>
      <c r="E343">
        <v>25999</v>
      </c>
      <c r="F343" t="s">
        <v>24</v>
      </c>
      <c r="G343" t="s">
        <v>88</v>
      </c>
      <c r="H343" t="s">
        <v>26</v>
      </c>
      <c r="I343" t="s">
        <v>21</v>
      </c>
      <c r="J343">
        <v>10000</v>
      </c>
      <c r="K343">
        <v>39</v>
      </c>
      <c r="L343">
        <v>6</v>
      </c>
      <c r="N343">
        <v>5000</v>
      </c>
      <c r="P343" s="1"/>
      <c r="Q343" t="s">
        <v>448</v>
      </c>
      <c r="U343"/>
      <c r="V343"/>
    </row>
    <row r="344" spans="1:22" x14ac:dyDescent="0.25">
      <c r="A344" t="s">
        <v>32</v>
      </c>
      <c r="B344" t="str">
        <f t="shared" si="5"/>
        <v>Galaxy A15</v>
      </c>
      <c r="C344" t="s">
        <v>79</v>
      </c>
      <c r="D344">
        <v>20199</v>
      </c>
      <c r="E344">
        <v>25999</v>
      </c>
      <c r="F344" t="s">
        <v>28</v>
      </c>
      <c r="G344" t="s">
        <v>25</v>
      </c>
      <c r="H344" t="s">
        <v>67</v>
      </c>
      <c r="I344" t="s">
        <v>21</v>
      </c>
      <c r="J344">
        <v>5800</v>
      </c>
      <c r="K344">
        <v>23</v>
      </c>
      <c r="L344">
        <v>4</v>
      </c>
      <c r="M344">
        <v>128</v>
      </c>
      <c r="N344">
        <v>5000</v>
      </c>
      <c r="O344">
        <v>0.25407198376157236</v>
      </c>
      <c r="P344" s="1">
        <v>0.3</v>
      </c>
      <c r="Q344" t="s">
        <v>431</v>
      </c>
      <c r="U344"/>
      <c r="V344"/>
    </row>
    <row r="345" spans="1:22" x14ac:dyDescent="0.25">
      <c r="A345" t="s">
        <v>32</v>
      </c>
      <c r="B345" t="str">
        <f t="shared" si="5"/>
        <v>Galaxy A15</v>
      </c>
      <c r="C345" t="s">
        <v>79</v>
      </c>
      <c r="D345">
        <v>19998</v>
      </c>
      <c r="E345">
        <v>19999</v>
      </c>
      <c r="F345" t="s">
        <v>28</v>
      </c>
      <c r="G345" t="s">
        <v>25</v>
      </c>
      <c r="H345" t="s">
        <v>67</v>
      </c>
      <c r="I345" t="s">
        <v>21</v>
      </c>
      <c r="J345">
        <v>1</v>
      </c>
      <c r="K345">
        <v>0</v>
      </c>
      <c r="L345">
        <v>4</v>
      </c>
      <c r="M345">
        <v>128</v>
      </c>
      <c r="N345">
        <v>5000</v>
      </c>
      <c r="O345">
        <v>0.25662566256625663</v>
      </c>
      <c r="P345" s="1">
        <v>0.3</v>
      </c>
      <c r="Q345" t="s">
        <v>431</v>
      </c>
      <c r="U345"/>
      <c r="V345"/>
    </row>
    <row r="346" spans="1:22" x14ac:dyDescent="0.25">
      <c r="A346" t="s">
        <v>32</v>
      </c>
      <c r="B346" t="str">
        <f t="shared" si="5"/>
        <v>Galaxy A15</v>
      </c>
      <c r="C346" t="s">
        <v>79</v>
      </c>
      <c r="D346">
        <v>19999</v>
      </c>
      <c r="E346">
        <v>25999</v>
      </c>
      <c r="F346" t="s">
        <v>28</v>
      </c>
      <c r="G346" t="s">
        <v>25</v>
      </c>
      <c r="H346" t="s">
        <v>67</v>
      </c>
      <c r="I346" t="s">
        <v>21</v>
      </c>
      <c r="J346">
        <v>6000</v>
      </c>
      <c r="K346">
        <v>23</v>
      </c>
      <c r="L346">
        <v>4</v>
      </c>
      <c r="M346">
        <v>128</v>
      </c>
      <c r="N346">
        <v>5000</v>
      </c>
      <c r="O346">
        <v>0.25661283064153206</v>
      </c>
      <c r="P346" s="1">
        <v>0.3</v>
      </c>
      <c r="Q346" t="s">
        <v>431</v>
      </c>
      <c r="U346"/>
      <c r="V346"/>
    </row>
    <row r="347" spans="1:22" x14ac:dyDescent="0.25">
      <c r="A347" t="s">
        <v>32</v>
      </c>
      <c r="B347" t="str">
        <f t="shared" si="5"/>
        <v>Galaxy A15</v>
      </c>
      <c r="C347" t="s">
        <v>79</v>
      </c>
      <c r="D347">
        <v>19699</v>
      </c>
      <c r="E347">
        <v>19999</v>
      </c>
      <c r="F347" t="s">
        <v>28</v>
      </c>
      <c r="G347" t="s">
        <v>25</v>
      </c>
      <c r="H347" t="s">
        <v>67</v>
      </c>
      <c r="I347" t="s">
        <v>21</v>
      </c>
      <c r="J347">
        <v>300</v>
      </c>
      <c r="K347">
        <v>2</v>
      </c>
      <c r="L347">
        <v>4</v>
      </c>
      <c r="M347">
        <v>128</v>
      </c>
      <c r="N347">
        <v>5000</v>
      </c>
      <c r="O347">
        <v>0.26052083862124981</v>
      </c>
      <c r="P347" s="1">
        <v>0.3</v>
      </c>
      <c r="Q347" t="s">
        <v>431</v>
      </c>
      <c r="U347"/>
      <c r="V347"/>
    </row>
    <row r="348" spans="1:22" x14ac:dyDescent="0.25">
      <c r="A348" t="s">
        <v>32</v>
      </c>
      <c r="B348" t="str">
        <f t="shared" si="5"/>
        <v>Galaxy A06</v>
      </c>
      <c r="C348" t="s">
        <v>41</v>
      </c>
      <c r="D348">
        <v>15200</v>
      </c>
      <c r="E348">
        <v>19000</v>
      </c>
      <c r="F348" t="s">
        <v>28</v>
      </c>
      <c r="G348" t="s">
        <v>19</v>
      </c>
      <c r="H348" t="s">
        <v>26</v>
      </c>
      <c r="I348" t="s">
        <v>21</v>
      </c>
      <c r="J348">
        <v>3800</v>
      </c>
      <c r="K348">
        <v>20</v>
      </c>
      <c r="L348">
        <v>4</v>
      </c>
      <c r="M348">
        <v>64</v>
      </c>
      <c r="N348">
        <v>5000</v>
      </c>
      <c r="O348">
        <v>0.33342105263157895</v>
      </c>
      <c r="P348" s="1">
        <v>0.3</v>
      </c>
      <c r="Q348" t="s">
        <v>432</v>
      </c>
      <c r="U348"/>
      <c r="V348"/>
    </row>
    <row r="349" spans="1:22" x14ac:dyDescent="0.25">
      <c r="A349" t="s">
        <v>34</v>
      </c>
      <c r="B349" t="str">
        <f t="shared" si="5"/>
        <v>POP 8</v>
      </c>
      <c r="C349" t="s">
        <v>69</v>
      </c>
      <c r="D349">
        <v>13499</v>
      </c>
      <c r="E349">
        <v>20000</v>
      </c>
      <c r="F349" t="s">
        <v>28</v>
      </c>
      <c r="G349" t="s">
        <v>25</v>
      </c>
      <c r="H349" t="s">
        <v>20</v>
      </c>
      <c r="I349" t="s">
        <v>21</v>
      </c>
      <c r="J349">
        <v>6501</v>
      </c>
      <c r="K349">
        <v>33</v>
      </c>
      <c r="L349">
        <v>4</v>
      </c>
      <c r="M349">
        <v>128</v>
      </c>
      <c r="N349">
        <v>5000</v>
      </c>
      <c r="O349">
        <v>0.38017630935624863</v>
      </c>
      <c r="P349" s="1">
        <v>0.4</v>
      </c>
      <c r="Q349" t="s">
        <v>431</v>
      </c>
      <c r="U349"/>
      <c r="V349"/>
    </row>
    <row r="350" spans="1:22" x14ac:dyDescent="0.25">
      <c r="A350" t="s">
        <v>32</v>
      </c>
      <c r="B350" t="str">
        <f t="shared" si="5"/>
        <v>Galaxy A05</v>
      </c>
      <c r="C350" t="s">
        <v>33</v>
      </c>
      <c r="D350">
        <v>16699</v>
      </c>
      <c r="E350">
        <v>20299</v>
      </c>
      <c r="F350" t="s">
        <v>28</v>
      </c>
      <c r="G350" t="s">
        <v>25</v>
      </c>
      <c r="H350" t="s">
        <v>26</v>
      </c>
      <c r="I350" t="s">
        <v>21</v>
      </c>
      <c r="J350">
        <v>3600</v>
      </c>
      <c r="K350">
        <v>18</v>
      </c>
      <c r="L350">
        <v>4</v>
      </c>
      <c r="M350">
        <v>128</v>
      </c>
      <c r="N350">
        <v>5000</v>
      </c>
      <c r="O350">
        <v>0.30732379184382297</v>
      </c>
      <c r="P350" s="1">
        <v>0.3</v>
      </c>
      <c r="Q350" t="s">
        <v>431</v>
      </c>
      <c r="U350"/>
      <c r="V350"/>
    </row>
    <row r="351" spans="1:22" x14ac:dyDescent="0.25">
      <c r="A351" t="s">
        <v>32</v>
      </c>
      <c r="B351" t="str">
        <f t="shared" si="5"/>
        <v>Galaxy A15</v>
      </c>
      <c r="C351" t="s">
        <v>79</v>
      </c>
      <c r="D351">
        <v>23499</v>
      </c>
      <c r="E351">
        <v>29999</v>
      </c>
      <c r="F351" t="s">
        <v>24</v>
      </c>
      <c r="G351" t="s">
        <v>25</v>
      </c>
      <c r="H351" t="s">
        <v>67</v>
      </c>
      <c r="I351" t="s">
        <v>21</v>
      </c>
      <c r="J351">
        <v>6500</v>
      </c>
      <c r="K351">
        <v>22</v>
      </c>
      <c r="L351">
        <v>6</v>
      </c>
      <c r="M351">
        <v>128</v>
      </c>
      <c r="N351">
        <v>5000</v>
      </c>
      <c r="O351">
        <v>0.21847738201625602</v>
      </c>
      <c r="P351" s="1">
        <v>0.2</v>
      </c>
      <c r="Q351" t="s">
        <v>430</v>
      </c>
      <c r="U351"/>
      <c r="V351"/>
    </row>
    <row r="352" spans="1:22" x14ac:dyDescent="0.25">
      <c r="A352" t="s">
        <v>16</v>
      </c>
      <c r="B352" t="str">
        <f t="shared" si="5"/>
        <v>A60s</v>
      </c>
      <c r="C352" t="s">
        <v>31</v>
      </c>
      <c r="D352">
        <v>10445</v>
      </c>
      <c r="E352">
        <v>18995</v>
      </c>
      <c r="F352" t="s">
        <v>12</v>
      </c>
      <c r="G352" t="s">
        <v>19</v>
      </c>
      <c r="H352" t="s">
        <v>20</v>
      </c>
      <c r="I352" t="s">
        <v>21</v>
      </c>
      <c r="J352">
        <v>8550</v>
      </c>
      <c r="K352">
        <v>45</v>
      </c>
      <c r="L352">
        <v>8</v>
      </c>
      <c r="M352">
        <v>64</v>
      </c>
      <c r="N352">
        <v>5000</v>
      </c>
      <c r="O352">
        <v>0.48559119195787459</v>
      </c>
      <c r="P352" s="1">
        <v>0.5</v>
      </c>
      <c r="Q352" t="s">
        <v>456</v>
      </c>
      <c r="U352"/>
      <c r="V352"/>
    </row>
    <row r="353" spans="1:22" x14ac:dyDescent="0.25">
      <c r="A353" t="s">
        <v>32</v>
      </c>
      <c r="B353" t="str">
        <f t="shared" si="5"/>
        <v>Galaxy A15</v>
      </c>
      <c r="C353" t="s">
        <v>79</v>
      </c>
      <c r="D353">
        <v>23599</v>
      </c>
      <c r="E353">
        <v>25999</v>
      </c>
      <c r="F353" t="s">
        <v>24</v>
      </c>
      <c r="G353" t="s">
        <v>25</v>
      </c>
      <c r="H353" t="s">
        <v>67</v>
      </c>
      <c r="I353" t="s">
        <v>21</v>
      </c>
      <c r="J353">
        <v>2400</v>
      </c>
      <c r="K353">
        <v>10</v>
      </c>
      <c r="L353">
        <v>6</v>
      </c>
      <c r="M353">
        <v>128</v>
      </c>
      <c r="N353">
        <v>5000</v>
      </c>
      <c r="O353">
        <v>0.21755159116911735</v>
      </c>
      <c r="P353" s="1">
        <v>0.2</v>
      </c>
      <c r="Q353" t="s">
        <v>430</v>
      </c>
      <c r="U353"/>
      <c r="V353"/>
    </row>
    <row r="354" spans="1:22" x14ac:dyDescent="0.25">
      <c r="A354" t="s">
        <v>10</v>
      </c>
      <c r="B354" t="str">
        <f t="shared" si="5"/>
        <v>Redmi 14C</v>
      </c>
      <c r="C354" t="s">
        <v>11</v>
      </c>
      <c r="D354">
        <v>14283</v>
      </c>
      <c r="E354">
        <v>19000</v>
      </c>
      <c r="F354" t="s">
        <v>24</v>
      </c>
      <c r="G354" t="s">
        <v>25</v>
      </c>
      <c r="H354" t="s">
        <v>14</v>
      </c>
      <c r="I354" t="s">
        <v>15</v>
      </c>
      <c r="J354">
        <v>4717</v>
      </c>
      <c r="K354">
        <v>25</v>
      </c>
      <c r="L354">
        <v>6</v>
      </c>
      <c r="M354">
        <v>128</v>
      </c>
      <c r="N354">
        <v>5160</v>
      </c>
      <c r="O354">
        <v>0.37065042358048028</v>
      </c>
      <c r="P354" s="1">
        <v>0.4</v>
      </c>
      <c r="Q354" t="s">
        <v>430</v>
      </c>
      <c r="U354"/>
      <c r="V354"/>
    </row>
    <row r="355" spans="1:22" x14ac:dyDescent="0.25">
      <c r="A355" t="s">
        <v>34</v>
      </c>
      <c r="B355" t="str">
        <f t="shared" si="5"/>
        <v>CAMON 40 PRO</v>
      </c>
      <c r="C355" t="s">
        <v>163</v>
      </c>
      <c r="D355">
        <v>33190</v>
      </c>
      <c r="E355">
        <v>60000</v>
      </c>
      <c r="F355" t="s">
        <v>12</v>
      </c>
      <c r="G355" t="s">
        <v>13</v>
      </c>
      <c r="H355" t="s">
        <v>55</v>
      </c>
      <c r="I355" t="s">
        <v>63</v>
      </c>
      <c r="J355">
        <v>26810</v>
      </c>
      <c r="K355">
        <v>45</v>
      </c>
      <c r="L355">
        <v>8</v>
      </c>
      <c r="M355">
        <v>256</v>
      </c>
      <c r="N355">
        <v>5200</v>
      </c>
      <c r="O355">
        <v>0.16462789996987046</v>
      </c>
      <c r="P355" s="1">
        <v>0.2</v>
      </c>
      <c r="Q355" t="s">
        <v>428</v>
      </c>
      <c r="U355"/>
      <c r="V355"/>
    </row>
    <row r="356" spans="1:22" x14ac:dyDescent="0.25">
      <c r="A356" t="s">
        <v>10</v>
      </c>
      <c r="B356" t="str">
        <f t="shared" si="5"/>
        <v>Redmi A3x</v>
      </c>
      <c r="C356" t="s">
        <v>38</v>
      </c>
      <c r="D356">
        <v>8180</v>
      </c>
      <c r="E356">
        <v>15999</v>
      </c>
      <c r="F356" t="s">
        <v>39</v>
      </c>
      <c r="G356" t="s">
        <v>19</v>
      </c>
      <c r="H356" t="s">
        <v>40</v>
      </c>
      <c r="I356" t="s">
        <v>21</v>
      </c>
      <c r="J356">
        <v>7819</v>
      </c>
      <c r="K356">
        <v>49</v>
      </c>
      <c r="L356">
        <v>3</v>
      </c>
      <c r="M356">
        <v>64</v>
      </c>
      <c r="N356">
        <v>5000</v>
      </c>
      <c r="O356">
        <v>0.61943765281173591</v>
      </c>
      <c r="P356" s="1">
        <v>0.6</v>
      </c>
      <c r="Q356" t="s">
        <v>434</v>
      </c>
      <c r="U356"/>
      <c r="V356"/>
    </row>
    <row r="357" spans="1:22" x14ac:dyDescent="0.25">
      <c r="A357" t="s">
        <v>10</v>
      </c>
      <c r="B357" t="str">
        <f t="shared" si="5"/>
        <v>C71</v>
      </c>
      <c r="C357" t="s">
        <v>164</v>
      </c>
      <c r="D357">
        <v>7999</v>
      </c>
      <c r="E357">
        <v>10000</v>
      </c>
      <c r="F357" t="s">
        <v>39</v>
      </c>
      <c r="G357" t="s">
        <v>19</v>
      </c>
      <c r="H357" t="s">
        <v>14</v>
      </c>
      <c r="I357" t="s">
        <v>63</v>
      </c>
      <c r="J357">
        <v>2001</v>
      </c>
      <c r="K357">
        <v>20</v>
      </c>
      <c r="L357">
        <v>3</v>
      </c>
      <c r="M357">
        <v>64</v>
      </c>
      <c r="N357">
        <v>5200</v>
      </c>
      <c r="O357">
        <v>0.65845730716339546</v>
      </c>
      <c r="P357" s="1">
        <v>0.7</v>
      </c>
      <c r="Q357" t="s">
        <v>434</v>
      </c>
      <c r="U357"/>
      <c r="V357"/>
    </row>
    <row r="358" spans="1:22" x14ac:dyDescent="0.25">
      <c r="A358" t="s">
        <v>34</v>
      </c>
      <c r="B358" t="str">
        <f t="shared" si="5"/>
        <v>Spark 30c</v>
      </c>
      <c r="C358" t="s">
        <v>35</v>
      </c>
      <c r="D358">
        <v>13199</v>
      </c>
      <c r="E358">
        <v>30999</v>
      </c>
      <c r="F358" t="s">
        <v>12</v>
      </c>
      <c r="G358" t="s">
        <v>25</v>
      </c>
      <c r="H358" t="s">
        <v>36</v>
      </c>
      <c r="I358" t="s">
        <v>21</v>
      </c>
      <c r="J358">
        <v>17800</v>
      </c>
      <c r="K358">
        <v>58</v>
      </c>
      <c r="L358">
        <v>8</v>
      </c>
      <c r="M358">
        <v>128</v>
      </c>
      <c r="N358">
        <v>5000</v>
      </c>
      <c r="O358">
        <v>0.38912038790817488</v>
      </c>
      <c r="P358" s="1">
        <v>0.4</v>
      </c>
      <c r="Q358" t="s">
        <v>433</v>
      </c>
      <c r="U358"/>
      <c r="V358"/>
    </row>
    <row r="359" spans="1:22" x14ac:dyDescent="0.25">
      <c r="A359" t="s">
        <v>10</v>
      </c>
      <c r="B359" t="str">
        <f t="shared" si="5"/>
        <v>C71</v>
      </c>
      <c r="C359" t="s">
        <v>164</v>
      </c>
      <c r="D359">
        <v>9500</v>
      </c>
      <c r="E359">
        <v>11500</v>
      </c>
      <c r="F359" t="s">
        <v>28</v>
      </c>
      <c r="G359" t="s">
        <v>25</v>
      </c>
      <c r="H359" t="s">
        <v>14</v>
      </c>
      <c r="I359" t="s">
        <v>63</v>
      </c>
      <c r="J359">
        <v>2000</v>
      </c>
      <c r="K359">
        <v>18</v>
      </c>
      <c r="L359">
        <v>4</v>
      </c>
      <c r="M359">
        <v>128</v>
      </c>
      <c r="N359">
        <v>5200</v>
      </c>
      <c r="O359">
        <v>0.5612631578947368</v>
      </c>
      <c r="P359" s="1">
        <v>0.6</v>
      </c>
      <c r="Q359" t="s">
        <v>431</v>
      </c>
      <c r="U359"/>
      <c r="V359"/>
    </row>
    <row r="360" spans="1:22" x14ac:dyDescent="0.25">
      <c r="A360" t="s">
        <v>10</v>
      </c>
      <c r="B360" t="str">
        <f t="shared" si="5"/>
        <v>Redmi 13C</v>
      </c>
      <c r="C360" t="s">
        <v>144</v>
      </c>
      <c r="D360">
        <v>10999</v>
      </c>
      <c r="E360">
        <v>16999</v>
      </c>
      <c r="F360" t="s">
        <v>12</v>
      </c>
      <c r="G360" t="s">
        <v>13</v>
      </c>
      <c r="H360" t="s">
        <v>48</v>
      </c>
      <c r="I360" t="s">
        <v>21</v>
      </c>
      <c r="J360">
        <v>6000</v>
      </c>
      <c r="K360">
        <v>36</v>
      </c>
      <c r="L360">
        <v>8</v>
      </c>
      <c r="M360">
        <v>256</v>
      </c>
      <c r="N360">
        <v>5000</v>
      </c>
      <c r="O360">
        <v>0.47858896263296663</v>
      </c>
      <c r="P360" s="1">
        <v>0.5</v>
      </c>
      <c r="Q360" t="s">
        <v>428</v>
      </c>
      <c r="U360"/>
      <c r="V360"/>
    </row>
    <row r="361" spans="1:22" x14ac:dyDescent="0.25">
      <c r="A361" t="s">
        <v>10</v>
      </c>
      <c r="B361" t="str">
        <f t="shared" si="5"/>
        <v>Redmi A3x</v>
      </c>
      <c r="C361" t="s">
        <v>38</v>
      </c>
      <c r="D361">
        <v>8699</v>
      </c>
      <c r="E361">
        <v>19999</v>
      </c>
      <c r="F361" t="s">
        <v>39</v>
      </c>
      <c r="G361" t="s">
        <v>19</v>
      </c>
      <c r="H361" t="s">
        <v>40</v>
      </c>
      <c r="I361" t="s">
        <v>21</v>
      </c>
      <c r="J361">
        <v>11300</v>
      </c>
      <c r="K361">
        <v>57</v>
      </c>
      <c r="L361">
        <v>3</v>
      </c>
      <c r="M361">
        <v>64</v>
      </c>
      <c r="N361">
        <v>5000</v>
      </c>
      <c r="O361">
        <v>0.58248074491320845</v>
      </c>
      <c r="P361" s="1">
        <v>0.6</v>
      </c>
      <c r="Q361" t="s">
        <v>434</v>
      </c>
      <c r="U361"/>
      <c r="V361"/>
    </row>
    <row r="362" spans="1:22" x14ac:dyDescent="0.25">
      <c r="A362" t="s">
        <v>10</v>
      </c>
      <c r="B362" t="str">
        <f t="shared" si="5"/>
        <v>Redmi Note 14</v>
      </c>
      <c r="C362" t="s">
        <v>44</v>
      </c>
      <c r="D362">
        <v>24651</v>
      </c>
      <c r="E362">
        <v>29581</v>
      </c>
      <c r="F362" t="s">
        <v>12</v>
      </c>
      <c r="G362" t="s">
        <v>13</v>
      </c>
      <c r="H362" t="s">
        <v>36</v>
      </c>
      <c r="I362" t="s">
        <v>45</v>
      </c>
      <c r="J362">
        <v>4930</v>
      </c>
      <c r="K362">
        <v>17</v>
      </c>
      <c r="L362">
        <v>8</v>
      </c>
      <c r="M362">
        <v>256</v>
      </c>
      <c r="N362">
        <v>5500</v>
      </c>
      <c r="O362">
        <v>0.23382418563141455</v>
      </c>
      <c r="P362" s="1">
        <v>0.2</v>
      </c>
      <c r="Q362" t="s">
        <v>428</v>
      </c>
      <c r="U362"/>
      <c r="V362"/>
    </row>
    <row r="363" spans="1:22" x14ac:dyDescent="0.25">
      <c r="A363" t="s">
        <v>10</v>
      </c>
      <c r="B363" t="str">
        <f t="shared" si="5"/>
        <v>REDMI 13</v>
      </c>
      <c r="C363" t="s">
        <v>165</v>
      </c>
      <c r="D363">
        <v>15895</v>
      </c>
      <c r="E363">
        <v>23999</v>
      </c>
      <c r="F363" t="s">
        <v>12</v>
      </c>
      <c r="G363" t="s">
        <v>13</v>
      </c>
      <c r="H363" t="s">
        <v>60</v>
      </c>
      <c r="I363" t="s">
        <v>61</v>
      </c>
      <c r="J363">
        <v>8104</v>
      </c>
      <c r="K363">
        <v>34</v>
      </c>
      <c r="L363">
        <v>8</v>
      </c>
      <c r="M363">
        <v>256</v>
      </c>
      <c r="N363">
        <v>5030</v>
      </c>
      <c r="O363">
        <v>0.3330607109153822</v>
      </c>
      <c r="P363" s="1">
        <v>0.3</v>
      </c>
      <c r="Q363" t="s">
        <v>428</v>
      </c>
      <c r="U363"/>
      <c r="V363"/>
    </row>
    <row r="364" spans="1:22" x14ac:dyDescent="0.25">
      <c r="A364" t="s">
        <v>34</v>
      </c>
      <c r="B364" t="str">
        <f t="shared" si="5"/>
        <v>POP 9</v>
      </c>
      <c r="C364" t="s">
        <v>58</v>
      </c>
      <c r="D364">
        <v>9999</v>
      </c>
      <c r="E364">
        <v>19999</v>
      </c>
      <c r="F364" t="s">
        <v>24</v>
      </c>
      <c r="G364" t="s">
        <v>19</v>
      </c>
      <c r="H364" t="s">
        <v>36</v>
      </c>
      <c r="I364" t="s">
        <v>21</v>
      </c>
      <c r="J364">
        <v>10000</v>
      </c>
      <c r="K364">
        <v>50</v>
      </c>
      <c r="L364">
        <v>6</v>
      </c>
      <c r="M364">
        <v>64</v>
      </c>
      <c r="N364">
        <v>5000</v>
      </c>
      <c r="O364">
        <v>0.50705070507050709</v>
      </c>
      <c r="P364" s="1">
        <v>0.5</v>
      </c>
      <c r="Q364" t="s">
        <v>439</v>
      </c>
      <c r="U364"/>
      <c r="V364"/>
    </row>
    <row r="365" spans="1:22" x14ac:dyDescent="0.25">
      <c r="A365" t="s">
        <v>10</v>
      </c>
      <c r="B365" t="str">
        <f t="shared" si="5"/>
        <v>Redmi 13</v>
      </c>
      <c r="C365" t="s">
        <v>59</v>
      </c>
      <c r="D365">
        <v>16200</v>
      </c>
      <c r="E365">
        <v>16537</v>
      </c>
      <c r="F365" t="s">
        <v>12</v>
      </c>
      <c r="G365" t="s">
        <v>13</v>
      </c>
      <c r="H365" t="s">
        <v>60</v>
      </c>
      <c r="I365" t="s">
        <v>61</v>
      </c>
      <c r="J365">
        <v>337</v>
      </c>
      <c r="K365">
        <v>3</v>
      </c>
      <c r="L365">
        <v>8</v>
      </c>
      <c r="M365">
        <v>256</v>
      </c>
      <c r="N365">
        <v>5030</v>
      </c>
      <c r="O365">
        <v>0.32679012345679015</v>
      </c>
      <c r="P365" s="1">
        <v>0.3</v>
      </c>
      <c r="Q365" t="s">
        <v>428</v>
      </c>
      <c r="U365"/>
      <c r="V365"/>
    </row>
    <row r="366" spans="1:22" x14ac:dyDescent="0.25">
      <c r="A366" t="s">
        <v>22</v>
      </c>
      <c r="B366" t="str">
        <f t="shared" si="5"/>
        <v>Smart 9 HD UpTo</v>
      </c>
      <c r="C366" t="s">
        <v>166</v>
      </c>
      <c r="D366">
        <v>8800</v>
      </c>
      <c r="E366">
        <v>19999</v>
      </c>
      <c r="F366" t="s">
        <v>24</v>
      </c>
      <c r="G366" t="s">
        <v>19</v>
      </c>
      <c r="H366" t="s">
        <v>26</v>
      </c>
      <c r="I366" t="s">
        <v>21</v>
      </c>
      <c r="J366">
        <v>11199</v>
      </c>
      <c r="K366">
        <v>56</v>
      </c>
      <c r="L366">
        <v>6</v>
      </c>
      <c r="M366">
        <v>64</v>
      </c>
      <c r="N366">
        <v>5000</v>
      </c>
      <c r="O366">
        <v>0.57613636363636367</v>
      </c>
      <c r="P366" s="1">
        <v>0.6</v>
      </c>
      <c r="Q366" t="s">
        <v>439</v>
      </c>
      <c r="U366"/>
      <c r="V366"/>
    </row>
    <row r="367" spans="1:22" x14ac:dyDescent="0.25">
      <c r="A367" t="s">
        <v>10</v>
      </c>
      <c r="B367" t="str">
        <f t="shared" si="5"/>
        <v>Redmi Note 14</v>
      </c>
      <c r="C367" t="s">
        <v>44</v>
      </c>
      <c r="D367">
        <v>20849</v>
      </c>
      <c r="E367">
        <v>25019</v>
      </c>
      <c r="F367" t="s">
        <v>24</v>
      </c>
      <c r="G367" t="s">
        <v>25</v>
      </c>
      <c r="H367" t="s">
        <v>36</v>
      </c>
      <c r="I367" t="s">
        <v>45</v>
      </c>
      <c r="J367">
        <v>4170</v>
      </c>
      <c r="K367">
        <v>17</v>
      </c>
      <c r="L367">
        <v>6</v>
      </c>
      <c r="M367">
        <v>128</v>
      </c>
      <c r="N367">
        <v>5500</v>
      </c>
      <c r="O367">
        <v>0.27022878795146049</v>
      </c>
      <c r="P367" s="1">
        <v>0.3</v>
      </c>
      <c r="Q367" t="s">
        <v>430</v>
      </c>
      <c r="U367"/>
      <c r="V367"/>
    </row>
    <row r="368" spans="1:22" x14ac:dyDescent="0.25">
      <c r="A368" t="s">
        <v>10</v>
      </c>
      <c r="B368" t="str">
        <f t="shared" si="5"/>
        <v>Redmi 14C</v>
      </c>
      <c r="C368" t="s">
        <v>11</v>
      </c>
      <c r="D368">
        <v>14499</v>
      </c>
      <c r="E368">
        <v>30999</v>
      </c>
      <c r="F368" t="s">
        <v>12</v>
      </c>
      <c r="G368" t="s">
        <v>13</v>
      </c>
      <c r="H368" t="s">
        <v>14</v>
      </c>
      <c r="I368" t="s">
        <v>15</v>
      </c>
      <c r="J368">
        <v>16500</v>
      </c>
      <c r="K368">
        <v>54</v>
      </c>
      <c r="L368">
        <v>8</v>
      </c>
      <c r="M368">
        <v>256</v>
      </c>
      <c r="N368">
        <v>5160</v>
      </c>
      <c r="O368">
        <v>0.37409476515621765</v>
      </c>
      <c r="P368" s="1">
        <v>0.4</v>
      </c>
      <c r="Q368" t="s">
        <v>428</v>
      </c>
      <c r="U368"/>
      <c r="V368"/>
    </row>
    <row r="369" spans="1:22" x14ac:dyDescent="0.25">
      <c r="A369" t="s">
        <v>34</v>
      </c>
      <c r="B369" t="str">
        <f t="shared" si="5"/>
        <v>CAMON 40 PRO</v>
      </c>
      <c r="C369" t="s">
        <v>163</v>
      </c>
      <c r="D369">
        <v>32450</v>
      </c>
      <c r="E369">
        <v>45000</v>
      </c>
      <c r="F369" t="s">
        <v>12</v>
      </c>
      <c r="G369" t="s">
        <v>13</v>
      </c>
      <c r="H369" t="s">
        <v>55</v>
      </c>
      <c r="I369" t="s">
        <v>63</v>
      </c>
      <c r="J369">
        <v>12550</v>
      </c>
      <c r="K369">
        <v>28</v>
      </c>
      <c r="L369">
        <v>8</v>
      </c>
      <c r="M369">
        <v>256</v>
      </c>
      <c r="N369">
        <v>5200</v>
      </c>
      <c r="O369">
        <v>0.16838212634822805</v>
      </c>
      <c r="P369" s="1">
        <v>0.2</v>
      </c>
      <c r="Q369" t="s">
        <v>428</v>
      </c>
      <c r="U369"/>
      <c r="V369"/>
    </row>
    <row r="370" spans="1:22" x14ac:dyDescent="0.25">
      <c r="A370" t="s">
        <v>16</v>
      </c>
      <c r="B370" t="str">
        <f t="shared" si="5"/>
        <v>City 100</v>
      </c>
      <c r="C370" t="s">
        <v>167</v>
      </c>
      <c r="D370">
        <v>10490</v>
      </c>
      <c r="E370">
        <v>12000</v>
      </c>
      <c r="F370" t="s">
        <v>24</v>
      </c>
      <c r="G370" t="s">
        <v>25</v>
      </c>
      <c r="H370" t="s">
        <v>168</v>
      </c>
      <c r="I370" t="s">
        <v>63</v>
      </c>
      <c r="J370">
        <v>1510</v>
      </c>
      <c r="K370">
        <v>13</v>
      </c>
      <c r="L370">
        <v>6</v>
      </c>
      <c r="M370">
        <v>128</v>
      </c>
      <c r="N370">
        <v>5200</v>
      </c>
      <c r="O370">
        <v>0.50848427073403246</v>
      </c>
      <c r="P370" s="1">
        <v>0.5</v>
      </c>
      <c r="Q370" t="s">
        <v>430</v>
      </c>
      <c r="U370"/>
      <c r="V370"/>
    </row>
    <row r="371" spans="1:22" x14ac:dyDescent="0.25">
      <c r="A371" t="s">
        <v>34</v>
      </c>
      <c r="B371" t="str">
        <f t="shared" si="5"/>
        <v>Spark 40</v>
      </c>
      <c r="C371" t="s">
        <v>169</v>
      </c>
      <c r="D371">
        <v>12050</v>
      </c>
      <c r="E371">
        <v>39999</v>
      </c>
      <c r="F371" t="s">
        <v>12</v>
      </c>
      <c r="G371" t="s">
        <v>25</v>
      </c>
      <c r="H371" t="s">
        <v>36</v>
      </c>
      <c r="I371" t="s">
        <v>63</v>
      </c>
      <c r="J371">
        <v>27949</v>
      </c>
      <c r="K371">
        <v>70</v>
      </c>
      <c r="L371">
        <v>8</v>
      </c>
      <c r="M371">
        <v>128</v>
      </c>
      <c r="N371">
        <v>5200</v>
      </c>
      <c r="O371">
        <v>0.44282157676348549</v>
      </c>
      <c r="P371" s="1">
        <v>0.4</v>
      </c>
      <c r="Q371" t="s">
        <v>433</v>
      </c>
      <c r="U371"/>
      <c r="V371"/>
    </row>
    <row r="372" spans="1:22" x14ac:dyDescent="0.25">
      <c r="A372" t="s">
        <v>34</v>
      </c>
      <c r="B372" t="str">
        <f t="shared" si="5"/>
        <v>CAMON 40</v>
      </c>
      <c r="C372" t="s">
        <v>170</v>
      </c>
      <c r="D372">
        <v>24550</v>
      </c>
      <c r="E372">
        <v>45000</v>
      </c>
      <c r="F372" t="s">
        <v>12</v>
      </c>
      <c r="G372" t="s">
        <v>25</v>
      </c>
      <c r="H372" t="s">
        <v>55</v>
      </c>
      <c r="I372" t="s">
        <v>63</v>
      </c>
      <c r="J372">
        <v>20450</v>
      </c>
      <c r="K372">
        <v>46</v>
      </c>
      <c r="L372">
        <v>8</v>
      </c>
      <c r="M372">
        <v>128</v>
      </c>
      <c r="N372">
        <v>5200</v>
      </c>
      <c r="O372">
        <v>0.21735234215885946</v>
      </c>
      <c r="P372" s="1">
        <v>0.2</v>
      </c>
      <c r="Q372" t="s">
        <v>433</v>
      </c>
      <c r="U372"/>
      <c r="V372"/>
    </row>
    <row r="373" spans="1:22" x14ac:dyDescent="0.25">
      <c r="A373" t="s">
        <v>10</v>
      </c>
      <c r="B373" t="str">
        <f t="shared" si="5"/>
        <v>Redmi A5</v>
      </c>
      <c r="C373" t="s">
        <v>171</v>
      </c>
      <c r="D373">
        <v>11700</v>
      </c>
      <c r="E373">
        <v>15899</v>
      </c>
      <c r="F373" t="s">
        <v>12</v>
      </c>
      <c r="G373" t="s">
        <v>25</v>
      </c>
      <c r="H373" t="s">
        <v>14</v>
      </c>
      <c r="I373" t="s">
        <v>63</v>
      </c>
      <c r="J373">
        <v>4199</v>
      </c>
      <c r="K373">
        <v>27</v>
      </c>
      <c r="L373">
        <v>8</v>
      </c>
      <c r="M373">
        <v>128</v>
      </c>
      <c r="N373">
        <v>5200</v>
      </c>
      <c r="O373">
        <v>0.45606837606837608</v>
      </c>
      <c r="P373" s="1">
        <v>0.5</v>
      </c>
      <c r="Q373" t="s">
        <v>433</v>
      </c>
      <c r="U373"/>
      <c r="V373"/>
    </row>
    <row r="374" spans="1:22" x14ac:dyDescent="0.25">
      <c r="A374" t="s">
        <v>34</v>
      </c>
      <c r="B374" t="str">
        <f t="shared" si="5"/>
        <v>CAMON 40</v>
      </c>
      <c r="C374" t="s">
        <v>170</v>
      </c>
      <c r="D374">
        <v>23990</v>
      </c>
      <c r="E374">
        <v>50999</v>
      </c>
      <c r="F374" t="s">
        <v>12</v>
      </c>
      <c r="G374" t="s">
        <v>25</v>
      </c>
      <c r="H374" t="s">
        <v>55</v>
      </c>
      <c r="I374" t="s">
        <v>63</v>
      </c>
      <c r="J374">
        <v>27009</v>
      </c>
      <c r="K374">
        <v>53</v>
      </c>
      <c r="L374">
        <v>8</v>
      </c>
      <c r="M374">
        <v>128</v>
      </c>
      <c r="N374">
        <v>5200</v>
      </c>
      <c r="O374">
        <v>0.2224260108378491</v>
      </c>
      <c r="P374" s="1">
        <v>0.2</v>
      </c>
      <c r="Q374" t="s">
        <v>433</v>
      </c>
      <c r="U374"/>
      <c r="V374"/>
    </row>
    <row r="375" spans="1:22" x14ac:dyDescent="0.25">
      <c r="A375" t="s">
        <v>32</v>
      </c>
      <c r="B375" t="str">
        <f t="shared" si="5"/>
        <v>Galaxy A16</v>
      </c>
      <c r="C375" t="s">
        <v>42</v>
      </c>
      <c r="D375">
        <v>23339</v>
      </c>
      <c r="E375">
        <v>35999</v>
      </c>
      <c r="F375" t="s">
        <v>12</v>
      </c>
      <c r="G375" t="s">
        <v>13</v>
      </c>
      <c r="H375" t="s">
        <v>26</v>
      </c>
      <c r="I375" t="s">
        <v>21</v>
      </c>
      <c r="J375">
        <v>12660</v>
      </c>
      <c r="K375">
        <v>36</v>
      </c>
      <c r="L375">
        <v>8</v>
      </c>
      <c r="M375">
        <v>256</v>
      </c>
      <c r="N375">
        <v>5000</v>
      </c>
      <c r="O375">
        <v>0.22554522473113672</v>
      </c>
      <c r="P375" s="1">
        <v>0.2</v>
      </c>
      <c r="Q375" t="s">
        <v>428</v>
      </c>
      <c r="U375"/>
      <c r="V375"/>
    </row>
    <row r="376" spans="1:22" x14ac:dyDescent="0.25">
      <c r="A376" t="s">
        <v>34</v>
      </c>
      <c r="B376" t="str">
        <f t="shared" si="5"/>
        <v>CAMON 40</v>
      </c>
      <c r="C376" t="s">
        <v>91</v>
      </c>
      <c r="D376">
        <v>24100</v>
      </c>
      <c r="E376">
        <v>25999</v>
      </c>
      <c r="F376" t="s">
        <v>12</v>
      </c>
      <c r="G376" t="s">
        <v>25</v>
      </c>
      <c r="H376" t="s">
        <v>55</v>
      </c>
      <c r="I376" t="s">
        <v>63</v>
      </c>
      <c r="J376">
        <v>1899</v>
      </c>
      <c r="K376">
        <v>8</v>
      </c>
      <c r="L376">
        <v>8</v>
      </c>
      <c r="M376">
        <v>128</v>
      </c>
      <c r="N376">
        <v>5200</v>
      </c>
      <c r="O376">
        <v>0.22141078838174275</v>
      </c>
      <c r="P376" s="1">
        <v>0.2</v>
      </c>
      <c r="Q376" t="s">
        <v>433</v>
      </c>
      <c r="U376"/>
      <c r="V376"/>
    </row>
    <row r="377" spans="1:22" x14ac:dyDescent="0.25">
      <c r="A377" t="s">
        <v>34</v>
      </c>
      <c r="B377" t="str">
        <f t="shared" si="5"/>
        <v>CAMON 40</v>
      </c>
      <c r="C377" t="s">
        <v>170</v>
      </c>
      <c r="D377">
        <v>28490</v>
      </c>
      <c r="E377">
        <v>50000</v>
      </c>
      <c r="F377" t="s">
        <v>12</v>
      </c>
      <c r="G377" t="s">
        <v>13</v>
      </c>
      <c r="H377" t="s">
        <v>55</v>
      </c>
      <c r="I377" t="s">
        <v>63</v>
      </c>
      <c r="J377">
        <v>21510</v>
      </c>
      <c r="K377">
        <v>43</v>
      </c>
      <c r="L377">
        <v>8</v>
      </c>
      <c r="M377">
        <v>256</v>
      </c>
      <c r="N377">
        <v>5200</v>
      </c>
      <c r="O377">
        <v>0.1917865917865918</v>
      </c>
      <c r="P377" s="1">
        <v>0.2</v>
      </c>
      <c r="Q377" t="s">
        <v>428</v>
      </c>
      <c r="U377"/>
      <c r="V377"/>
    </row>
    <row r="378" spans="1:22" x14ac:dyDescent="0.25">
      <c r="A378" t="s">
        <v>10</v>
      </c>
      <c r="B378" t="str">
        <f t="shared" si="5"/>
        <v>Redmi 14C</v>
      </c>
      <c r="C378" t="s">
        <v>11</v>
      </c>
      <c r="D378">
        <v>12099</v>
      </c>
      <c r="E378">
        <v>30999</v>
      </c>
      <c r="F378" t="s">
        <v>28</v>
      </c>
      <c r="G378" t="s">
        <v>25</v>
      </c>
      <c r="H378" t="s">
        <v>14</v>
      </c>
      <c r="I378" t="s">
        <v>15</v>
      </c>
      <c r="J378">
        <v>18900</v>
      </c>
      <c r="K378">
        <v>61</v>
      </c>
      <c r="L378">
        <v>4</v>
      </c>
      <c r="M378">
        <v>128</v>
      </c>
      <c r="N378">
        <v>5160</v>
      </c>
      <c r="O378">
        <v>0.43739151996032732</v>
      </c>
      <c r="P378" s="1">
        <v>0.4</v>
      </c>
      <c r="Q378" t="s">
        <v>431</v>
      </c>
      <c r="U378"/>
      <c r="V378"/>
    </row>
    <row r="379" spans="1:22" x14ac:dyDescent="0.25">
      <c r="A379" t="s">
        <v>10</v>
      </c>
      <c r="B379" t="str">
        <f t="shared" si="5"/>
        <v>Redmi 13</v>
      </c>
      <c r="C379" t="s">
        <v>59</v>
      </c>
      <c r="D379">
        <v>13695</v>
      </c>
      <c r="E379">
        <v>20999</v>
      </c>
      <c r="F379" t="s">
        <v>24</v>
      </c>
      <c r="G379" t="s">
        <v>25</v>
      </c>
      <c r="H379" t="s">
        <v>60</v>
      </c>
      <c r="I379" t="s">
        <v>61</v>
      </c>
      <c r="J379">
        <v>7304</v>
      </c>
      <c r="K379">
        <v>35</v>
      </c>
      <c r="L379">
        <v>6</v>
      </c>
      <c r="M379">
        <v>128</v>
      </c>
      <c r="N379">
        <v>5030</v>
      </c>
      <c r="O379">
        <v>0.37707192405987588</v>
      </c>
      <c r="P379" s="1">
        <v>0.4</v>
      </c>
      <c r="Q379" t="s">
        <v>430</v>
      </c>
      <c r="U379"/>
      <c r="V379"/>
    </row>
    <row r="380" spans="1:22" x14ac:dyDescent="0.25">
      <c r="A380" t="s">
        <v>10</v>
      </c>
      <c r="B380" t="str">
        <f t="shared" si="5"/>
        <v>Redmi 14C</v>
      </c>
      <c r="C380" t="s">
        <v>11</v>
      </c>
      <c r="D380">
        <v>12140</v>
      </c>
      <c r="E380">
        <v>16080</v>
      </c>
      <c r="F380" t="s">
        <v>28</v>
      </c>
      <c r="G380" t="s">
        <v>25</v>
      </c>
      <c r="H380" t="s">
        <v>14</v>
      </c>
      <c r="I380" t="s">
        <v>15</v>
      </c>
      <c r="J380">
        <v>3940</v>
      </c>
      <c r="K380">
        <v>25</v>
      </c>
      <c r="L380">
        <v>4</v>
      </c>
      <c r="M380">
        <v>128</v>
      </c>
      <c r="N380">
        <v>5160</v>
      </c>
      <c r="O380">
        <v>0.43591433278418451</v>
      </c>
      <c r="P380" s="1">
        <v>0.4</v>
      </c>
      <c r="Q380" t="s">
        <v>431</v>
      </c>
      <c r="U380"/>
      <c r="V380"/>
    </row>
    <row r="381" spans="1:22" x14ac:dyDescent="0.25">
      <c r="A381" t="s">
        <v>10</v>
      </c>
      <c r="B381" t="str">
        <f t="shared" si="5"/>
        <v>Redmi A5</v>
      </c>
      <c r="C381" t="s">
        <v>171</v>
      </c>
      <c r="D381">
        <v>11485</v>
      </c>
      <c r="E381">
        <v>18999</v>
      </c>
      <c r="F381" t="s">
        <v>28</v>
      </c>
      <c r="G381" t="s">
        <v>25</v>
      </c>
      <c r="H381" t="s">
        <v>14</v>
      </c>
      <c r="I381" t="s">
        <v>63</v>
      </c>
      <c r="J381">
        <v>7514</v>
      </c>
      <c r="K381">
        <v>40</v>
      </c>
      <c r="L381">
        <v>4</v>
      </c>
      <c r="M381">
        <v>128</v>
      </c>
      <c r="N381">
        <v>5200</v>
      </c>
      <c r="O381">
        <v>0.46425772747061383</v>
      </c>
      <c r="P381" s="1">
        <v>0.5</v>
      </c>
      <c r="Q381" t="s">
        <v>431</v>
      </c>
      <c r="U381"/>
      <c r="V381"/>
    </row>
    <row r="382" spans="1:22" x14ac:dyDescent="0.25">
      <c r="A382" t="s">
        <v>10</v>
      </c>
      <c r="B382" t="str">
        <f t="shared" si="5"/>
        <v>Redmi 14C</v>
      </c>
      <c r="C382" t="s">
        <v>11</v>
      </c>
      <c r="D382">
        <v>15199</v>
      </c>
      <c r="E382">
        <v>30999</v>
      </c>
      <c r="F382" t="s">
        <v>12</v>
      </c>
      <c r="G382" t="s">
        <v>13</v>
      </c>
      <c r="H382" t="s">
        <v>14</v>
      </c>
      <c r="I382" t="s">
        <v>15</v>
      </c>
      <c r="J382">
        <v>15800</v>
      </c>
      <c r="K382">
        <v>51</v>
      </c>
      <c r="L382">
        <v>8</v>
      </c>
      <c r="M382">
        <v>256</v>
      </c>
      <c r="N382">
        <v>5160</v>
      </c>
      <c r="O382">
        <v>0.3568655832620567</v>
      </c>
      <c r="P382" s="1">
        <v>0.4</v>
      </c>
      <c r="Q382" t="s">
        <v>428</v>
      </c>
      <c r="U382"/>
      <c r="V382"/>
    </row>
    <row r="383" spans="1:22" x14ac:dyDescent="0.25">
      <c r="A383" t="s">
        <v>10</v>
      </c>
      <c r="B383" t="str">
        <f t="shared" si="5"/>
        <v>Redmi 14C</v>
      </c>
      <c r="C383" t="s">
        <v>11</v>
      </c>
      <c r="D383">
        <v>15199</v>
      </c>
      <c r="E383">
        <v>30999</v>
      </c>
      <c r="F383" t="s">
        <v>12</v>
      </c>
      <c r="G383" t="s">
        <v>13</v>
      </c>
      <c r="H383" t="s">
        <v>14</v>
      </c>
      <c r="I383" t="s">
        <v>15</v>
      </c>
      <c r="J383">
        <v>15800</v>
      </c>
      <c r="K383">
        <v>51</v>
      </c>
      <c r="L383">
        <v>8</v>
      </c>
      <c r="M383">
        <v>256</v>
      </c>
      <c r="N383">
        <v>5160</v>
      </c>
      <c r="O383">
        <v>0.3568655832620567</v>
      </c>
      <c r="P383" s="1">
        <v>0.4</v>
      </c>
      <c r="Q383" t="s">
        <v>428</v>
      </c>
      <c r="U383"/>
      <c r="V383"/>
    </row>
    <row r="384" spans="1:22" x14ac:dyDescent="0.25">
      <c r="A384" t="s">
        <v>34</v>
      </c>
      <c r="B384" t="str">
        <f t="shared" si="5"/>
        <v>CAMON 40 PRO</v>
      </c>
      <c r="C384" t="s">
        <v>163</v>
      </c>
      <c r="D384">
        <v>32795</v>
      </c>
      <c r="E384">
        <v>39999</v>
      </c>
      <c r="F384" t="s">
        <v>12</v>
      </c>
      <c r="G384" t="s">
        <v>13</v>
      </c>
      <c r="H384" t="s">
        <v>55</v>
      </c>
      <c r="I384" t="s">
        <v>63</v>
      </c>
      <c r="J384">
        <v>7204</v>
      </c>
      <c r="K384">
        <v>18</v>
      </c>
      <c r="L384">
        <v>8</v>
      </c>
      <c r="M384">
        <v>256</v>
      </c>
      <c r="N384">
        <v>5200</v>
      </c>
      <c r="O384">
        <v>0.16661076383595061</v>
      </c>
      <c r="P384" s="1">
        <v>0.2</v>
      </c>
      <c r="Q384" t="s">
        <v>428</v>
      </c>
      <c r="U384"/>
      <c r="V384"/>
    </row>
    <row r="385" spans="1:22" x14ac:dyDescent="0.25">
      <c r="A385" t="s">
        <v>32</v>
      </c>
      <c r="B385" t="str">
        <f t="shared" si="5"/>
        <v>GALAXY A06</v>
      </c>
      <c r="C385" t="s">
        <v>100</v>
      </c>
      <c r="D385">
        <v>11800</v>
      </c>
      <c r="E385">
        <v>20000</v>
      </c>
      <c r="F385" t="s">
        <v>28</v>
      </c>
      <c r="G385" t="s">
        <v>25</v>
      </c>
      <c r="H385" t="s">
        <v>26</v>
      </c>
      <c r="I385" t="s">
        <v>21</v>
      </c>
      <c r="J385">
        <v>8200</v>
      </c>
      <c r="K385">
        <v>41</v>
      </c>
      <c r="L385">
        <v>4</v>
      </c>
      <c r="M385">
        <v>128</v>
      </c>
      <c r="N385">
        <v>5000</v>
      </c>
      <c r="O385">
        <v>0.43491525423728816</v>
      </c>
      <c r="P385" s="1">
        <v>0.4</v>
      </c>
      <c r="Q385" t="s">
        <v>431</v>
      </c>
      <c r="U385"/>
      <c r="V385"/>
    </row>
    <row r="386" spans="1:22" x14ac:dyDescent="0.25">
      <c r="A386" t="s">
        <v>34</v>
      </c>
      <c r="B386" t="str">
        <f t="shared" ref="B386:B449" si="6">TRIM(CLEAN(C386))</f>
        <v>Spark 30c</v>
      </c>
      <c r="C386" t="s">
        <v>35</v>
      </c>
      <c r="D386">
        <v>12819</v>
      </c>
      <c r="E386">
        <v>20000</v>
      </c>
      <c r="F386" t="s">
        <v>12</v>
      </c>
      <c r="G386" t="s">
        <v>25</v>
      </c>
      <c r="H386" t="s">
        <v>36</v>
      </c>
      <c r="I386" t="s">
        <v>21</v>
      </c>
      <c r="J386">
        <v>7181</v>
      </c>
      <c r="K386">
        <v>36</v>
      </c>
      <c r="L386">
        <v>8</v>
      </c>
      <c r="M386">
        <v>128</v>
      </c>
      <c r="N386">
        <v>5000</v>
      </c>
      <c r="O386">
        <v>0.4006552773227241</v>
      </c>
      <c r="P386" s="1">
        <v>0.4</v>
      </c>
      <c r="Q386" t="s">
        <v>433</v>
      </c>
      <c r="U386"/>
      <c r="V386"/>
    </row>
    <row r="387" spans="1:22" x14ac:dyDescent="0.25">
      <c r="A387" t="s">
        <v>10</v>
      </c>
      <c r="B387" t="str">
        <f t="shared" si="6"/>
        <v>Redmi 14C</v>
      </c>
      <c r="C387" t="s">
        <v>11</v>
      </c>
      <c r="D387">
        <v>14499</v>
      </c>
      <c r="E387">
        <v>30999</v>
      </c>
      <c r="F387" t="s">
        <v>12</v>
      </c>
      <c r="G387" t="s">
        <v>13</v>
      </c>
      <c r="H387" t="s">
        <v>14</v>
      </c>
      <c r="I387" t="s">
        <v>15</v>
      </c>
      <c r="J387">
        <v>16500</v>
      </c>
      <c r="K387">
        <v>54</v>
      </c>
      <c r="L387">
        <v>8</v>
      </c>
      <c r="M387">
        <v>256</v>
      </c>
      <c r="N387">
        <v>5160</v>
      </c>
      <c r="O387">
        <v>0.37409476515621765</v>
      </c>
      <c r="P387" s="1">
        <v>0.4</v>
      </c>
      <c r="Q387" t="s">
        <v>428</v>
      </c>
      <c r="U387"/>
      <c r="V387"/>
    </row>
    <row r="388" spans="1:22" x14ac:dyDescent="0.25">
      <c r="A388" t="s">
        <v>49</v>
      </c>
      <c r="B388" t="str">
        <f t="shared" si="6"/>
        <v>Refurbished A83</v>
      </c>
      <c r="C388" t="s">
        <v>172</v>
      </c>
      <c r="D388">
        <v>4999</v>
      </c>
      <c r="E388">
        <v>7999</v>
      </c>
      <c r="F388" t="s">
        <v>39</v>
      </c>
      <c r="G388" t="s">
        <v>51</v>
      </c>
      <c r="H388" t="s">
        <v>173</v>
      </c>
      <c r="I388" t="s">
        <v>174</v>
      </c>
      <c r="J388">
        <v>3000</v>
      </c>
      <c r="K388">
        <v>38</v>
      </c>
      <c r="L388">
        <v>3</v>
      </c>
      <c r="M388">
        <v>32</v>
      </c>
      <c r="N388">
        <v>3180</v>
      </c>
      <c r="O388">
        <v>0.64312862572514506</v>
      </c>
      <c r="P388" s="1">
        <v>0.6</v>
      </c>
      <c r="Q388" t="s">
        <v>435</v>
      </c>
      <c r="U388"/>
      <c r="V388"/>
    </row>
    <row r="389" spans="1:22" x14ac:dyDescent="0.25">
      <c r="A389" t="s">
        <v>32</v>
      </c>
      <c r="B389" t="str">
        <f t="shared" si="6"/>
        <v>Galaxy A05</v>
      </c>
      <c r="C389" t="s">
        <v>33</v>
      </c>
      <c r="D389">
        <v>9399</v>
      </c>
      <c r="E389">
        <v>20999</v>
      </c>
      <c r="F389" t="s">
        <v>28</v>
      </c>
      <c r="G389" t="s">
        <v>19</v>
      </c>
      <c r="H389" t="s">
        <v>26</v>
      </c>
      <c r="I389" t="s">
        <v>21</v>
      </c>
      <c r="J389">
        <v>11600</v>
      </c>
      <c r="K389">
        <v>56</v>
      </c>
      <c r="L389">
        <v>4</v>
      </c>
      <c r="M389">
        <v>64</v>
      </c>
      <c r="N389">
        <v>5000</v>
      </c>
      <c r="O389">
        <v>0.5392062985423981</v>
      </c>
      <c r="P389" s="1">
        <v>0.5</v>
      </c>
      <c r="Q389" t="s">
        <v>432</v>
      </c>
      <c r="U389"/>
      <c r="V389"/>
    </row>
    <row r="390" spans="1:22" x14ac:dyDescent="0.25">
      <c r="A390" t="s">
        <v>32</v>
      </c>
      <c r="B390" t="str">
        <f t="shared" si="6"/>
        <v>Galaxy A06</v>
      </c>
      <c r="C390" t="s">
        <v>41</v>
      </c>
      <c r="D390">
        <v>10899</v>
      </c>
      <c r="E390">
        <v>19999</v>
      </c>
      <c r="F390" t="s">
        <v>28</v>
      </c>
      <c r="G390" t="s">
        <v>19</v>
      </c>
      <c r="H390" t="s">
        <v>26</v>
      </c>
      <c r="I390" t="s">
        <v>21</v>
      </c>
      <c r="J390">
        <v>9100</v>
      </c>
      <c r="K390">
        <v>46</v>
      </c>
      <c r="L390">
        <v>4</v>
      </c>
      <c r="M390">
        <v>64</v>
      </c>
      <c r="N390">
        <v>5000</v>
      </c>
      <c r="O390">
        <v>0.46499678869621064</v>
      </c>
      <c r="P390" s="1">
        <v>0.5</v>
      </c>
      <c r="Q390" t="s">
        <v>432</v>
      </c>
      <c r="U390"/>
      <c r="V390"/>
    </row>
    <row r="391" spans="1:22" x14ac:dyDescent="0.25">
      <c r="A391" t="s">
        <v>10</v>
      </c>
      <c r="B391" t="str">
        <f t="shared" si="6"/>
        <v>Redmi Note 14</v>
      </c>
      <c r="C391" t="s">
        <v>44</v>
      </c>
      <c r="D391">
        <v>23100</v>
      </c>
      <c r="E391">
        <v>25370</v>
      </c>
      <c r="F391" t="s">
        <v>12</v>
      </c>
      <c r="G391" t="s">
        <v>13</v>
      </c>
      <c r="H391" t="s">
        <v>36</v>
      </c>
      <c r="I391" t="s">
        <v>45</v>
      </c>
      <c r="J391">
        <v>2270</v>
      </c>
      <c r="K391">
        <v>9</v>
      </c>
      <c r="L391">
        <v>8</v>
      </c>
      <c r="M391">
        <v>256</v>
      </c>
      <c r="N391">
        <v>5500</v>
      </c>
      <c r="O391">
        <v>0.24952380952380954</v>
      </c>
      <c r="P391" s="1">
        <v>0.2</v>
      </c>
      <c r="Q391" t="s">
        <v>428</v>
      </c>
      <c r="U391"/>
      <c r="V391"/>
    </row>
    <row r="392" spans="1:22" x14ac:dyDescent="0.25">
      <c r="A392" t="s">
        <v>10</v>
      </c>
      <c r="B392" t="str">
        <f t="shared" si="6"/>
        <v>Redmi A5</v>
      </c>
      <c r="C392" t="s">
        <v>171</v>
      </c>
      <c r="D392">
        <v>11485</v>
      </c>
      <c r="E392">
        <v>19999</v>
      </c>
      <c r="F392" t="s">
        <v>28</v>
      </c>
      <c r="G392" t="s">
        <v>25</v>
      </c>
      <c r="H392" t="s">
        <v>14</v>
      </c>
      <c r="I392" t="s">
        <v>63</v>
      </c>
      <c r="J392">
        <v>8514</v>
      </c>
      <c r="K392">
        <v>43</v>
      </c>
      <c r="L392">
        <v>4</v>
      </c>
      <c r="M392">
        <v>128</v>
      </c>
      <c r="N392">
        <v>5200</v>
      </c>
      <c r="O392">
        <v>0.46425772747061383</v>
      </c>
      <c r="P392" s="1">
        <v>0.5</v>
      </c>
      <c r="Q392" t="s">
        <v>431</v>
      </c>
      <c r="U392"/>
      <c r="V392"/>
    </row>
    <row r="393" spans="1:22" x14ac:dyDescent="0.25">
      <c r="A393" t="s">
        <v>22</v>
      </c>
      <c r="B393" t="str">
        <f t="shared" si="6"/>
        <v>Smart 9HD UpTo</v>
      </c>
      <c r="C393" t="s">
        <v>175</v>
      </c>
      <c r="D393">
        <v>8800</v>
      </c>
      <c r="E393">
        <v>19999</v>
      </c>
      <c r="F393" t="s">
        <v>24</v>
      </c>
      <c r="G393" t="s">
        <v>19</v>
      </c>
      <c r="H393" t="s">
        <v>26</v>
      </c>
      <c r="I393" t="s">
        <v>21</v>
      </c>
      <c r="J393">
        <v>11199</v>
      </c>
      <c r="K393">
        <v>56</v>
      </c>
      <c r="L393">
        <v>6</v>
      </c>
      <c r="M393">
        <v>64</v>
      </c>
      <c r="N393">
        <v>5000</v>
      </c>
      <c r="O393">
        <v>0.57613636363636367</v>
      </c>
      <c r="P393" s="1">
        <v>0.6</v>
      </c>
      <c r="Q393" t="s">
        <v>439</v>
      </c>
      <c r="U393"/>
      <c r="V393"/>
    </row>
    <row r="394" spans="1:22" x14ac:dyDescent="0.25">
      <c r="A394" t="s">
        <v>34</v>
      </c>
      <c r="B394" t="str">
        <f t="shared" si="6"/>
        <v>Spark 30c</v>
      </c>
      <c r="C394" t="s">
        <v>35</v>
      </c>
      <c r="D394">
        <v>12599</v>
      </c>
      <c r="E394">
        <v>30999</v>
      </c>
      <c r="F394" t="s">
        <v>12</v>
      </c>
      <c r="G394" t="s">
        <v>25</v>
      </c>
      <c r="H394" t="s">
        <v>36</v>
      </c>
      <c r="I394" t="s">
        <v>21</v>
      </c>
      <c r="J394">
        <v>18400</v>
      </c>
      <c r="K394">
        <v>60</v>
      </c>
      <c r="L394">
        <v>8</v>
      </c>
      <c r="M394">
        <v>128</v>
      </c>
      <c r="N394">
        <v>5000</v>
      </c>
      <c r="O394">
        <v>0.40765140090483371</v>
      </c>
      <c r="P394" s="1">
        <v>0.4</v>
      </c>
      <c r="Q394" t="s">
        <v>433</v>
      </c>
      <c r="U394"/>
      <c r="V394"/>
    </row>
    <row r="395" spans="1:22" x14ac:dyDescent="0.25">
      <c r="A395" t="s">
        <v>32</v>
      </c>
      <c r="B395" t="str">
        <f t="shared" si="6"/>
        <v>GALAXY A16</v>
      </c>
      <c r="C395" t="s">
        <v>37</v>
      </c>
      <c r="D395">
        <v>15999</v>
      </c>
      <c r="E395">
        <v>30999</v>
      </c>
      <c r="F395" t="s">
        <v>28</v>
      </c>
      <c r="G395" t="s">
        <v>25</v>
      </c>
      <c r="H395" t="s">
        <v>26</v>
      </c>
      <c r="I395" t="s">
        <v>21</v>
      </c>
      <c r="J395">
        <v>15000</v>
      </c>
      <c r="K395">
        <v>49</v>
      </c>
      <c r="L395">
        <v>4</v>
      </c>
      <c r="M395">
        <v>128</v>
      </c>
      <c r="N395">
        <v>5000</v>
      </c>
      <c r="O395">
        <v>0.32077004812800802</v>
      </c>
      <c r="P395" s="1">
        <v>0.3</v>
      </c>
      <c r="Q395" t="s">
        <v>431</v>
      </c>
      <c r="U395"/>
      <c r="V395"/>
    </row>
    <row r="396" spans="1:22" x14ac:dyDescent="0.25">
      <c r="A396" t="s">
        <v>10</v>
      </c>
      <c r="B396" t="str">
        <f t="shared" si="6"/>
        <v>Redmi 14C</v>
      </c>
      <c r="C396" t="s">
        <v>11</v>
      </c>
      <c r="D396">
        <v>14999</v>
      </c>
      <c r="E396">
        <v>30999</v>
      </c>
      <c r="F396" t="s">
        <v>12</v>
      </c>
      <c r="G396" t="s">
        <v>13</v>
      </c>
      <c r="H396" t="s">
        <v>14</v>
      </c>
      <c r="I396" t="s">
        <v>15</v>
      </c>
      <c r="J396">
        <v>16000</v>
      </c>
      <c r="K396">
        <v>52</v>
      </c>
      <c r="L396">
        <v>8</v>
      </c>
      <c r="M396">
        <v>256</v>
      </c>
      <c r="N396">
        <v>5160</v>
      </c>
      <c r="O396">
        <v>0.36162410827388491</v>
      </c>
      <c r="P396" s="1">
        <v>0.4</v>
      </c>
      <c r="Q396" t="s">
        <v>428</v>
      </c>
      <c r="U396"/>
      <c r="V396"/>
    </row>
    <row r="397" spans="1:22" x14ac:dyDescent="0.25">
      <c r="A397" t="s">
        <v>32</v>
      </c>
      <c r="B397" t="str">
        <f t="shared" si="6"/>
        <v>GALAXY A16</v>
      </c>
      <c r="C397" t="s">
        <v>37</v>
      </c>
      <c r="D397">
        <v>17999</v>
      </c>
      <c r="E397">
        <v>30999</v>
      </c>
      <c r="F397" t="s">
        <v>24</v>
      </c>
      <c r="G397" t="s">
        <v>25</v>
      </c>
      <c r="H397" t="s">
        <v>26</v>
      </c>
      <c r="I397" t="s">
        <v>21</v>
      </c>
      <c r="J397">
        <v>13000</v>
      </c>
      <c r="K397">
        <v>42</v>
      </c>
      <c r="L397">
        <v>6</v>
      </c>
      <c r="M397">
        <v>128</v>
      </c>
      <c r="N397">
        <v>5000</v>
      </c>
      <c r="O397">
        <v>0.28523806878159896</v>
      </c>
      <c r="P397" s="1">
        <v>0.3</v>
      </c>
      <c r="Q397" t="s">
        <v>430</v>
      </c>
      <c r="U397"/>
      <c r="V397"/>
    </row>
    <row r="398" spans="1:22" x14ac:dyDescent="0.25">
      <c r="A398" t="s">
        <v>34</v>
      </c>
      <c r="B398" t="str">
        <f t="shared" si="6"/>
        <v>POVA 6 Pro</v>
      </c>
      <c r="C398" t="s">
        <v>176</v>
      </c>
      <c r="D398">
        <v>20999</v>
      </c>
      <c r="E398">
        <v>23999</v>
      </c>
      <c r="F398" t="s">
        <v>12</v>
      </c>
      <c r="G398" t="s">
        <v>13</v>
      </c>
      <c r="H398" t="s">
        <v>55</v>
      </c>
      <c r="I398" t="s">
        <v>77</v>
      </c>
      <c r="J398">
        <v>3000</v>
      </c>
      <c r="K398">
        <v>13</v>
      </c>
      <c r="L398">
        <v>8</v>
      </c>
      <c r="M398">
        <v>256</v>
      </c>
      <c r="N398">
        <v>6000</v>
      </c>
      <c r="O398">
        <v>0.29829991904376396</v>
      </c>
      <c r="P398" s="1">
        <v>0.3</v>
      </c>
      <c r="Q398" t="s">
        <v>428</v>
      </c>
      <c r="U398"/>
      <c r="V398"/>
    </row>
    <row r="399" spans="1:22" x14ac:dyDescent="0.25">
      <c r="A399" t="s">
        <v>10</v>
      </c>
      <c r="B399" t="str">
        <f t="shared" si="6"/>
        <v>C75</v>
      </c>
      <c r="C399" t="s">
        <v>30</v>
      </c>
      <c r="D399">
        <v>15299</v>
      </c>
      <c r="E399">
        <v>21479</v>
      </c>
      <c r="F399" t="s">
        <v>12</v>
      </c>
      <c r="G399" t="s">
        <v>13</v>
      </c>
      <c r="H399" t="s">
        <v>14</v>
      </c>
      <c r="I399" t="s">
        <v>15</v>
      </c>
      <c r="J399">
        <v>6180</v>
      </c>
      <c r="K399">
        <v>29</v>
      </c>
      <c r="L399">
        <v>8</v>
      </c>
      <c r="M399">
        <v>256</v>
      </c>
      <c r="N399">
        <v>5160</v>
      </c>
      <c r="O399">
        <v>0.35453297601150402</v>
      </c>
      <c r="P399" s="1">
        <v>0.4</v>
      </c>
      <c r="Q399" t="s">
        <v>428</v>
      </c>
      <c r="U399"/>
      <c r="V399"/>
    </row>
    <row r="400" spans="1:22" x14ac:dyDescent="0.25">
      <c r="A400" t="s">
        <v>22</v>
      </c>
      <c r="B400" t="str">
        <f t="shared" si="6"/>
        <v>Smart 9HD</v>
      </c>
      <c r="C400" t="s">
        <v>177</v>
      </c>
      <c r="D400">
        <v>8980</v>
      </c>
      <c r="E400">
        <v>21000</v>
      </c>
      <c r="F400" t="s">
        <v>39</v>
      </c>
      <c r="G400" t="s">
        <v>19</v>
      </c>
      <c r="H400" t="s">
        <v>26</v>
      </c>
      <c r="I400" t="s">
        <v>21</v>
      </c>
      <c r="J400">
        <v>12020</v>
      </c>
      <c r="K400">
        <v>58</v>
      </c>
      <c r="L400">
        <v>3</v>
      </c>
      <c r="M400">
        <v>64</v>
      </c>
      <c r="N400">
        <v>5000</v>
      </c>
      <c r="O400">
        <v>0.56425389755011135</v>
      </c>
      <c r="P400" s="1">
        <v>0.6</v>
      </c>
      <c r="Q400" t="s">
        <v>434</v>
      </c>
      <c r="U400"/>
      <c r="V400"/>
    </row>
    <row r="401" spans="1:22" x14ac:dyDescent="0.25">
      <c r="A401" t="s">
        <v>34</v>
      </c>
      <c r="B401" t="str">
        <f t="shared" si="6"/>
        <v>Spark 30c</v>
      </c>
      <c r="C401" t="s">
        <v>35</v>
      </c>
      <c r="D401">
        <v>12829</v>
      </c>
      <c r="E401">
        <v>30999</v>
      </c>
      <c r="F401" t="s">
        <v>12</v>
      </c>
      <c r="G401" t="s">
        <v>25</v>
      </c>
      <c r="H401" t="s">
        <v>36</v>
      </c>
      <c r="I401" t="s">
        <v>21</v>
      </c>
      <c r="J401">
        <v>18170</v>
      </c>
      <c r="K401">
        <v>59</v>
      </c>
      <c r="L401">
        <v>8</v>
      </c>
      <c r="M401">
        <v>128</v>
      </c>
      <c r="N401">
        <v>5000</v>
      </c>
      <c r="O401">
        <v>0.40034297295190585</v>
      </c>
      <c r="P401" s="1">
        <v>0.4</v>
      </c>
      <c r="Q401" t="s">
        <v>433</v>
      </c>
      <c r="U401"/>
      <c r="V401"/>
    </row>
    <row r="402" spans="1:22" x14ac:dyDescent="0.25">
      <c r="A402" t="s">
        <v>34</v>
      </c>
      <c r="B402" t="str">
        <f t="shared" si="6"/>
        <v>CAMON 40</v>
      </c>
      <c r="C402" t="s">
        <v>170</v>
      </c>
      <c r="D402">
        <v>23999</v>
      </c>
      <c r="F402" t="s">
        <v>12</v>
      </c>
      <c r="G402" t="s">
        <v>25</v>
      </c>
      <c r="H402" t="s">
        <v>55</v>
      </c>
      <c r="I402" t="s">
        <v>63</v>
      </c>
      <c r="L402">
        <v>8</v>
      </c>
      <c r="M402">
        <v>128</v>
      </c>
      <c r="N402">
        <v>5200</v>
      </c>
      <c r="O402">
        <v>0.22234259760823369</v>
      </c>
      <c r="P402" s="1">
        <v>0.2</v>
      </c>
      <c r="Q402" t="s">
        <v>433</v>
      </c>
      <c r="U402"/>
      <c r="V402"/>
    </row>
    <row r="403" spans="1:22" x14ac:dyDescent="0.25">
      <c r="A403" t="s">
        <v>10</v>
      </c>
      <c r="B403" t="str">
        <f t="shared" si="6"/>
        <v>Redmi 13C</v>
      </c>
      <c r="C403" t="s">
        <v>144</v>
      </c>
      <c r="D403">
        <v>10999</v>
      </c>
      <c r="E403">
        <v>17999</v>
      </c>
      <c r="F403" t="s">
        <v>12</v>
      </c>
      <c r="G403" t="s">
        <v>13</v>
      </c>
      <c r="H403" t="s">
        <v>48</v>
      </c>
      <c r="I403" t="s">
        <v>21</v>
      </c>
      <c r="J403">
        <v>7000</v>
      </c>
      <c r="K403">
        <v>39</v>
      </c>
      <c r="L403">
        <v>8</v>
      </c>
      <c r="M403">
        <v>256</v>
      </c>
      <c r="N403">
        <v>5000</v>
      </c>
      <c r="O403">
        <v>0.47858896263296663</v>
      </c>
      <c r="P403" s="1">
        <v>0.5</v>
      </c>
      <c r="Q403" t="s">
        <v>428</v>
      </c>
      <c r="U403"/>
      <c r="V403"/>
    </row>
    <row r="404" spans="1:22" x14ac:dyDescent="0.25">
      <c r="A404" t="s">
        <v>34</v>
      </c>
      <c r="B404" t="str">
        <f t="shared" si="6"/>
        <v>CAMON 40</v>
      </c>
      <c r="C404" t="s">
        <v>91</v>
      </c>
      <c r="D404">
        <v>24100</v>
      </c>
      <c r="E404">
        <v>24999</v>
      </c>
      <c r="F404" t="s">
        <v>12</v>
      </c>
      <c r="G404" t="s">
        <v>25</v>
      </c>
      <c r="H404" t="s">
        <v>55</v>
      </c>
      <c r="I404" t="s">
        <v>63</v>
      </c>
      <c r="J404">
        <v>899</v>
      </c>
      <c r="K404">
        <v>4</v>
      </c>
      <c r="L404">
        <v>8</v>
      </c>
      <c r="M404">
        <v>128</v>
      </c>
      <c r="N404">
        <v>5200</v>
      </c>
      <c r="O404">
        <v>0.22141078838174275</v>
      </c>
      <c r="P404" s="1">
        <v>0.2</v>
      </c>
      <c r="Q404" t="s">
        <v>433</v>
      </c>
      <c r="U404"/>
      <c r="V404"/>
    </row>
    <row r="405" spans="1:22" x14ac:dyDescent="0.25">
      <c r="A405" t="s">
        <v>34</v>
      </c>
      <c r="B405" t="str">
        <f t="shared" si="6"/>
        <v>CAMON 40</v>
      </c>
      <c r="C405" t="s">
        <v>170</v>
      </c>
      <c r="D405">
        <v>25699</v>
      </c>
      <c r="E405">
        <v>50999</v>
      </c>
      <c r="F405" t="s">
        <v>12</v>
      </c>
      <c r="G405" t="s">
        <v>25</v>
      </c>
      <c r="H405" t="s">
        <v>55</v>
      </c>
      <c r="I405" t="s">
        <v>63</v>
      </c>
      <c r="J405">
        <v>25300</v>
      </c>
      <c r="K405">
        <v>50</v>
      </c>
      <c r="L405">
        <v>8</v>
      </c>
      <c r="M405">
        <v>128</v>
      </c>
      <c r="N405">
        <v>5200</v>
      </c>
      <c r="O405">
        <v>0.20763453830888362</v>
      </c>
      <c r="P405" s="1">
        <v>0.2</v>
      </c>
      <c r="Q405" t="s">
        <v>433</v>
      </c>
      <c r="U405"/>
      <c r="V405"/>
    </row>
    <row r="406" spans="1:22" x14ac:dyDescent="0.25">
      <c r="A406" t="s">
        <v>32</v>
      </c>
      <c r="B406" t="str">
        <f t="shared" si="6"/>
        <v>Galaxy A16</v>
      </c>
      <c r="C406" t="s">
        <v>42</v>
      </c>
      <c r="D406">
        <v>23345</v>
      </c>
      <c r="E406">
        <v>35999</v>
      </c>
      <c r="F406" t="s">
        <v>12</v>
      </c>
      <c r="G406" t="s">
        <v>13</v>
      </c>
      <c r="H406" t="s">
        <v>26</v>
      </c>
      <c r="I406" t="s">
        <v>21</v>
      </c>
      <c r="J406">
        <v>12654</v>
      </c>
      <c r="K406">
        <v>36</v>
      </c>
      <c r="L406">
        <v>8</v>
      </c>
      <c r="M406">
        <v>256</v>
      </c>
      <c r="N406">
        <v>5000</v>
      </c>
      <c r="O406">
        <v>0.2254872563718141</v>
      </c>
      <c r="P406" s="1">
        <v>0.2</v>
      </c>
      <c r="Q406" t="s">
        <v>428</v>
      </c>
      <c r="U406"/>
      <c r="V406"/>
    </row>
    <row r="407" spans="1:22" x14ac:dyDescent="0.25">
      <c r="A407" t="s">
        <v>10</v>
      </c>
      <c r="B407" t="str">
        <f t="shared" si="6"/>
        <v>Redmi 14C</v>
      </c>
      <c r="C407" t="s">
        <v>11</v>
      </c>
      <c r="D407">
        <v>11495</v>
      </c>
      <c r="E407">
        <v>24999</v>
      </c>
      <c r="F407" t="s">
        <v>28</v>
      </c>
      <c r="G407" t="s">
        <v>25</v>
      </c>
      <c r="H407" t="s">
        <v>14</v>
      </c>
      <c r="I407" t="s">
        <v>15</v>
      </c>
      <c r="J407">
        <v>13504</v>
      </c>
      <c r="K407">
        <v>54</v>
      </c>
      <c r="L407">
        <v>4</v>
      </c>
      <c r="M407">
        <v>128</v>
      </c>
      <c r="N407">
        <v>5160</v>
      </c>
      <c r="O407">
        <v>0.46037407568508049</v>
      </c>
      <c r="P407" s="1">
        <v>0.5</v>
      </c>
      <c r="Q407" t="s">
        <v>431</v>
      </c>
      <c r="U407"/>
      <c r="V407"/>
    </row>
    <row r="408" spans="1:22" x14ac:dyDescent="0.25">
      <c r="A408" t="s">
        <v>10</v>
      </c>
      <c r="B408" t="str">
        <f t="shared" si="6"/>
        <v>Redmi A3x</v>
      </c>
      <c r="C408" t="s">
        <v>38</v>
      </c>
      <c r="D408">
        <v>8599</v>
      </c>
      <c r="E408">
        <v>19999</v>
      </c>
      <c r="F408" t="s">
        <v>39</v>
      </c>
      <c r="G408" t="s">
        <v>19</v>
      </c>
      <c r="H408" t="s">
        <v>40</v>
      </c>
      <c r="I408" t="s">
        <v>21</v>
      </c>
      <c r="J408">
        <v>11400</v>
      </c>
      <c r="K408">
        <v>57</v>
      </c>
      <c r="L408">
        <v>3</v>
      </c>
      <c r="M408">
        <v>64</v>
      </c>
      <c r="N408">
        <v>5000</v>
      </c>
      <c r="O408">
        <v>0.5892545644842424</v>
      </c>
      <c r="P408" s="1">
        <v>0.6</v>
      </c>
      <c r="Q408" t="s">
        <v>434</v>
      </c>
      <c r="U408"/>
      <c r="V408"/>
    </row>
    <row r="409" spans="1:22" x14ac:dyDescent="0.25">
      <c r="A409" t="s">
        <v>10</v>
      </c>
      <c r="B409" t="str">
        <f t="shared" si="6"/>
        <v>Redmi A5</v>
      </c>
      <c r="C409" t="s">
        <v>171</v>
      </c>
      <c r="D409">
        <v>11550</v>
      </c>
      <c r="E409">
        <v>16000</v>
      </c>
      <c r="F409" t="s">
        <v>12</v>
      </c>
      <c r="G409" t="s">
        <v>25</v>
      </c>
      <c r="H409" t="s">
        <v>14</v>
      </c>
      <c r="I409" t="s">
        <v>63</v>
      </c>
      <c r="J409">
        <v>4450</v>
      </c>
      <c r="K409">
        <v>28</v>
      </c>
      <c r="L409">
        <v>8</v>
      </c>
      <c r="M409">
        <v>128</v>
      </c>
      <c r="N409">
        <v>5200</v>
      </c>
      <c r="O409">
        <v>0.46199134199134201</v>
      </c>
      <c r="P409" s="1">
        <v>0.5</v>
      </c>
      <c r="Q409" t="s">
        <v>433</v>
      </c>
      <c r="U409"/>
      <c r="V409"/>
    </row>
    <row r="410" spans="1:22" x14ac:dyDescent="0.25">
      <c r="A410" t="s">
        <v>32</v>
      </c>
      <c r="B410" t="str">
        <f t="shared" si="6"/>
        <v>Galaxy A35</v>
      </c>
      <c r="C410" t="s">
        <v>113</v>
      </c>
      <c r="D410">
        <v>35490</v>
      </c>
      <c r="E410">
        <v>50000</v>
      </c>
      <c r="F410" t="s">
        <v>12</v>
      </c>
      <c r="G410" t="s">
        <v>13</v>
      </c>
      <c r="H410" t="s">
        <v>20</v>
      </c>
      <c r="I410" t="s">
        <v>21</v>
      </c>
      <c r="J410">
        <v>14510</v>
      </c>
      <c r="K410">
        <v>29</v>
      </c>
      <c r="L410">
        <v>8</v>
      </c>
      <c r="M410">
        <v>256</v>
      </c>
      <c r="N410">
        <v>5000</v>
      </c>
      <c r="O410">
        <v>0.14832347140039448</v>
      </c>
      <c r="P410" s="1">
        <v>0.1</v>
      </c>
      <c r="Q410" t="s">
        <v>428</v>
      </c>
      <c r="U410"/>
      <c r="V410"/>
    </row>
    <row r="411" spans="1:22" x14ac:dyDescent="0.25">
      <c r="A411" t="s">
        <v>32</v>
      </c>
      <c r="B411" t="str">
        <f t="shared" si="6"/>
        <v>Galaxy Tab A9</v>
      </c>
      <c r="C411" t="s">
        <v>178</v>
      </c>
      <c r="D411">
        <v>13350</v>
      </c>
      <c r="E411">
        <v>26999</v>
      </c>
      <c r="F411" t="s">
        <v>28</v>
      </c>
      <c r="G411" t="s">
        <v>19</v>
      </c>
      <c r="H411" t="s">
        <v>86</v>
      </c>
      <c r="I411" t="s">
        <v>65</v>
      </c>
      <c r="J411">
        <v>13649</v>
      </c>
      <c r="K411">
        <v>51</v>
      </c>
      <c r="L411">
        <v>4</v>
      </c>
      <c r="M411">
        <v>64</v>
      </c>
      <c r="N411">
        <v>5100</v>
      </c>
      <c r="O411">
        <v>0.38711610486891385</v>
      </c>
      <c r="P411" s="1">
        <v>0.4</v>
      </c>
      <c r="Q411" t="s">
        <v>432</v>
      </c>
      <c r="U411"/>
      <c r="V411"/>
    </row>
    <row r="412" spans="1:22" x14ac:dyDescent="0.25">
      <c r="A412" t="s">
        <v>34</v>
      </c>
      <c r="B412" t="str">
        <f t="shared" si="6"/>
        <v>Spark 40</v>
      </c>
      <c r="C412" t="s">
        <v>169</v>
      </c>
      <c r="D412">
        <v>12199</v>
      </c>
      <c r="E412">
        <v>14999</v>
      </c>
      <c r="F412" t="s">
        <v>28</v>
      </c>
      <c r="G412" t="s">
        <v>25</v>
      </c>
      <c r="H412" t="s">
        <v>36</v>
      </c>
      <c r="I412" t="s">
        <v>63</v>
      </c>
      <c r="J412">
        <v>2800</v>
      </c>
      <c r="K412">
        <v>19</v>
      </c>
      <c r="L412">
        <v>4</v>
      </c>
      <c r="M412">
        <v>128</v>
      </c>
      <c r="N412">
        <v>5200</v>
      </c>
      <c r="O412">
        <v>0.43708500696778424</v>
      </c>
      <c r="P412" s="1">
        <v>0.4</v>
      </c>
      <c r="Q412" t="s">
        <v>431</v>
      </c>
      <c r="U412"/>
      <c r="V412"/>
    </row>
    <row r="413" spans="1:22" x14ac:dyDescent="0.25">
      <c r="A413" t="s">
        <v>34</v>
      </c>
      <c r="B413" t="str">
        <f t="shared" si="6"/>
        <v>Refurbished POVA 6 Pro</v>
      </c>
      <c r="C413" t="s">
        <v>179</v>
      </c>
      <c r="D413">
        <v>18999</v>
      </c>
      <c r="E413">
        <v>39999</v>
      </c>
      <c r="F413" t="s">
        <v>82</v>
      </c>
      <c r="G413" t="s">
        <v>13</v>
      </c>
      <c r="H413" t="s">
        <v>55</v>
      </c>
      <c r="I413" t="s">
        <v>77</v>
      </c>
      <c r="J413">
        <v>21000</v>
      </c>
      <c r="K413">
        <v>53</v>
      </c>
      <c r="L413">
        <v>12</v>
      </c>
      <c r="M413">
        <v>256</v>
      </c>
      <c r="N413">
        <v>6000</v>
      </c>
      <c r="O413">
        <v>0.32991210063687565</v>
      </c>
      <c r="P413" s="1">
        <v>0.3</v>
      </c>
      <c r="Q413" t="s">
        <v>440</v>
      </c>
      <c r="U413"/>
      <c r="V413"/>
    </row>
    <row r="414" spans="1:22" x14ac:dyDescent="0.25">
      <c r="A414" t="s">
        <v>10</v>
      </c>
      <c r="B414" t="str">
        <f t="shared" si="6"/>
        <v>Redmi Note 14</v>
      </c>
      <c r="C414" t="s">
        <v>44</v>
      </c>
      <c r="D414">
        <v>25095</v>
      </c>
      <c r="E414">
        <v>34999</v>
      </c>
      <c r="F414" t="s">
        <v>12</v>
      </c>
      <c r="G414" t="s">
        <v>13</v>
      </c>
      <c r="H414" t="s">
        <v>36</v>
      </c>
      <c r="I414" t="s">
        <v>45</v>
      </c>
      <c r="J414">
        <v>9904</v>
      </c>
      <c r="K414">
        <v>29</v>
      </c>
      <c r="L414">
        <v>8</v>
      </c>
      <c r="M414">
        <v>256</v>
      </c>
      <c r="N414">
        <v>5500</v>
      </c>
      <c r="O414">
        <v>0.22968718868300458</v>
      </c>
      <c r="P414" s="1">
        <v>0.2</v>
      </c>
      <c r="Q414" t="s">
        <v>428</v>
      </c>
      <c r="U414"/>
      <c r="V414"/>
    </row>
    <row r="415" spans="1:22" x14ac:dyDescent="0.25">
      <c r="A415" t="s">
        <v>34</v>
      </c>
      <c r="B415" t="str">
        <f t="shared" si="6"/>
        <v>CAMON 40 PRO</v>
      </c>
      <c r="C415" t="s">
        <v>163</v>
      </c>
      <c r="D415">
        <v>31899</v>
      </c>
      <c r="E415">
        <v>32999</v>
      </c>
      <c r="F415" t="s">
        <v>12</v>
      </c>
      <c r="G415" t="s">
        <v>13</v>
      </c>
      <c r="H415" t="s">
        <v>55</v>
      </c>
      <c r="I415" t="s">
        <v>180</v>
      </c>
      <c r="J415">
        <v>1100</v>
      </c>
      <c r="K415">
        <v>4</v>
      </c>
      <c r="L415">
        <v>8</v>
      </c>
      <c r="M415">
        <v>256</v>
      </c>
      <c r="N415">
        <v>2000</v>
      </c>
      <c r="O415">
        <v>7.0974011724505473E-2</v>
      </c>
      <c r="P415" s="1">
        <v>0.1</v>
      </c>
      <c r="Q415" t="s">
        <v>428</v>
      </c>
      <c r="U415"/>
      <c r="V415"/>
    </row>
    <row r="416" spans="1:22" x14ac:dyDescent="0.25">
      <c r="A416" t="s">
        <v>34</v>
      </c>
      <c r="B416" t="str">
        <f t="shared" si="6"/>
        <v>Spark 40</v>
      </c>
      <c r="C416" t="s">
        <v>169</v>
      </c>
      <c r="D416">
        <v>12690</v>
      </c>
      <c r="E416">
        <v>18000</v>
      </c>
      <c r="F416" t="s">
        <v>28</v>
      </c>
      <c r="G416" t="s">
        <v>25</v>
      </c>
      <c r="H416" t="s">
        <v>36</v>
      </c>
      <c r="I416" t="s">
        <v>63</v>
      </c>
      <c r="J416">
        <v>5310</v>
      </c>
      <c r="K416">
        <v>30</v>
      </c>
      <c r="L416">
        <v>4</v>
      </c>
      <c r="M416">
        <v>128</v>
      </c>
      <c r="N416">
        <v>5200</v>
      </c>
      <c r="O416">
        <v>0.42017336485421591</v>
      </c>
      <c r="P416" s="1">
        <v>0.4</v>
      </c>
      <c r="Q416" t="s">
        <v>431</v>
      </c>
      <c r="U416"/>
      <c r="V416"/>
    </row>
    <row r="417" spans="1:22" x14ac:dyDescent="0.25">
      <c r="A417" t="s">
        <v>32</v>
      </c>
      <c r="B417" t="str">
        <f t="shared" si="6"/>
        <v>GALAXY A15</v>
      </c>
      <c r="C417" t="s">
        <v>66</v>
      </c>
      <c r="D417">
        <v>23599</v>
      </c>
      <c r="E417">
        <v>40999</v>
      </c>
      <c r="F417" t="s">
        <v>12</v>
      </c>
      <c r="G417" t="s">
        <v>13</v>
      </c>
      <c r="H417" t="s">
        <v>67</v>
      </c>
      <c r="I417" t="s">
        <v>21</v>
      </c>
      <c r="J417">
        <v>17400</v>
      </c>
      <c r="K417">
        <v>43</v>
      </c>
      <c r="L417">
        <v>8</v>
      </c>
      <c r="M417">
        <v>256</v>
      </c>
      <c r="N417">
        <v>5000</v>
      </c>
      <c r="O417">
        <v>0.22306029916521886</v>
      </c>
      <c r="P417" s="1">
        <v>0.2</v>
      </c>
      <c r="Q417" t="s">
        <v>428</v>
      </c>
      <c r="U417"/>
      <c r="V417"/>
    </row>
    <row r="418" spans="1:22" x14ac:dyDescent="0.25">
      <c r="A418" t="s">
        <v>34</v>
      </c>
      <c r="B418" t="str">
        <f t="shared" si="6"/>
        <v>POP 9</v>
      </c>
      <c r="C418" t="s">
        <v>58</v>
      </c>
      <c r="D418">
        <v>8950</v>
      </c>
      <c r="E418">
        <v>19999</v>
      </c>
      <c r="F418" t="s">
        <v>39</v>
      </c>
      <c r="G418" t="s">
        <v>19</v>
      </c>
      <c r="H418" t="s">
        <v>36</v>
      </c>
      <c r="I418" t="s">
        <v>21</v>
      </c>
      <c r="J418">
        <v>11049</v>
      </c>
      <c r="K418">
        <v>56</v>
      </c>
      <c r="L418">
        <v>3</v>
      </c>
      <c r="M418">
        <v>64</v>
      </c>
      <c r="N418">
        <v>5000</v>
      </c>
      <c r="O418">
        <v>0.56614525139664806</v>
      </c>
      <c r="P418" s="1">
        <v>0.6</v>
      </c>
      <c r="Q418" t="s">
        <v>434</v>
      </c>
      <c r="U418"/>
      <c r="V418"/>
    </row>
    <row r="419" spans="1:22" x14ac:dyDescent="0.25">
      <c r="A419" t="s">
        <v>32</v>
      </c>
      <c r="B419" t="str">
        <f t="shared" si="6"/>
        <v>Galaxy A05</v>
      </c>
      <c r="C419" t="s">
        <v>33</v>
      </c>
      <c r="D419">
        <v>10099</v>
      </c>
      <c r="E419">
        <v>20999</v>
      </c>
      <c r="F419" t="s">
        <v>28</v>
      </c>
      <c r="G419" t="s">
        <v>19</v>
      </c>
      <c r="H419" t="s">
        <v>26</v>
      </c>
      <c r="I419" t="s">
        <v>21</v>
      </c>
      <c r="J419">
        <v>10900</v>
      </c>
      <c r="K419">
        <v>52</v>
      </c>
      <c r="L419">
        <v>4</v>
      </c>
      <c r="M419">
        <v>64</v>
      </c>
      <c r="N419">
        <v>5000</v>
      </c>
      <c r="O419">
        <v>0.50183186454104367</v>
      </c>
      <c r="P419" s="1">
        <v>0.5</v>
      </c>
      <c r="Q419" t="s">
        <v>432</v>
      </c>
      <c r="U419"/>
      <c r="V419"/>
    </row>
    <row r="420" spans="1:22" x14ac:dyDescent="0.25">
      <c r="A420" t="s">
        <v>32</v>
      </c>
      <c r="B420" t="str">
        <f t="shared" si="6"/>
        <v>Galaxy A05</v>
      </c>
      <c r="C420" t="s">
        <v>33</v>
      </c>
      <c r="D420">
        <v>9840</v>
      </c>
      <c r="E420">
        <v>19999</v>
      </c>
      <c r="F420" t="s">
        <v>28</v>
      </c>
      <c r="G420" t="s">
        <v>19</v>
      </c>
      <c r="H420" t="s">
        <v>26</v>
      </c>
      <c r="I420" t="s">
        <v>21</v>
      </c>
      <c r="J420">
        <v>10159</v>
      </c>
      <c r="K420">
        <v>51</v>
      </c>
      <c r="L420">
        <v>4</v>
      </c>
      <c r="M420">
        <v>64</v>
      </c>
      <c r="N420">
        <v>5000</v>
      </c>
      <c r="O420">
        <v>0.51504065040650404</v>
      </c>
      <c r="P420" s="1">
        <v>0.5</v>
      </c>
      <c r="Q420" t="s">
        <v>432</v>
      </c>
      <c r="U420"/>
      <c r="V420"/>
    </row>
    <row r="421" spans="1:22" x14ac:dyDescent="0.25">
      <c r="A421" t="s">
        <v>34</v>
      </c>
      <c r="B421" t="str">
        <f t="shared" si="6"/>
        <v>CAMON 40</v>
      </c>
      <c r="C421" t="s">
        <v>170</v>
      </c>
      <c r="D421">
        <v>28399</v>
      </c>
      <c r="E421">
        <v>50999</v>
      </c>
      <c r="F421" t="s">
        <v>12</v>
      </c>
      <c r="G421" t="s">
        <v>13</v>
      </c>
      <c r="H421" t="s">
        <v>55</v>
      </c>
      <c r="I421" t="s">
        <v>63</v>
      </c>
      <c r="J421">
        <v>22600</v>
      </c>
      <c r="K421">
        <v>45</v>
      </c>
      <c r="L421">
        <v>8</v>
      </c>
      <c r="M421">
        <v>256</v>
      </c>
      <c r="N421">
        <v>5200</v>
      </c>
      <c r="O421">
        <v>0.19240114088524243</v>
      </c>
      <c r="P421" s="1">
        <v>0.2</v>
      </c>
      <c r="Q421" t="s">
        <v>428</v>
      </c>
      <c r="U421"/>
      <c r="V421"/>
    </row>
    <row r="422" spans="1:22" x14ac:dyDescent="0.25">
      <c r="A422" t="s">
        <v>32</v>
      </c>
      <c r="B422" t="str">
        <f t="shared" si="6"/>
        <v>Galaxy A06</v>
      </c>
      <c r="C422" t="s">
        <v>41</v>
      </c>
      <c r="D422">
        <v>10449</v>
      </c>
      <c r="E422">
        <v>17999</v>
      </c>
      <c r="F422" t="s">
        <v>28</v>
      </c>
      <c r="G422" t="s">
        <v>19</v>
      </c>
      <c r="H422" t="s">
        <v>26</v>
      </c>
      <c r="I422" t="s">
        <v>21</v>
      </c>
      <c r="J422">
        <v>7550</v>
      </c>
      <c r="K422">
        <v>42</v>
      </c>
      <c r="L422">
        <v>4</v>
      </c>
      <c r="M422">
        <v>64</v>
      </c>
      <c r="N422">
        <v>5000</v>
      </c>
      <c r="O422">
        <v>0.48502249019044885</v>
      </c>
      <c r="P422" s="1">
        <v>0.5</v>
      </c>
      <c r="Q422" t="s">
        <v>432</v>
      </c>
      <c r="U422"/>
      <c r="V422"/>
    </row>
    <row r="423" spans="1:22" x14ac:dyDescent="0.25">
      <c r="A423" t="s">
        <v>22</v>
      </c>
      <c r="B423" t="str">
        <f t="shared" si="6"/>
        <v>Smart 8</v>
      </c>
      <c r="C423" t="s">
        <v>68</v>
      </c>
      <c r="D423">
        <v>8699</v>
      </c>
      <c r="E423">
        <v>19999</v>
      </c>
      <c r="F423" t="s">
        <v>18</v>
      </c>
      <c r="G423" t="s">
        <v>28</v>
      </c>
      <c r="H423" t="s">
        <v>20</v>
      </c>
      <c r="I423" t="s">
        <v>21</v>
      </c>
      <c r="J423">
        <v>11300</v>
      </c>
      <c r="K423">
        <v>57</v>
      </c>
      <c r="L423">
        <v>2</v>
      </c>
      <c r="M423">
        <v>4</v>
      </c>
      <c r="N423">
        <v>5000</v>
      </c>
      <c r="O423">
        <v>0.5754684446488102</v>
      </c>
      <c r="P423" s="1">
        <v>0.6</v>
      </c>
      <c r="Q423" t="s">
        <v>438</v>
      </c>
      <c r="U423"/>
      <c r="V423"/>
    </row>
    <row r="424" spans="1:22" x14ac:dyDescent="0.25">
      <c r="A424" t="s">
        <v>10</v>
      </c>
      <c r="B424" t="str">
        <f t="shared" si="6"/>
        <v>Redmi 14C</v>
      </c>
      <c r="C424" t="s">
        <v>11</v>
      </c>
      <c r="D424">
        <v>12099</v>
      </c>
      <c r="E424">
        <v>30999</v>
      </c>
      <c r="F424" t="s">
        <v>28</v>
      </c>
      <c r="G424" t="s">
        <v>25</v>
      </c>
      <c r="H424" t="s">
        <v>14</v>
      </c>
      <c r="I424" t="s">
        <v>15</v>
      </c>
      <c r="J424">
        <v>18900</v>
      </c>
      <c r="K424">
        <v>61</v>
      </c>
      <c r="L424">
        <v>4</v>
      </c>
      <c r="M424">
        <v>128</v>
      </c>
      <c r="N424">
        <v>5160</v>
      </c>
      <c r="O424">
        <v>0.43739151996032732</v>
      </c>
      <c r="P424" s="1">
        <v>0.4</v>
      </c>
      <c r="Q424" t="s">
        <v>431</v>
      </c>
      <c r="U424"/>
      <c r="V424"/>
    </row>
    <row r="425" spans="1:22" x14ac:dyDescent="0.25">
      <c r="A425" t="s">
        <v>34</v>
      </c>
      <c r="B425" t="str">
        <f t="shared" si="6"/>
        <v>CAMON 40 PRO</v>
      </c>
      <c r="C425" t="s">
        <v>163</v>
      </c>
      <c r="D425">
        <v>32499</v>
      </c>
      <c r="E425">
        <v>60000</v>
      </c>
      <c r="F425" t="s">
        <v>12</v>
      </c>
      <c r="G425" t="s">
        <v>13</v>
      </c>
      <c r="H425" t="s">
        <v>55</v>
      </c>
      <c r="I425" t="s">
        <v>63</v>
      </c>
      <c r="J425">
        <v>27501</v>
      </c>
      <c r="K425">
        <v>46</v>
      </c>
      <c r="L425">
        <v>8</v>
      </c>
      <c r="M425">
        <v>256</v>
      </c>
      <c r="N425">
        <v>5200</v>
      </c>
      <c r="O425">
        <v>0.16812825010000307</v>
      </c>
      <c r="P425" s="1">
        <v>0.2</v>
      </c>
      <c r="Q425" t="s">
        <v>428</v>
      </c>
      <c r="U425"/>
      <c r="V425"/>
    </row>
    <row r="426" spans="1:22" x14ac:dyDescent="0.25">
      <c r="A426" t="s">
        <v>32</v>
      </c>
      <c r="B426" t="str">
        <f t="shared" si="6"/>
        <v>GALAXY A06</v>
      </c>
      <c r="C426" t="s">
        <v>100</v>
      </c>
      <c r="D426">
        <v>11890</v>
      </c>
      <c r="E426">
        <v>20000</v>
      </c>
      <c r="F426" t="s">
        <v>28</v>
      </c>
      <c r="G426" t="s">
        <v>25</v>
      </c>
      <c r="H426" t="s">
        <v>26</v>
      </c>
      <c r="I426" t="s">
        <v>21</v>
      </c>
      <c r="J426">
        <v>8110</v>
      </c>
      <c r="K426">
        <v>41</v>
      </c>
      <c r="L426">
        <v>4</v>
      </c>
      <c r="M426">
        <v>128</v>
      </c>
      <c r="N426">
        <v>5000</v>
      </c>
      <c r="O426">
        <v>0.43162321278385196</v>
      </c>
      <c r="P426" s="1">
        <v>0.4</v>
      </c>
      <c r="Q426" t="s">
        <v>431</v>
      </c>
      <c r="U426"/>
      <c r="V426"/>
    </row>
    <row r="427" spans="1:22" x14ac:dyDescent="0.25">
      <c r="A427" t="s">
        <v>10</v>
      </c>
      <c r="B427" t="str">
        <f t="shared" si="6"/>
        <v>Redmi Note 14</v>
      </c>
      <c r="C427" t="s">
        <v>44</v>
      </c>
      <c r="D427">
        <v>24349</v>
      </c>
      <c r="E427">
        <v>29999</v>
      </c>
      <c r="F427" t="s">
        <v>12</v>
      </c>
      <c r="G427" t="s">
        <v>13</v>
      </c>
      <c r="H427" t="s">
        <v>36</v>
      </c>
      <c r="I427" t="s">
        <v>45</v>
      </c>
      <c r="J427">
        <v>5650</v>
      </c>
      <c r="K427">
        <v>19</v>
      </c>
      <c r="L427">
        <v>8</v>
      </c>
      <c r="M427">
        <v>256</v>
      </c>
      <c r="N427">
        <v>5500</v>
      </c>
      <c r="O427">
        <v>0.23672430079264037</v>
      </c>
      <c r="P427" s="1">
        <v>0.2</v>
      </c>
      <c r="Q427" t="s">
        <v>428</v>
      </c>
      <c r="U427"/>
      <c r="V427"/>
    </row>
    <row r="428" spans="1:22" x14ac:dyDescent="0.25">
      <c r="A428" t="s">
        <v>32</v>
      </c>
      <c r="B428" t="str">
        <f t="shared" si="6"/>
        <v>Galaxy A16</v>
      </c>
      <c r="C428" t="s">
        <v>42</v>
      </c>
      <c r="D428">
        <v>23339</v>
      </c>
      <c r="E428">
        <v>35999</v>
      </c>
      <c r="F428" t="s">
        <v>12</v>
      </c>
      <c r="G428" t="s">
        <v>13</v>
      </c>
      <c r="H428" t="s">
        <v>26</v>
      </c>
      <c r="I428" t="s">
        <v>21</v>
      </c>
      <c r="J428">
        <v>12660</v>
      </c>
      <c r="K428">
        <v>36</v>
      </c>
      <c r="L428">
        <v>8</v>
      </c>
      <c r="M428">
        <v>256</v>
      </c>
      <c r="N428">
        <v>5000</v>
      </c>
      <c r="O428">
        <v>0.22554522473113672</v>
      </c>
      <c r="P428" s="1">
        <v>0.2</v>
      </c>
      <c r="Q428" t="s">
        <v>428</v>
      </c>
      <c r="U428"/>
      <c r="V428"/>
    </row>
    <row r="429" spans="1:22" x14ac:dyDescent="0.25">
      <c r="A429" t="s">
        <v>10</v>
      </c>
      <c r="B429" t="str">
        <f t="shared" si="6"/>
        <v>Redmi A3x</v>
      </c>
      <c r="C429" t="s">
        <v>38</v>
      </c>
      <c r="D429">
        <v>9299</v>
      </c>
      <c r="E429">
        <v>20999</v>
      </c>
      <c r="F429" t="s">
        <v>39</v>
      </c>
      <c r="G429" t="s">
        <v>19</v>
      </c>
      <c r="H429" t="s">
        <v>40</v>
      </c>
      <c r="I429" t="s">
        <v>21</v>
      </c>
      <c r="J429">
        <v>11700</v>
      </c>
      <c r="K429">
        <v>56</v>
      </c>
      <c r="L429">
        <v>3</v>
      </c>
      <c r="M429">
        <v>64</v>
      </c>
      <c r="N429">
        <v>5000</v>
      </c>
      <c r="O429">
        <v>0.54489730078503062</v>
      </c>
      <c r="P429" s="1">
        <v>0.5</v>
      </c>
      <c r="Q429" t="s">
        <v>434</v>
      </c>
      <c r="U429"/>
      <c r="V429"/>
    </row>
    <row r="430" spans="1:22" x14ac:dyDescent="0.25">
      <c r="A430" t="s">
        <v>32</v>
      </c>
      <c r="B430" t="str">
        <f t="shared" si="6"/>
        <v>Galaxy A16</v>
      </c>
      <c r="C430" t="s">
        <v>42</v>
      </c>
      <c r="D430">
        <v>25690</v>
      </c>
      <c r="E430">
        <v>40000</v>
      </c>
      <c r="F430" t="s">
        <v>12</v>
      </c>
      <c r="G430" t="s">
        <v>13</v>
      </c>
      <c r="H430" t="s">
        <v>26</v>
      </c>
      <c r="I430" t="s">
        <v>21</v>
      </c>
      <c r="J430">
        <v>14310</v>
      </c>
      <c r="K430">
        <v>36</v>
      </c>
      <c r="L430">
        <v>8</v>
      </c>
      <c r="M430">
        <v>256</v>
      </c>
      <c r="N430">
        <v>5000</v>
      </c>
      <c r="O430">
        <v>0.20490463215258856</v>
      </c>
      <c r="P430" s="1">
        <v>0.2</v>
      </c>
      <c r="Q430" t="s">
        <v>428</v>
      </c>
      <c r="U430"/>
      <c r="V430"/>
    </row>
    <row r="431" spans="1:22" x14ac:dyDescent="0.25">
      <c r="A431" t="s">
        <v>32</v>
      </c>
      <c r="B431" t="str">
        <f t="shared" si="6"/>
        <v>Galaxy M35</v>
      </c>
      <c r="C431" t="s">
        <v>76</v>
      </c>
      <c r="D431">
        <v>26999</v>
      </c>
      <c r="E431">
        <v>30000</v>
      </c>
      <c r="F431" t="s">
        <v>24</v>
      </c>
      <c r="G431" t="s">
        <v>25</v>
      </c>
      <c r="H431" t="s">
        <v>20</v>
      </c>
      <c r="I431" t="s">
        <v>77</v>
      </c>
      <c r="J431">
        <v>3001</v>
      </c>
      <c r="K431">
        <v>10</v>
      </c>
      <c r="L431">
        <v>6</v>
      </c>
      <c r="M431">
        <v>128</v>
      </c>
      <c r="N431">
        <v>6000</v>
      </c>
      <c r="O431">
        <v>0.2271935997629542</v>
      </c>
      <c r="P431" s="1">
        <v>0.2</v>
      </c>
      <c r="Q431" t="s">
        <v>430</v>
      </c>
      <c r="U431"/>
      <c r="V431"/>
    </row>
    <row r="432" spans="1:22" x14ac:dyDescent="0.25">
      <c r="A432" t="s">
        <v>10</v>
      </c>
      <c r="B432" t="str">
        <f t="shared" si="6"/>
        <v>Redmi Note 14</v>
      </c>
      <c r="C432" t="s">
        <v>44</v>
      </c>
      <c r="D432">
        <v>24999</v>
      </c>
      <c r="E432">
        <v>34999</v>
      </c>
      <c r="F432" t="s">
        <v>12</v>
      </c>
      <c r="G432" t="s">
        <v>13</v>
      </c>
      <c r="H432" t="s">
        <v>36</v>
      </c>
      <c r="I432" t="s">
        <v>45</v>
      </c>
      <c r="J432">
        <v>10000</v>
      </c>
      <c r="K432">
        <v>29</v>
      </c>
      <c r="L432">
        <v>8</v>
      </c>
      <c r="M432">
        <v>256</v>
      </c>
      <c r="N432">
        <v>5500</v>
      </c>
      <c r="O432">
        <v>0.23056922276891076</v>
      </c>
      <c r="P432" s="1">
        <v>0.2</v>
      </c>
      <c r="Q432" t="s">
        <v>428</v>
      </c>
      <c r="U432"/>
      <c r="V432"/>
    </row>
    <row r="433" spans="1:22" x14ac:dyDescent="0.25">
      <c r="A433" t="s">
        <v>34</v>
      </c>
      <c r="B433" t="str">
        <f t="shared" si="6"/>
        <v>POP 9</v>
      </c>
      <c r="C433" t="s">
        <v>58</v>
      </c>
      <c r="D433">
        <v>9699</v>
      </c>
      <c r="E433">
        <v>19999</v>
      </c>
      <c r="F433" t="s">
        <v>39</v>
      </c>
      <c r="G433" t="s">
        <v>19</v>
      </c>
      <c r="H433" t="s">
        <v>36</v>
      </c>
      <c r="I433" t="s">
        <v>21</v>
      </c>
      <c r="J433">
        <v>10300</v>
      </c>
      <c r="K433">
        <v>52</v>
      </c>
      <c r="L433">
        <v>3</v>
      </c>
      <c r="M433">
        <v>64</v>
      </c>
      <c r="N433">
        <v>5000</v>
      </c>
      <c r="O433">
        <v>0.52242499226724404</v>
      </c>
      <c r="P433" s="1">
        <v>0.5</v>
      </c>
      <c r="Q433" t="s">
        <v>434</v>
      </c>
      <c r="U433"/>
      <c r="V433"/>
    </row>
    <row r="434" spans="1:22" x14ac:dyDescent="0.25">
      <c r="A434" t="s">
        <v>34</v>
      </c>
      <c r="B434" t="str">
        <f t="shared" si="6"/>
        <v>POP 9</v>
      </c>
      <c r="C434" t="s">
        <v>58</v>
      </c>
      <c r="D434">
        <v>8950</v>
      </c>
      <c r="E434">
        <v>19999</v>
      </c>
      <c r="F434" t="s">
        <v>39</v>
      </c>
      <c r="G434" t="s">
        <v>19</v>
      </c>
      <c r="H434" t="s">
        <v>36</v>
      </c>
      <c r="I434" t="s">
        <v>21</v>
      </c>
      <c r="J434">
        <v>11049</v>
      </c>
      <c r="K434">
        <v>56</v>
      </c>
      <c r="L434">
        <v>3</v>
      </c>
      <c r="M434">
        <v>64</v>
      </c>
      <c r="N434">
        <v>5000</v>
      </c>
      <c r="O434">
        <v>0.56614525139664806</v>
      </c>
      <c r="P434" s="1">
        <v>0.6</v>
      </c>
      <c r="Q434" t="s">
        <v>434</v>
      </c>
      <c r="U434"/>
      <c r="V434"/>
    </row>
    <row r="435" spans="1:22" x14ac:dyDescent="0.25">
      <c r="A435" t="s">
        <v>32</v>
      </c>
      <c r="B435" t="str">
        <f t="shared" si="6"/>
        <v>GALAXY A16</v>
      </c>
      <c r="C435" t="s">
        <v>37</v>
      </c>
      <c r="D435">
        <v>17999</v>
      </c>
      <c r="E435">
        <v>30999</v>
      </c>
      <c r="F435" t="s">
        <v>24</v>
      </c>
      <c r="G435" t="s">
        <v>25</v>
      </c>
      <c r="H435" t="s">
        <v>26</v>
      </c>
      <c r="I435" t="s">
        <v>21</v>
      </c>
      <c r="J435">
        <v>13000</v>
      </c>
      <c r="K435">
        <v>42</v>
      </c>
      <c r="L435">
        <v>6</v>
      </c>
      <c r="M435">
        <v>128</v>
      </c>
      <c r="N435">
        <v>5000</v>
      </c>
      <c r="O435">
        <v>0.28523806878159896</v>
      </c>
      <c r="P435" s="1">
        <v>0.3</v>
      </c>
      <c r="Q435" t="s">
        <v>430</v>
      </c>
      <c r="U435"/>
      <c r="V435"/>
    </row>
    <row r="436" spans="1:22" x14ac:dyDescent="0.25">
      <c r="A436" t="s">
        <v>34</v>
      </c>
      <c r="B436" t="str">
        <f t="shared" si="6"/>
        <v>POP 9</v>
      </c>
      <c r="C436" t="s">
        <v>58</v>
      </c>
      <c r="D436">
        <v>9590</v>
      </c>
      <c r="E436">
        <v>14999</v>
      </c>
      <c r="F436" t="s">
        <v>39</v>
      </c>
      <c r="G436" t="s">
        <v>19</v>
      </c>
      <c r="H436" t="s">
        <v>36</v>
      </c>
      <c r="I436" t="s">
        <v>21</v>
      </c>
      <c r="J436">
        <v>5409</v>
      </c>
      <c r="K436">
        <v>36</v>
      </c>
      <c r="L436">
        <v>3</v>
      </c>
      <c r="M436">
        <v>64</v>
      </c>
      <c r="N436">
        <v>5000</v>
      </c>
      <c r="O436">
        <v>0.52836287799791448</v>
      </c>
      <c r="P436" s="1">
        <v>0.5</v>
      </c>
      <c r="Q436" t="s">
        <v>434</v>
      </c>
      <c r="U436"/>
      <c r="V436"/>
    </row>
    <row r="437" spans="1:22" x14ac:dyDescent="0.25">
      <c r="A437" t="s">
        <v>34</v>
      </c>
      <c r="B437" t="str">
        <f t="shared" si="6"/>
        <v>CAMON 20 Pro</v>
      </c>
      <c r="C437" t="s">
        <v>181</v>
      </c>
      <c r="D437">
        <v>25999</v>
      </c>
      <c r="E437">
        <v>49999</v>
      </c>
      <c r="F437" t="s">
        <v>12</v>
      </c>
      <c r="G437" t="s">
        <v>13</v>
      </c>
      <c r="H437" t="s">
        <v>36</v>
      </c>
      <c r="I437" t="s">
        <v>21</v>
      </c>
      <c r="J437">
        <v>24000</v>
      </c>
      <c r="K437">
        <v>48</v>
      </c>
      <c r="L437">
        <v>8</v>
      </c>
      <c r="M437">
        <v>256</v>
      </c>
      <c r="N437">
        <v>5000</v>
      </c>
      <c r="O437">
        <v>0.20246932574329782</v>
      </c>
      <c r="P437" s="1">
        <v>0.2</v>
      </c>
      <c r="Q437" t="s">
        <v>428</v>
      </c>
      <c r="U437"/>
      <c r="V437"/>
    </row>
    <row r="438" spans="1:22" x14ac:dyDescent="0.25">
      <c r="A438" t="s">
        <v>10</v>
      </c>
      <c r="B438" t="str">
        <f t="shared" si="6"/>
        <v>Redmi 13C</v>
      </c>
      <c r="C438" t="s">
        <v>144</v>
      </c>
      <c r="D438">
        <v>10999</v>
      </c>
      <c r="E438">
        <v>14999</v>
      </c>
      <c r="F438" t="s">
        <v>12</v>
      </c>
      <c r="G438" t="s">
        <v>13</v>
      </c>
      <c r="H438" t="s">
        <v>48</v>
      </c>
      <c r="I438" t="s">
        <v>21</v>
      </c>
      <c r="J438">
        <v>4000</v>
      </c>
      <c r="K438">
        <v>27</v>
      </c>
      <c r="L438">
        <v>8</v>
      </c>
      <c r="M438">
        <v>256</v>
      </c>
      <c r="N438">
        <v>5000</v>
      </c>
      <c r="O438">
        <v>0.47858896263296663</v>
      </c>
      <c r="P438" s="1">
        <v>0.5</v>
      </c>
      <c r="Q438" t="s">
        <v>428</v>
      </c>
      <c r="U438"/>
      <c r="V438"/>
    </row>
    <row r="439" spans="1:22" x14ac:dyDescent="0.25">
      <c r="A439" t="s">
        <v>32</v>
      </c>
      <c r="B439" t="str">
        <f t="shared" si="6"/>
        <v>Galaxy A06</v>
      </c>
      <c r="C439" t="s">
        <v>41</v>
      </c>
      <c r="D439">
        <v>13169</v>
      </c>
      <c r="E439">
        <v>30999</v>
      </c>
      <c r="F439" t="s">
        <v>28</v>
      </c>
      <c r="G439" t="s">
        <v>25</v>
      </c>
      <c r="H439" t="s">
        <v>26</v>
      </c>
      <c r="I439" t="s">
        <v>21</v>
      </c>
      <c r="J439">
        <v>17830</v>
      </c>
      <c r="K439">
        <v>58</v>
      </c>
      <c r="L439">
        <v>4</v>
      </c>
      <c r="M439">
        <v>128</v>
      </c>
      <c r="N439">
        <v>5000</v>
      </c>
      <c r="O439">
        <v>0.38970309059154074</v>
      </c>
      <c r="P439" s="1">
        <v>0.4</v>
      </c>
      <c r="Q439" t="s">
        <v>431</v>
      </c>
      <c r="U439"/>
      <c r="V439"/>
    </row>
    <row r="440" spans="1:22" x14ac:dyDescent="0.25">
      <c r="A440" t="s">
        <v>32</v>
      </c>
      <c r="B440" t="str">
        <f t="shared" si="6"/>
        <v>A05</v>
      </c>
      <c r="C440" t="s">
        <v>57</v>
      </c>
      <c r="D440">
        <v>9299</v>
      </c>
      <c r="E440">
        <v>19999</v>
      </c>
      <c r="F440" t="s">
        <v>28</v>
      </c>
      <c r="G440" t="s">
        <v>19</v>
      </c>
      <c r="H440" t="s">
        <v>26</v>
      </c>
      <c r="I440" t="s">
        <v>21</v>
      </c>
      <c r="J440">
        <v>10700</v>
      </c>
      <c r="K440">
        <v>54</v>
      </c>
      <c r="L440">
        <v>4</v>
      </c>
      <c r="M440">
        <v>64</v>
      </c>
      <c r="N440">
        <v>5000</v>
      </c>
      <c r="O440">
        <v>0.54500483923002474</v>
      </c>
      <c r="P440" s="1">
        <v>0.5</v>
      </c>
      <c r="Q440" t="s">
        <v>432</v>
      </c>
      <c r="U440"/>
      <c r="V440"/>
    </row>
    <row r="441" spans="1:22" x14ac:dyDescent="0.25">
      <c r="A441" t="s">
        <v>34</v>
      </c>
      <c r="B441" t="str">
        <f t="shared" si="6"/>
        <v>CAMON 40</v>
      </c>
      <c r="C441" t="s">
        <v>170</v>
      </c>
      <c r="D441">
        <v>25999</v>
      </c>
      <c r="E441">
        <v>50999</v>
      </c>
      <c r="F441" t="s">
        <v>12</v>
      </c>
      <c r="G441" t="s">
        <v>25</v>
      </c>
      <c r="H441" t="s">
        <v>55</v>
      </c>
      <c r="I441" t="s">
        <v>63</v>
      </c>
      <c r="J441">
        <v>25000</v>
      </c>
      <c r="K441">
        <v>49</v>
      </c>
      <c r="L441">
        <v>8</v>
      </c>
      <c r="M441">
        <v>128</v>
      </c>
      <c r="N441">
        <v>5200</v>
      </c>
      <c r="O441">
        <v>0.20523866302550098</v>
      </c>
      <c r="P441" s="1">
        <v>0.2</v>
      </c>
      <c r="Q441" t="s">
        <v>433</v>
      </c>
      <c r="U441"/>
      <c r="V441"/>
    </row>
    <row r="442" spans="1:22" x14ac:dyDescent="0.25">
      <c r="A442" t="s">
        <v>22</v>
      </c>
      <c r="B442" t="str">
        <f t="shared" si="6"/>
        <v>Refurbished Zero Ultra 8GB</v>
      </c>
      <c r="C442" t="s">
        <v>182</v>
      </c>
      <c r="D442">
        <v>32499</v>
      </c>
      <c r="E442">
        <v>43999</v>
      </c>
      <c r="F442" t="s">
        <v>12</v>
      </c>
      <c r="G442" t="s">
        <v>13</v>
      </c>
      <c r="H442" t="s">
        <v>97</v>
      </c>
      <c r="I442" t="s">
        <v>153</v>
      </c>
      <c r="J442">
        <v>11500</v>
      </c>
      <c r="K442">
        <v>27</v>
      </c>
      <c r="L442">
        <v>8</v>
      </c>
      <c r="M442">
        <v>256</v>
      </c>
      <c r="N442">
        <v>4500</v>
      </c>
      <c r="O442">
        <v>0.14658912581925598</v>
      </c>
      <c r="P442" s="1">
        <v>0.1</v>
      </c>
      <c r="Q442" t="s">
        <v>428</v>
      </c>
      <c r="U442"/>
      <c r="V442"/>
    </row>
    <row r="443" spans="1:22" x14ac:dyDescent="0.25">
      <c r="A443" t="s">
        <v>34</v>
      </c>
      <c r="B443" t="str">
        <f t="shared" si="6"/>
        <v>Spark 30c</v>
      </c>
      <c r="C443" t="s">
        <v>35</v>
      </c>
      <c r="D443">
        <v>12829</v>
      </c>
      <c r="E443">
        <v>30999</v>
      </c>
      <c r="F443" t="s">
        <v>12</v>
      </c>
      <c r="G443" t="s">
        <v>25</v>
      </c>
      <c r="H443" t="s">
        <v>36</v>
      </c>
      <c r="I443" t="s">
        <v>21</v>
      </c>
      <c r="J443">
        <v>18170</v>
      </c>
      <c r="K443">
        <v>59</v>
      </c>
      <c r="L443">
        <v>8</v>
      </c>
      <c r="M443">
        <v>128</v>
      </c>
      <c r="N443">
        <v>5000</v>
      </c>
      <c r="O443">
        <v>0.40034297295190585</v>
      </c>
      <c r="P443" s="1">
        <v>0.4</v>
      </c>
      <c r="Q443" t="s">
        <v>433</v>
      </c>
      <c r="U443"/>
      <c r="V443"/>
    </row>
    <row r="444" spans="1:22" x14ac:dyDescent="0.25">
      <c r="A444" t="s">
        <v>34</v>
      </c>
      <c r="B444" t="str">
        <f t="shared" si="6"/>
        <v>Spark 40</v>
      </c>
      <c r="C444" t="s">
        <v>169</v>
      </c>
      <c r="D444">
        <v>12050</v>
      </c>
      <c r="E444">
        <v>19999</v>
      </c>
      <c r="F444" t="s">
        <v>12</v>
      </c>
      <c r="G444" t="s">
        <v>25</v>
      </c>
      <c r="H444" t="s">
        <v>36</v>
      </c>
      <c r="I444" t="s">
        <v>63</v>
      </c>
      <c r="J444">
        <v>7949</v>
      </c>
      <c r="K444">
        <v>40</v>
      </c>
      <c r="L444">
        <v>8</v>
      </c>
      <c r="M444">
        <v>128</v>
      </c>
      <c r="N444">
        <v>5200</v>
      </c>
      <c r="O444">
        <v>0.44282157676348549</v>
      </c>
      <c r="P444" s="1">
        <v>0.4</v>
      </c>
      <c r="Q444" t="s">
        <v>433</v>
      </c>
      <c r="U444"/>
      <c r="V444"/>
    </row>
    <row r="445" spans="1:22" x14ac:dyDescent="0.25">
      <c r="A445" t="s">
        <v>10</v>
      </c>
      <c r="B445" t="str">
        <f t="shared" si="6"/>
        <v>Redmi 14C</v>
      </c>
      <c r="C445" t="s">
        <v>11</v>
      </c>
      <c r="D445">
        <v>14320</v>
      </c>
      <c r="E445">
        <v>19999</v>
      </c>
      <c r="F445" t="s">
        <v>12</v>
      </c>
      <c r="G445" t="s">
        <v>13</v>
      </c>
      <c r="H445" t="s">
        <v>14</v>
      </c>
      <c r="I445" t="s">
        <v>15</v>
      </c>
      <c r="J445">
        <v>5679</v>
      </c>
      <c r="K445">
        <v>29</v>
      </c>
      <c r="L445">
        <v>8</v>
      </c>
      <c r="M445">
        <v>256</v>
      </c>
      <c r="N445">
        <v>5160</v>
      </c>
      <c r="O445">
        <v>0.37877094972067038</v>
      </c>
      <c r="P445" s="1">
        <v>0.4</v>
      </c>
      <c r="Q445" t="s">
        <v>428</v>
      </c>
      <c r="U445"/>
      <c r="V445"/>
    </row>
    <row r="446" spans="1:22" x14ac:dyDescent="0.25">
      <c r="A446" t="s">
        <v>10</v>
      </c>
      <c r="B446" t="str">
        <f t="shared" si="6"/>
        <v>Redmi 14C</v>
      </c>
      <c r="C446" t="s">
        <v>11</v>
      </c>
      <c r="D446">
        <v>11499</v>
      </c>
      <c r="E446">
        <v>30999</v>
      </c>
      <c r="F446" t="s">
        <v>28</v>
      </c>
      <c r="G446" t="s">
        <v>25</v>
      </c>
      <c r="H446" t="s">
        <v>14</v>
      </c>
      <c r="I446" t="s">
        <v>15</v>
      </c>
      <c r="J446">
        <v>19500</v>
      </c>
      <c r="K446">
        <v>63</v>
      </c>
      <c r="L446">
        <v>4</v>
      </c>
      <c r="M446">
        <v>128</v>
      </c>
      <c r="N446">
        <v>5160</v>
      </c>
      <c r="O446">
        <v>0.46021393164623009</v>
      </c>
      <c r="P446" s="1">
        <v>0.5</v>
      </c>
      <c r="Q446" t="s">
        <v>431</v>
      </c>
      <c r="U446"/>
      <c r="V446"/>
    </row>
    <row r="447" spans="1:22" x14ac:dyDescent="0.25">
      <c r="A447" t="s">
        <v>32</v>
      </c>
      <c r="B447" t="str">
        <f t="shared" si="6"/>
        <v>Galaxy A05</v>
      </c>
      <c r="C447" t="s">
        <v>33</v>
      </c>
      <c r="D447">
        <v>9369</v>
      </c>
      <c r="E447">
        <v>20999</v>
      </c>
      <c r="F447" t="s">
        <v>28</v>
      </c>
      <c r="G447" t="s">
        <v>19</v>
      </c>
      <c r="H447" t="s">
        <v>26</v>
      </c>
      <c r="I447" t="s">
        <v>21</v>
      </c>
      <c r="J447">
        <v>11630</v>
      </c>
      <c r="K447">
        <v>56</v>
      </c>
      <c r="L447">
        <v>4</v>
      </c>
      <c r="M447">
        <v>64</v>
      </c>
      <c r="N447">
        <v>5000</v>
      </c>
      <c r="O447">
        <v>0.54093286369943427</v>
      </c>
      <c r="P447" s="1">
        <v>0.5</v>
      </c>
      <c r="Q447" t="s">
        <v>432</v>
      </c>
      <c r="U447"/>
      <c r="V447"/>
    </row>
    <row r="448" spans="1:22" x14ac:dyDescent="0.25">
      <c r="A448" t="s">
        <v>34</v>
      </c>
      <c r="B448" t="str">
        <f t="shared" si="6"/>
        <v>CAMON 40 PRO</v>
      </c>
      <c r="C448" t="s">
        <v>163</v>
      </c>
      <c r="D448">
        <v>32170</v>
      </c>
      <c r="E448">
        <v>65000</v>
      </c>
      <c r="F448" t="s">
        <v>12</v>
      </c>
      <c r="G448" t="s">
        <v>13</v>
      </c>
      <c r="H448" t="s">
        <v>55</v>
      </c>
      <c r="I448" t="s">
        <v>63</v>
      </c>
      <c r="J448">
        <v>32830</v>
      </c>
      <c r="K448">
        <v>51</v>
      </c>
      <c r="L448">
        <v>8</v>
      </c>
      <c r="M448">
        <v>256</v>
      </c>
      <c r="N448">
        <v>5200</v>
      </c>
      <c r="O448">
        <v>0.16984768417780541</v>
      </c>
      <c r="P448" s="1">
        <v>0.2</v>
      </c>
      <c r="Q448" t="s">
        <v>428</v>
      </c>
      <c r="U448"/>
      <c r="V448"/>
    </row>
    <row r="449" spans="1:22" x14ac:dyDescent="0.25">
      <c r="A449" t="s">
        <v>34</v>
      </c>
      <c r="B449" t="str">
        <f t="shared" si="6"/>
        <v>POP 9</v>
      </c>
      <c r="C449" t="s">
        <v>58</v>
      </c>
      <c r="D449">
        <v>11950</v>
      </c>
      <c r="E449">
        <v>13999</v>
      </c>
      <c r="F449" t="s">
        <v>24</v>
      </c>
      <c r="G449" t="s">
        <v>25</v>
      </c>
      <c r="H449" t="s">
        <v>36</v>
      </c>
      <c r="I449" t="s">
        <v>21</v>
      </c>
      <c r="J449">
        <v>2049</v>
      </c>
      <c r="K449">
        <v>15</v>
      </c>
      <c r="L449">
        <v>6</v>
      </c>
      <c r="M449">
        <v>128</v>
      </c>
      <c r="N449">
        <v>5000</v>
      </c>
      <c r="O449">
        <v>0.42962343096234312</v>
      </c>
      <c r="P449" s="1">
        <v>0.4</v>
      </c>
      <c r="Q449" t="s">
        <v>430</v>
      </c>
      <c r="U449"/>
      <c r="V449"/>
    </row>
    <row r="450" spans="1:22" x14ac:dyDescent="0.25">
      <c r="A450" t="s">
        <v>34</v>
      </c>
      <c r="B450" t="str">
        <f t="shared" ref="B450:B513" si="7">TRIM(CLEAN(C450))</f>
        <v>Spark 40</v>
      </c>
      <c r="C450" t="s">
        <v>169</v>
      </c>
      <c r="D450">
        <v>12790</v>
      </c>
      <c r="E450">
        <v>39999</v>
      </c>
      <c r="F450" t="s">
        <v>12</v>
      </c>
      <c r="G450" t="s">
        <v>25</v>
      </c>
      <c r="H450" t="s">
        <v>36</v>
      </c>
      <c r="I450" t="s">
        <v>63</v>
      </c>
      <c r="J450">
        <v>27209</v>
      </c>
      <c r="K450">
        <v>68</v>
      </c>
      <c r="L450">
        <v>8</v>
      </c>
      <c r="M450">
        <v>128</v>
      </c>
      <c r="N450">
        <v>5200</v>
      </c>
      <c r="O450">
        <v>0.41720093823299453</v>
      </c>
      <c r="P450" s="1">
        <v>0.4</v>
      </c>
      <c r="Q450" t="s">
        <v>433</v>
      </c>
      <c r="U450"/>
      <c r="V450"/>
    </row>
    <row r="451" spans="1:22" x14ac:dyDescent="0.25">
      <c r="A451" t="s">
        <v>34</v>
      </c>
      <c r="B451" t="str">
        <f t="shared" si="7"/>
        <v>Spark 30c</v>
      </c>
      <c r="C451" t="s">
        <v>35</v>
      </c>
      <c r="D451">
        <v>12819</v>
      </c>
      <c r="E451">
        <v>20000</v>
      </c>
      <c r="F451" t="s">
        <v>12</v>
      </c>
      <c r="G451" t="s">
        <v>25</v>
      </c>
      <c r="H451" t="s">
        <v>36</v>
      </c>
      <c r="I451" t="s">
        <v>21</v>
      </c>
      <c r="J451">
        <v>7181</v>
      </c>
      <c r="K451">
        <v>36</v>
      </c>
      <c r="L451">
        <v>8</v>
      </c>
      <c r="M451">
        <v>128</v>
      </c>
      <c r="N451">
        <v>5000</v>
      </c>
      <c r="O451">
        <v>0.4006552773227241</v>
      </c>
      <c r="P451" s="1">
        <v>0.4</v>
      </c>
      <c r="Q451" t="s">
        <v>433</v>
      </c>
      <c r="U451"/>
      <c r="V451"/>
    </row>
    <row r="452" spans="1:22" x14ac:dyDescent="0.25">
      <c r="A452" t="s">
        <v>34</v>
      </c>
      <c r="B452" t="str">
        <f t="shared" si="7"/>
        <v>Spark 40</v>
      </c>
      <c r="C452" t="s">
        <v>169</v>
      </c>
      <c r="D452">
        <v>12790</v>
      </c>
      <c r="E452">
        <v>39999</v>
      </c>
      <c r="F452" t="s">
        <v>12</v>
      </c>
      <c r="G452" t="s">
        <v>25</v>
      </c>
      <c r="H452" t="s">
        <v>36</v>
      </c>
      <c r="I452" t="s">
        <v>63</v>
      </c>
      <c r="J452">
        <v>27209</v>
      </c>
      <c r="K452">
        <v>68</v>
      </c>
      <c r="L452">
        <v>8</v>
      </c>
      <c r="M452">
        <v>128</v>
      </c>
      <c r="N452">
        <v>5200</v>
      </c>
      <c r="O452">
        <v>0.41720093823299453</v>
      </c>
      <c r="P452" s="1">
        <v>0.4</v>
      </c>
      <c r="Q452" t="s">
        <v>433</v>
      </c>
      <c r="U452"/>
      <c r="V452"/>
    </row>
    <row r="453" spans="1:22" x14ac:dyDescent="0.25">
      <c r="A453" t="s">
        <v>34</v>
      </c>
      <c r="B453" t="str">
        <f t="shared" si="7"/>
        <v>CAMON 40 PRO</v>
      </c>
      <c r="C453" t="s">
        <v>163</v>
      </c>
      <c r="D453">
        <v>32250</v>
      </c>
      <c r="E453">
        <v>60000</v>
      </c>
      <c r="F453" t="s">
        <v>12</v>
      </c>
      <c r="G453" t="s">
        <v>13</v>
      </c>
      <c r="H453" t="s">
        <v>55</v>
      </c>
      <c r="I453" t="s">
        <v>63</v>
      </c>
      <c r="J453">
        <v>27750</v>
      </c>
      <c r="K453">
        <v>47</v>
      </c>
      <c r="L453">
        <v>8</v>
      </c>
      <c r="M453">
        <v>256</v>
      </c>
      <c r="N453">
        <v>5200</v>
      </c>
      <c r="O453">
        <v>0.16942635658914729</v>
      </c>
      <c r="P453" s="1">
        <v>0.2</v>
      </c>
      <c r="Q453" t="s">
        <v>428</v>
      </c>
      <c r="U453"/>
      <c r="V453"/>
    </row>
    <row r="454" spans="1:22" x14ac:dyDescent="0.25">
      <c r="A454" t="s">
        <v>32</v>
      </c>
      <c r="B454" t="str">
        <f t="shared" si="7"/>
        <v>GALAXY A16</v>
      </c>
      <c r="C454" t="s">
        <v>37</v>
      </c>
      <c r="D454">
        <v>15999</v>
      </c>
      <c r="E454">
        <v>30999</v>
      </c>
      <c r="F454" t="s">
        <v>28</v>
      </c>
      <c r="G454" t="s">
        <v>25</v>
      </c>
      <c r="H454" t="s">
        <v>26</v>
      </c>
      <c r="I454" t="s">
        <v>21</v>
      </c>
      <c r="J454">
        <v>15000</v>
      </c>
      <c r="K454">
        <v>49</v>
      </c>
      <c r="L454">
        <v>4</v>
      </c>
      <c r="M454">
        <v>128</v>
      </c>
      <c r="N454">
        <v>5000</v>
      </c>
      <c r="O454">
        <v>0.32077004812800802</v>
      </c>
      <c r="P454" s="1">
        <v>0.3</v>
      </c>
      <c r="Q454" t="s">
        <v>431</v>
      </c>
      <c r="U454"/>
      <c r="V454"/>
    </row>
    <row r="455" spans="1:22" x14ac:dyDescent="0.25">
      <c r="A455" t="s">
        <v>32</v>
      </c>
      <c r="B455" t="str">
        <f t="shared" si="7"/>
        <v>Galaxy A56</v>
      </c>
      <c r="C455" t="s">
        <v>90</v>
      </c>
      <c r="D455">
        <v>47999</v>
      </c>
      <c r="E455">
        <v>69999</v>
      </c>
      <c r="F455" t="s">
        <v>12</v>
      </c>
      <c r="G455" t="s">
        <v>13</v>
      </c>
      <c r="H455" t="s">
        <v>26</v>
      </c>
      <c r="I455" t="s">
        <v>21</v>
      </c>
      <c r="J455">
        <v>22000</v>
      </c>
      <c r="K455">
        <v>32</v>
      </c>
      <c r="L455">
        <v>8</v>
      </c>
      <c r="M455">
        <v>256</v>
      </c>
      <c r="N455">
        <v>5000</v>
      </c>
      <c r="O455">
        <v>0.10966895143648826</v>
      </c>
      <c r="P455" s="1">
        <v>0.1</v>
      </c>
      <c r="Q455" t="s">
        <v>428</v>
      </c>
      <c r="U455"/>
      <c r="V455"/>
    </row>
    <row r="456" spans="1:22" x14ac:dyDescent="0.25">
      <c r="A456" t="s">
        <v>34</v>
      </c>
      <c r="B456" t="str">
        <f t="shared" si="7"/>
        <v>POP 9</v>
      </c>
      <c r="C456" t="s">
        <v>58</v>
      </c>
      <c r="D456">
        <v>8950</v>
      </c>
      <c r="E456">
        <v>19999</v>
      </c>
      <c r="F456" t="s">
        <v>24</v>
      </c>
      <c r="G456" t="s">
        <v>19</v>
      </c>
      <c r="H456" t="s">
        <v>36</v>
      </c>
      <c r="I456" t="s">
        <v>21</v>
      </c>
      <c r="J456">
        <v>11049</v>
      </c>
      <c r="K456">
        <v>56</v>
      </c>
      <c r="L456">
        <v>6</v>
      </c>
      <c r="M456">
        <v>64</v>
      </c>
      <c r="N456">
        <v>5000</v>
      </c>
      <c r="O456">
        <v>0.56648044692737431</v>
      </c>
      <c r="P456" s="1">
        <v>0.6</v>
      </c>
      <c r="Q456" t="s">
        <v>439</v>
      </c>
      <c r="U456"/>
      <c r="V456"/>
    </row>
    <row r="457" spans="1:22" x14ac:dyDescent="0.25">
      <c r="A457" t="s">
        <v>32</v>
      </c>
      <c r="B457" t="str">
        <f t="shared" si="7"/>
        <v>Galaxy A25</v>
      </c>
      <c r="C457" t="s">
        <v>92</v>
      </c>
      <c r="D457">
        <v>36899</v>
      </c>
      <c r="E457">
        <v>55999</v>
      </c>
      <c r="F457" t="s">
        <v>12</v>
      </c>
      <c r="G457" t="s">
        <v>13</v>
      </c>
      <c r="H457" t="s">
        <v>67</v>
      </c>
      <c r="I457" t="s">
        <v>21</v>
      </c>
      <c r="J457">
        <v>19100</v>
      </c>
      <c r="K457">
        <v>35</v>
      </c>
      <c r="L457">
        <v>8</v>
      </c>
      <c r="M457">
        <v>256</v>
      </c>
      <c r="N457">
        <v>5000</v>
      </c>
      <c r="O457">
        <v>0.14265969267459822</v>
      </c>
      <c r="P457" s="1">
        <v>0.1</v>
      </c>
      <c r="Q457" t="s">
        <v>428</v>
      </c>
      <c r="U457"/>
      <c r="V457"/>
    </row>
    <row r="458" spans="1:22" x14ac:dyDescent="0.25">
      <c r="A458" t="s">
        <v>10</v>
      </c>
      <c r="B458" t="str">
        <f t="shared" si="7"/>
        <v>Redmi 14C</v>
      </c>
      <c r="C458" t="s">
        <v>11</v>
      </c>
      <c r="D458">
        <v>14999</v>
      </c>
      <c r="E458">
        <v>30999</v>
      </c>
      <c r="F458" t="s">
        <v>12</v>
      </c>
      <c r="G458" t="s">
        <v>13</v>
      </c>
      <c r="H458" t="s">
        <v>14</v>
      </c>
      <c r="I458" t="s">
        <v>15</v>
      </c>
      <c r="J458">
        <v>16000</v>
      </c>
      <c r="K458">
        <v>52</v>
      </c>
      <c r="L458">
        <v>8</v>
      </c>
      <c r="M458">
        <v>256</v>
      </c>
      <c r="N458">
        <v>5160</v>
      </c>
      <c r="O458">
        <v>0.36162410827388491</v>
      </c>
      <c r="P458" s="1">
        <v>0.4</v>
      </c>
      <c r="Q458" t="s">
        <v>428</v>
      </c>
      <c r="U458"/>
      <c r="V458"/>
    </row>
    <row r="459" spans="1:22" x14ac:dyDescent="0.25">
      <c r="A459" t="s">
        <v>10</v>
      </c>
      <c r="B459" t="str">
        <f t="shared" si="7"/>
        <v>Redmi Note 14 Pro</v>
      </c>
      <c r="C459" t="s">
        <v>146</v>
      </c>
      <c r="D459">
        <v>33795</v>
      </c>
      <c r="E459">
        <v>39999</v>
      </c>
      <c r="F459" t="s">
        <v>12</v>
      </c>
      <c r="G459" t="s">
        <v>13</v>
      </c>
      <c r="H459" t="s">
        <v>36</v>
      </c>
      <c r="I459" t="s">
        <v>45</v>
      </c>
      <c r="J459">
        <v>6204</v>
      </c>
      <c r="K459">
        <v>16</v>
      </c>
      <c r="L459">
        <v>8</v>
      </c>
      <c r="M459">
        <v>256</v>
      </c>
      <c r="N459">
        <v>5500</v>
      </c>
      <c r="O459">
        <v>0.17055777481876017</v>
      </c>
      <c r="P459" s="1">
        <v>0.2</v>
      </c>
      <c r="Q459" t="s">
        <v>428</v>
      </c>
      <c r="U459"/>
      <c r="V459"/>
    </row>
    <row r="460" spans="1:22" x14ac:dyDescent="0.25">
      <c r="A460" t="s">
        <v>34</v>
      </c>
      <c r="B460" t="str">
        <f t="shared" si="7"/>
        <v>POP 9</v>
      </c>
      <c r="C460" t="s">
        <v>58</v>
      </c>
      <c r="D460">
        <v>10990</v>
      </c>
      <c r="E460">
        <v>20000</v>
      </c>
      <c r="F460" t="s">
        <v>24</v>
      </c>
      <c r="G460" t="s">
        <v>25</v>
      </c>
      <c r="H460" t="s">
        <v>36</v>
      </c>
      <c r="I460" t="s">
        <v>21</v>
      </c>
      <c r="J460">
        <v>9010</v>
      </c>
      <c r="K460">
        <v>45</v>
      </c>
      <c r="L460">
        <v>6</v>
      </c>
      <c r="M460">
        <v>128</v>
      </c>
      <c r="N460">
        <v>5000</v>
      </c>
      <c r="O460">
        <v>0.46715195632393086</v>
      </c>
      <c r="P460" s="1">
        <v>0.5</v>
      </c>
      <c r="Q460" t="s">
        <v>430</v>
      </c>
      <c r="U460"/>
      <c r="V460"/>
    </row>
    <row r="461" spans="1:22" x14ac:dyDescent="0.25">
      <c r="A461" t="s">
        <v>16</v>
      </c>
      <c r="B461" t="str">
        <f t="shared" si="7"/>
        <v>A60s</v>
      </c>
      <c r="C461" t="s">
        <v>31</v>
      </c>
      <c r="D461">
        <v>8999</v>
      </c>
      <c r="E461">
        <v>19999</v>
      </c>
      <c r="F461" t="s">
        <v>28</v>
      </c>
      <c r="G461" t="s">
        <v>25</v>
      </c>
      <c r="H461" t="s">
        <v>20</v>
      </c>
      <c r="I461" t="s">
        <v>21</v>
      </c>
      <c r="J461">
        <v>11000</v>
      </c>
      <c r="K461">
        <v>55</v>
      </c>
      <c r="L461">
        <v>4</v>
      </c>
      <c r="M461">
        <v>128</v>
      </c>
      <c r="N461">
        <v>5000</v>
      </c>
      <c r="O461">
        <v>0.57028558728747636</v>
      </c>
      <c r="P461" s="1">
        <v>0.6</v>
      </c>
      <c r="Q461" t="s">
        <v>431</v>
      </c>
      <c r="U461"/>
      <c r="V461"/>
    </row>
    <row r="462" spans="1:22" x14ac:dyDescent="0.25">
      <c r="A462" t="s">
        <v>32</v>
      </c>
      <c r="B462" t="str">
        <f t="shared" si="7"/>
        <v>Galaxy A05</v>
      </c>
      <c r="C462" t="s">
        <v>33</v>
      </c>
      <c r="D462">
        <v>9999</v>
      </c>
      <c r="E462">
        <v>19999</v>
      </c>
      <c r="F462" t="s">
        <v>28</v>
      </c>
      <c r="G462" t="s">
        <v>19</v>
      </c>
      <c r="H462" t="s">
        <v>26</v>
      </c>
      <c r="I462" t="s">
        <v>21</v>
      </c>
      <c r="J462">
        <v>10000</v>
      </c>
      <c r="K462">
        <v>50</v>
      </c>
      <c r="L462">
        <v>4</v>
      </c>
      <c r="M462">
        <v>64</v>
      </c>
      <c r="N462">
        <v>5000</v>
      </c>
      <c r="O462">
        <v>0.50685068506850683</v>
      </c>
      <c r="P462" s="1">
        <v>0.5</v>
      </c>
      <c r="Q462" t="s">
        <v>432</v>
      </c>
      <c r="U462"/>
      <c r="V462"/>
    </row>
    <row r="463" spans="1:22" x14ac:dyDescent="0.25">
      <c r="A463" t="s">
        <v>22</v>
      </c>
      <c r="B463" t="str">
        <f t="shared" si="7"/>
        <v>Smart 10</v>
      </c>
      <c r="C463" t="s">
        <v>183</v>
      </c>
      <c r="D463">
        <v>9750</v>
      </c>
      <c r="E463">
        <v>29999</v>
      </c>
      <c r="F463" t="s">
        <v>39</v>
      </c>
      <c r="G463" t="s">
        <v>19</v>
      </c>
      <c r="H463" t="s">
        <v>20</v>
      </c>
      <c r="I463" t="s">
        <v>21</v>
      </c>
      <c r="J463">
        <v>20249</v>
      </c>
      <c r="K463">
        <v>68</v>
      </c>
      <c r="L463">
        <v>3</v>
      </c>
      <c r="M463">
        <v>64</v>
      </c>
      <c r="N463">
        <v>5000</v>
      </c>
      <c r="O463">
        <v>0.51969230769230768</v>
      </c>
      <c r="P463" s="1">
        <v>0.5</v>
      </c>
      <c r="Q463" t="s">
        <v>434</v>
      </c>
      <c r="U463"/>
      <c r="V463"/>
    </row>
    <row r="464" spans="1:22" x14ac:dyDescent="0.25">
      <c r="A464" t="s">
        <v>22</v>
      </c>
      <c r="B464" t="str">
        <f t="shared" si="7"/>
        <v>Hot 50 Pro Plus</v>
      </c>
      <c r="C464" t="s">
        <v>184</v>
      </c>
      <c r="D464">
        <v>22580</v>
      </c>
      <c r="E464">
        <v>27000</v>
      </c>
      <c r="F464" t="s">
        <v>12</v>
      </c>
      <c r="G464" t="s">
        <v>13</v>
      </c>
      <c r="H464" t="s">
        <v>55</v>
      </c>
      <c r="I464" t="s">
        <v>21</v>
      </c>
      <c r="J464">
        <v>4420</v>
      </c>
      <c r="K464">
        <v>17</v>
      </c>
      <c r="L464">
        <v>8</v>
      </c>
      <c r="M464">
        <v>256</v>
      </c>
      <c r="N464">
        <v>5000</v>
      </c>
      <c r="O464">
        <v>0.23312666076173605</v>
      </c>
      <c r="P464" s="1">
        <v>0.2</v>
      </c>
      <c r="Q464" t="s">
        <v>428</v>
      </c>
      <c r="U464"/>
      <c r="V464"/>
    </row>
    <row r="465" spans="1:22" x14ac:dyDescent="0.25">
      <c r="A465" t="s">
        <v>10</v>
      </c>
      <c r="B465" t="str">
        <f t="shared" si="7"/>
        <v>Note 60</v>
      </c>
      <c r="C465" t="s">
        <v>185</v>
      </c>
      <c r="D465">
        <v>12990</v>
      </c>
      <c r="E465">
        <v>30000</v>
      </c>
      <c r="F465" t="s">
        <v>12</v>
      </c>
      <c r="G465" t="s">
        <v>13</v>
      </c>
      <c r="H465" t="s">
        <v>48</v>
      </c>
      <c r="I465" t="s">
        <v>21</v>
      </c>
      <c r="J465">
        <v>17010</v>
      </c>
      <c r="K465">
        <v>57</v>
      </c>
      <c r="L465">
        <v>8</v>
      </c>
      <c r="M465">
        <v>256</v>
      </c>
      <c r="N465">
        <v>5000</v>
      </c>
      <c r="O465">
        <v>0.40523479599692069</v>
      </c>
      <c r="P465" s="1">
        <v>0.4</v>
      </c>
      <c r="Q465" t="s">
        <v>428</v>
      </c>
      <c r="U465"/>
      <c r="V465"/>
    </row>
    <row r="466" spans="1:22" x14ac:dyDescent="0.25">
      <c r="A466" t="s">
        <v>10</v>
      </c>
      <c r="B466" t="str">
        <f t="shared" si="7"/>
        <v>C75</v>
      </c>
      <c r="C466" t="s">
        <v>30</v>
      </c>
      <c r="D466">
        <v>12999</v>
      </c>
      <c r="E466">
        <v>18479</v>
      </c>
      <c r="F466" t="s">
        <v>24</v>
      </c>
      <c r="G466" t="s">
        <v>25</v>
      </c>
      <c r="H466" t="s">
        <v>14</v>
      </c>
      <c r="I466" t="s">
        <v>15</v>
      </c>
      <c r="J466">
        <v>5480</v>
      </c>
      <c r="K466">
        <v>30</v>
      </c>
      <c r="L466">
        <v>6</v>
      </c>
      <c r="M466">
        <v>128</v>
      </c>
      <c r="N466">
        <v>5160</v>
      </c>
      <c r="O466">
        <v>0.40726209708439109</v>
      </c>
      <c r="P466" s="1">
        <v>0.4</v>
      </c>
      <c r="Q466" t="s">
        <v>430</v>
      </c>
      <c r="U466"/>
      <c r="V466"/>
    </row>
    <row r="467" spans="1:22" x14ac:dyDescent="0.25">
      <c r="A467" t="s">
        <v>32</v>
      </c>
      <c r="B467" t="str">
        <f t="shared" si="7"/>
        <v>Galaxy A06</v>
      </c>
      <c r="C467" t="s">
        <v>41</v>
      </c>
      <c r="D467">
        <v>12495</v>
      </c>
      <c r="E467">
        <v>20995</v>
      </c>
      <c r="F467" t="s">
        <v>28</v>
      </c>
      <c r="G467" t="s">
        <v>25</v>
      </c>
      <c r="H467" t="s">
        <v>26</v>
      </c>
      <c r="I467" t="s">
        <v>21</v>
      </c>
      <c r="J467">
        <v>8500</v>
      </c>
      <c r="K467">
        <v>41</v>
      </c>
      <c r="L467">
        <v>4</v>
      </c>
      <c r="M467">
        <v>128</v>
      </c>
      <c r="N467">
        <v>5000</v>
      </c>
      <c r="O467">
        <v>0.41072428971588637</v>
      </c>
      <c r="P467" s="1">
        <v>0.4</v>
      </c>
      <c r="Q467" t="s">
        <v>431</v>
      </c>
      <c r="U467"/>
      <c r="V467"/>
    </row>
    <row r="468" spans="1:22" x14ac:dyDescent="0.25">
      <c r="A468" t="s">
        <v>34</v>
      </c>
      <c r="B468" t="str">
        <f t="shared" si="7"/>
        <v>Spark 40</v>
      </c>
      <c r="C468" t="s">
        <v>169</v>
      </c>
      <c r="D468">
        <v>12999</v>
      </c>
      <c r="E468">
        <v>40999</v>
      </c>
      <c r="F468" t="s">
        <v>28</v>
      </c>
      <c r="G468" t="s">
        <v>25</v>
      </c>
      <c r="H468" t="s">
        <v>36</v>
      </c>
      <c r="I468" t="s">
        <v>63</v>
      </c>
      <c r="J468">
        <v>28000</v>
      </c>
      <c r="K468">
        <v>69</v>
      </c>
      <c r="L468">
        <v>4</v>
      </c>
      <c r="M468">
        <v>128</v>
      </c>
      <c r="N468">
        <v>5200</v>
      </c>
      <c r="O468">
        <v>0.41018539887683669</v>
      </c>
      <c r="P468" s="1">
        <v>0.4</v>
      </c>
      <c r="Q468" t="s">
        <v>431</v>
      </c>
      <c r="U468"/>
      <c r="V468"/>
    </row>
    <row r="469" spans="1:22" x14ac:dyDescent="0.25">
      <c r="A469" t="s">
        <v>32</v>
      </c>
      <c r="B469" t="str">
        <f t="shared" si="7"/>
        <v>GALAXY A15</v>
      </c>
      <c r="C469" t="s">
        <v>66</v>
      </c>
      <c r="D469">
        <v>23299</v>
      </c>
      <c r="E469">
        <v>40999</v>
      </c>
      <c r="F469" t="s">
        <v>12</v>
      </c>
      <c r="G469" t="s">
        <v>13</v>
      </c>
      <c r="H469" t="s">
        <v>67</v>
      </c>
      <c r="I469" t="s">
        <v>21</v>
      </c>
      <c r="J469">
        <v>17700</v>
      </c>
      <c r="K469">
        <v>44</v>
      </c>
      <c r="L469">
        <v>8</v>
      </c>
      <c r="M469">
        <v>256</v>
      </c>
      <c r="N469">
        <v>5000</v>
      </c>
      <c r="O469">
        <v>0.22593244345250868</v>
      </c>
      <c r="P469" s="1">
        <v>0.2</v>
      </c>
      <c r="Q469" t="s">
        <v>428</v>
      </c>
      <c r="U469"/>
      <c r="V469"/>
    </row>
    <row r="470" spans="1:22" x14ac:dyDescent="0.25">
      <c r="A470" t="s">
        <v>32</v>
      </c>
      <c r="B470" t="str">
        <f t="shared" si="7"/>
        <v>Galaxy AO5</v>
      </c>
      <c r="C470" t="s">
        <v>154</v>
      </c>
      <c r="D470">
        <v>10099</v>
      </c>
      <c r="E470">
        <v>15000</v>
      </c>
      <c r="F470" t="s">
        <v>28</v>
      </c>
      <c r="G470" t="s">
        <v>19</v>
      </c>
      <c r="H470" t="s">
        <v>26</v>
      </c>
      <c r="I470" t="s">
        <v>21</v>
      </c>
      <c r="J470">
        <v>4901</v>
      </c>
      <c r="K470">
        <v>33</v>
      </c>
      <c r="L470">
        <v>4</v>
      </c>
      <c r="M470">
        <v>64</v>
      </c>
      <c r="N470">
        <v>5000</v>
      </c>
      <c r="O470">
        <v>0.50183186454104367</v>
      </c>
      <c r="P470" s="1">
        <v>0.5</v>
      </c>
      <c r="Q470" t="s">
        <v>432</v>
      </c>
      <c r="U470"/>
      <c r="V470"/>
    </row>
    <row r="471" spans="1:22" x14ac:dyDescent="0.25">
      <c r="A471" t="s">
        <v>10</v>
      </c>
      <c r="B471" t="str">
        <f t="shared" si="7"/>
        <v>Redmi 14C</v>
      </c>
      <c r="C471" t="s">
        <v>11</v>
      </c>
      <c r="D471">
        <v>11999</v>
      </c>
      <c r="E471">
        <v>30999</v>
      </c>
      <c r="F471" t="s">
        <v>28</v>
      </c>
      <c r="G471" t="s">
        <v>25</v>
      </c>
      <c r="H471" t="s">
        <v>14</v>
      </c>
      <c r="I471" t="s">
        <v>15</v>
      </c>
      <c r="J471">
        <v>19000</v>
      </c>
      <c r="K471">
        <v>62</v>
      </c>
      <c r="L471">
        <v>4</v>
      </c>
      <c r="M471">
        <v>128</v>
      </c>
      <c r="N471">
        <v>5160</v>
      </c>
      <c r="O471">
        <v>0.44103675306275525</v>
      </c>
      <c r="P471" s="1">
        <v>0.4</v>
      </c>
      <c r="Q471" t="s">
        <v>431</v>
      </c>
      <c r="U471"/>
      <c r="V471"/>
    </row>
    <row r="472" spans="1:22" x14ac:dyDescent="0.25">
      <c r="A472" t="s">
        <v>10</v>
      </c>
      <c r="B472" t="str">
        <f t="shared" si="7"/>
        <v>Redmi 13</v>
      </c>
      <c r="C472" t="s">
        <v>59</v>
      </c>
      <c r="D472">
        <v>14899</v>
      </c>
      <c r="E472">
        <v>22350</v>
      </c>
      <c r="F472" t="s">
        <v>24</v>
      </c>
      <c r="G472" t="s">
        <v>25</v>
      </c>
      <c r="H472" t="s">
        <v>60</v>
      </c>
      <c r="I472" t="s">
        <v>61</v>
      </c>
      <c r="J472">
        <v>7451</v>
      </c>
      <c r="K472">
        <v>34</v>
      </c>
      <c r="L472">
        <v>6</v>
      </c>
      <c r="M472">
        <v>128</v>
      </c>
      <c r="N472">
        <v>5030</v>
      </c>
      <c r="O472">
        <v>0.3466004429827505</v>
      </c>
      <c r="P472" s="1">
        <v>0.3</v>
      </c>
      <c r="Q472" t="s">
        <v>430</v>
      </c>
      <c r="U472"/>
      <c r="V472"/>
    </row>
    <row r="473" spans="1:22" x14ac:dyDescent="0.25">
      <c r="A473" t="s">
        <v>10</v>
      </c>
      <c r="B473" t="str">
        <f t="shared" si="7"/>
        <v>Redmi 14C</v>
      </c>
      <c r="C473" t="s">
        <v>11</v>
      </c>
      <c r="D473">
        <v>11297</v>
      </c>
      <c r="E473">
        <v>14000</v>
      </c>
      <c r="F473" t="s">
        <v>28</v>
      </c>
      <c r="G473" t="s">
        <v>25</v>
      </c>
      <c r="H473" t="s">
        <v>14</v>
      </c>
      <c r="I473" t="s">
        <v>15</v>
      </c>
      <c r="J473">
        <v>2703</v>
      </c>
      <c r="K473">
        <v>20</v>
      </c>
      <c r="L473">
        <v>4</v>
      </c>
      <c r="M473">
        <v>128</v>
      </c>
      <c r="N473">
        <v>5160</v>
      </c>
      <c r="O473">
        <v>0.46844294945560766</v>
      </c>
      <c r="P473" s="1">
        <v>0.5</v>
      </c>
      <c r="Q473" t="s">
        <v>431</v>
      </c>
      <c r="U473"/>
      <c r="V473"/>
    </row>
    <row r="474" spans="1:22" x14ac:dyDescent="0.25">
      <c r="A474" t="s">
        <v>32</v>
      </c>
      <c r="B474" t="str">
        <f t="shared" si="7"/>
        <v>Galaxy A05</v>
      </c>
      <c r="C474" t="s">
        <v>33</v>
      </c>
      <c r="D474">
        <v>9399</v>
      </c>
      <c r="E474">
        <v>20999</v>
      </c>
      <c r="F474" t="s">
        <v>28</v>
      </c>
      <c r="G474" t="s">
        <v>19</v>
      </c>
      <c r="H474" t="s">
        <v>26</v>
      </c>
      <c r="I474" t="s">
        <v>21</v>
      </c>
      <c r="J474">
        <v>11600</v>
      </c>
      <c r="K474">
        <v>56</v>
      </c>
      <c r="L474">
        <v>4</v>
      </c>
      <c r="M474">
        <v>64</v>
      </c>
      <c r="N474">
        <v>5000</v>
      </c>
      <c r="O474">
        <v>0.5392062985423981</v>
      </c>
      <c r="P474" s="1">
        <v>0.5</v>
      </c>
      <c r="Q474" t="s">
        <v>432</v>
      </c>
      <c r="U474"/>
      <c r="V474"/>
    </row>
    <row r="475" spans="1:22" x14ac:dyDescent="0.25">
      <c r="A475" t="s">
        <v>32</v>
      </c>
      <c r="B475" t="str">
        <f t="shared" si="7"/>
        <v>Galaxy A36</v>
      </c>
      <c r="C475" t="s">
        <v>186</v>
      </c>
      <c r="D475">
        <v>36250</v>
      </c>
      <c r="E475">
        <v>59999</v>
      </c>
      <c r="F475" t="s">
        <v>24</v>
      </c>
      <c r="G475" t="s">
        <v>25</v>
      </c>
      <c r="H475" t="s">
        <v>20</v>
      </c>
      <c r="I475" t="s">
        <v>21</v>
      </c>
      <c r="J475">
        <v>23749</v>
      </c>
      <c r="K475">
        <v>40</v>
      </c>
      <c r="L475">
        <v>6</v>
      </c>
      <c r="M475">
        <v>128</v>
      </c>
      <c r="N475">
        <v>5000</v>
      </c>
      <c r="O475">
        <v>0.14162758620689656</v>
      </c>
      <c r="P475" s="1">
        <v>0.1</v>
      </c>
      <c r="Q475" t="s">
        <v>430</v>
      </c>
      <c r="U475"/>
      <c r="V475"/>
    </row>
    <row r="476" spans="1:22" x14ac:dyDescent="0.25">
      <c r="A476" t="s">
        <v>10</v>
      </c>
      <c r="B476" t="str">
        <f t="shared" si="7"/>
        <v>Redmi 14C</v>
      </c>
      <c r="C476" t="s">
        <v>11</v>
      </c>
      <c r="D476">
        <v>11297</v>
      </c>
      <c r="E476">
        <v>14999</v>
      </c>
      <c r="F476" t="s">
        <v>28</v>
      </c>
      <c r="G476" t="s">
        <v>25</v>
      </c>
      <c r="H476" t="s">
        <v>14</v>
      </c>
      <c r="I476" t="s">
        <v>15</v>
      </c>
      <c r="J476">
        <v>3702</v>
      </c>
      <c r="K476">
        <v>25</v>
      </c>
      <c r="L476">
        <v>4</v>
      </c>
      <c r="M476">
        <v>128</v>
      </c>
      <c r="N476">
        <v>5160</v>
      </c>
      <c r="O476">
        <v>0.46844294945560766</v>
      </c>
      <c r="P476" s="1">
        <v>0.5</v>
      </c>
      <c r="Q476" t="s">
        <v>431</v>
      </c>
      <c r="U476"/>
      <c r="V476"/>
    </row>
    <row r="477" spans="1:22" x14ac:dyDescent="0.25">
      <c r="A477" t="s">
        <v>10</v>
      </c>
      <c r="B477" t="str">
        <f t="shared" si="7"/>
        <v>Note 50</v>
      </c>
      <c r="C477" t="s">
        <v>47</v>
      </c>
      <c r="D477">
        <v>11990</v>
      </c>
      <c r="E477">
        <v>20999</v>
      </c>
      <c r="F477" t="s">
        <v>28</v>
      </c>
      <c r="G477" t="s">
        <v>25</v>
      </c>
      <c r="H477" t="s">
        <v>26</v>
      </c>
      <c r="I477" t="s">
        <v>21</v>
      </c>
      <c r="J477">
        <v>9009</v>
      </c>
      <c r="K477">
        <v>43</v>
      </c>
      <c r="L477">
        <v>4</v>
      </c>
      <c r="M477">
        <v>128</v>
      </c>
      <c r="N477">
        <v>5000</v>
      </c>
      <c r="O477">
        <v>0.428023352793995</v>
      </c>
      <c r="P477" s="1">
        <v>0.4</v>
      </c>
      <c r="Q477" t="s">
        <v>431</v>
      </c>
      <c r="U477"/>
      <c r="V477"/>
    </row>
    <row r="478" spans="1:22" x14ac:dyDescent="0.25">
      <c r="A478" t="s">
        <v>32</v>
      </c>
      <c r="B478" t="str">
        <f t="shared" si="7"/>
        <v>Galaxy A05</v>
      </c>
      <c r="C478" t="s">
        <v>33</v>
      </c>
      <c r="D478">
        <v>9499</v>
      </c>
      <c r="E478">
        <v>20999</v>
      </c>
      <c r="F478" t="s">
        <v>28</v>
      </c>
      <c r="G478" t="s">
        <v>19</v>
      </c>
      <c r="H478" t="s">
        <v>26</v>
      </c>
      <c r="I478" t="s">
        <v>21</v>
      </c>
      <c r="J478">
        <v>11500</v>
      </c>
      <c r="K478">
        <v>55</v>
      </c>
      <c r="L478">
        <v>4</v>
      </c>
      <c r="M478">
        <v>64</v>
      </c>
      <c r="N478">
        <v>5000</v>
      </c>
      <c r="O478">
        <v>0.53352984524686808</v>
      </c>
      <c r="P478" s="1">
        <v>0.5</v>
      </c>
      <c r="Q478" t="s">
        <v>432</v>
      </c>
      <c r="U478"/>
      <c r="V478"/>
    </row>
    <row r="479" spans="1:22" x14ac:dyDescent="0.25">
      <c r="A479" t="s">
        <v>32</v>
      </c>
      <c r="B479" t="str">
        <f t="shared" si="7"/>
        <v>Galaxy A36</v>
      </c>
      <c r="C479" t="s">
        <v>186</v>
      </c>
      <c r="D479">
        <v>37990</v>
      </c>
      <c r="E479">
        <v>50000</v>
      </c>
      <c r="F479" t="s">
        <v>12</v>
      </c>
      <c r="G479" t="s">
        <v>13</v>
      </c>
      <c r="H479" t="s">
        <v>26</v>
      </c>
      <c r="I479" t="s">
        <v>21</v>
      </c>
      <c r="J479">
        <v>12010</v>
      </c>
      <c r="K479">
        <v>24</v>
      </c>
      <c r="L479">
        <v>8</v>
      </c>
      <c r="M479">
        <v>256</v>
      </c>
      <c r="N479">
        <v>5000</v>
      </c>
      <c r="O479">
        <v>0.13856277967886285</v>
      </c>
      <c r="P479" s="1">
        <v>0.1</v>
      </c>
      <c r="Q479" t="s">
        <v>428</v>
      </c>
      <c r="U479"/>
      <c r="V479"/>
    </row>
    <row r="480" spans="1:22" x14ac:dyDescent="0.25">
      <c r="A480" t="s">
        <v>49</v>
      </c>
      <c r="B480" t="str">
        <f t="shared" si="7"/>
        <v>A5</v>
      </c>
      <c r="C480" t="s">
        <v>187</v>
      </c>
      <c r="D480">
        <v>28899</v>
      </c>
      <c r="E480">
        <v>35999</v>
      </c>
      <c r="F480" t="s">
        <v>12</v>
      </c>
      <c r="G480" t="s">
        <v>13</v>
      </c>
      <c r="H480" t="s">
        <v>36</v>
      </c>
      <c r="I480" t="s">
        <v>77</v>
      </c>
      <c r="J480">
        <v>7100</v>
      </c>
      <c r="K480">
        <v>20</v>
      </c>
      <c r="L480">
        <v>8</v>
      </c>
      <c r="M480">
        <v>256</v>
      </c>
      <c r="N480">
        <v>6000</v>
      </c>
      <c r="O480">
        <v>0.21675490501401432</v>
      </c>
      <c r="P480" s="1">
        <v>0.2</v>
      </c>
      <c r="Q480" t="s">
        <v>428</v>
      </c>
      <c r="U480"/>
      <c r="V480"/>
    </row>
    <row r="481" spans="1:22" x14ac:dyDescent="0.25">
      <c r="A481" t="s">
        <v>10</v>
      </c>
      <c r="B481" t="str">
        <f t="shared" si="7"/>
        <v>C71</v>
      </c>
      <c r="C481" t="s">
        <v>164</v>
      </c>
      <c r="D481">
        <v>8299</v>
      </c>
      <c r="E481">
        <v>19999</v>
      </c>
      <c r="F481" t="s">
        <v>39</v>
      </c>
      <c r="G481" t="s">
        <v>19</v>
      </c>
      <c r="H481" t="s">
        <v>14</v>
      </c>
      <c r="I481" t="s">
        <v>63</v>
      </c>
      <c r="J481">
        <v>11700</v>
      </c>
      <c r="K481">
        <v>59</v>
      </c>
      <c r="L481">
        <v>3</v>
      </c>
      <c r="M481">
        <v>64</v>
      </c>
      <c r="N481">
        <v>5200</v>
      </c>
      <c r="O481">
        <v>0.63465477768405831</v>
      </c>
      <c r="P481" s="1">
        <v>0.6</v>
      </c>
      <c r="Q481" t="s">
        <v>434</v>
      </c>
      <c r="U481"/>
      <c r="V481"/>
    </row>
    <row r="482" spans="1:22" x14ac:dyDescent="0.25">
      <c r="A482" t="s">
        <v>32</v>
      </c>
      <c r="B482" t="str">
        <f t="shared" si="7"/>
        <v>Galaxy A16</v>
      </c>
      <c r="C482" t="s">
        <v>42</v>
      </c>
      <c r="D482">
        <v>23250</v>
      </c>
      <c r="E482">
        <v>29999</v>
      </c>
      <c r="F482" t="s">
        <v>12</v>
      </c>
      <c r="G482" t="s">
        <v>13</v>
      </c>
      <c r="H482" t="s">
        <v>26</v>
      </c>
      <c r="I482" t="s">
        <v>21</v>
      </c>
      <c r="J482">
        <v>6749</v>
      </c>
      <c r="K482">
        <v>23</v>
      </c>
      <c r="L482">
        <v>8</v>
      </c>
      <c r="M482">
        <v>256</v>
      </c>
      <c r="N482">
        <v>5000</v>
      </c>
      <c r="O482">
        <v>0.22640860215053762</v>
      </c>
      <c r="P482" s="1">
        <v>0.2</v>
      </c>
      <c r="Q482" t="s">
        <v>428</v>
      </c>
      <c r="U482"/>
      <c r="V482"/>
    </row>
    <row r="483" spans="1:22" x14ac:dyDescent="0.25">
      <c r="A483" t="s">
        <v>32</v>
      </c>
      <c r="B483" t="str">
        <f t="shared" si="7"/>
        <v>Galaxy A24</v>
      </c>
      <c r="C483" t="s">
        <v>188</v>
      </c>
      <c r="D483">
        <v>22999</v>
      </c>
      <c r="E483">
        <v>30999</v>
      </c>
      <c r="F483" t="s">
        <v>28</v>
      </c>
      <c r="G483" t="s">
        <v>25</v>
      </c>
      <c r="H483" t="s">
        <v>67</v>
      </c>
      <c r="I483" t="s">
        <v>21</v>
      </c>
      <c r="J483">
        <v>8000</v>
      </c>
      <c r="K483">
        <v>26</v>
      </c>
      <c r="L483">
        <v>4</v>
      </c>
      <c r="M483">
        <v>128</v>
      </c>
      <c r="N483">
        <v>5000</v>
      </c>
      <c r="O483">
        <v>0.22314013652767511</v>
      </c>
      <c r="P483" s="1">
        <v>0.2</v>
      </c>
      <c r="Q483" t="s">
        <v>431</v>
      </c>
      <c r="U483"/>
      <c r="V483"/>
    </row>
    <row r="484" spans="1:22" x14ac:dyDescent="0.25">
      <c r="A484" t="s">
        <v>103</v>
      </c>
      <c r="B484" t="str">
        <f t="shared" si="7"/>
        <v>Neon Smarta 2</v>
      </c>
      <c r="C484" t="s">
        <v>116</v>
      </c>
      <c r="D484">
        <v>5380</v>
      </c>
      <c r="E484">
        <v>6500</v>
      </c>
      <c r="F484" t="s">
        <v>18</v>
      </c>
      <c r="G484" t="s">
        <v>51</v>
      </c>
      <c r="H484" t="s">
        <v>105</v>
      </c>
      <c r="I484" t="s">
        <v>106</v>
      </c>
      <c r="J484">
        <v>1120</v>
      </c>
      <c r="K484">
        <v>18</v>
      </c>
      <c r="L484">
        <v>2</v>
      </c>
      <c r="M484">
        <v>32</v>
      </c>
      <c r="N484">
        <v>3300</v>
      </c>
      <c r="O484">
        <v>0.61970260223048323</v>
      </c>
      <c r="P484" s="1">
        <v>0.6</v>
      </c>
      <c r="Q484" t="s">
        <v>445</v>
      </c>
      <c r="U484"/>
      <c r="V484"/>
    </row>
    <row r="485" spans="1:22" x14ac:dyDescent="0.25">
      <c r="A485" t="s">
        <v>10</v>
      </c>
      <c r="B485" t="str">
        <f t="shared" si="7"/>
        <v>Note 50</v>
      </c>
      <c r="C485" t="s">
        <v>47</v>
      </c>
      <c r="D485">
        <v>12485</v>
      </c>
      <c r="E485">
        <v>19999</v>
      </c>
      <c r="F485" t="s">
        <v>12</v>
      </c>
      <c r="G485" t="s">
        <v>13</v>
      </c>
      <c r="H485" t="s">
        <v>48</v>
      </c>
      <c r="I485" t="s">
        <v>21</v>
      </c>
      <c r="J485">
        <v>7514</v>
      </c>
      <c r="K485">
        <v>38</v>
      </c>
      <c r="L485">
        <v>8</v>
      </c>
      <c r="M485">
        <v>256</v>
      </c>
      <c r="N485">
        <v>5000</v>
      </c>
      <c r="O485">
        <v>0.42162595114136964</v>
      </c>
      <c r="P485" s="1">
        <v>0.4</v>
      </c>
      <c r="Q485" t="s">
        <v>428</v>
      </c>
      <c r="U485"/>
      <c r="V485"/>
    </row>
    <row r="486" spans="1:22" x14ac:dyDescent="0.25">
      <c r="A486" t="s">
        <v>34</v>
      </c>
      <c r="B486" t="str">
        <f t="shared" si="7"/>
        <v>CAMON 16 PREMIER</v>
      </c>
      <c r="C486" t="s">
        <v>189</v>
      </c>
      <c r="D486">
        <v>13999</v>
      </c>
      <c r="E486">
        <v>17999</v>
      </c>
      <c r="F486" t="s">
        <v>12</v>
      </c>
      <c r="G486" t="s">
        <v>25</v>
      </c>
      <c r="H486" t="s">
        <v>190</v>
      </c>
      <c r="I486" t="s">
        <v>153</v>
      </c>
      <c r="J486">
        <v>4000</v>
      </c>
      <c r="K486">
        <v>23</v>
      </c>
      <c r="L486">
        <v>8</v>
      </c>
      <c r="M486">
        <v>128</v>
      </c>
      <c r="N486">
        <v>4500</v>
      </c>
      <c r="O486">
        <v>0.33116651189370672</v>
      </c>
      <c r="P486" s="1">
        <v>0.3</v>
      </c>
      <c r="Q486" t="s">
        <v>433</v>
      </c>
      <c r="U486"/>
      <c r="V486"/>
    </row>
    <row r="487" spans="1:22" x14ac:dyDescent="0.25">
      <c r="A487" t="s">
        <v>10</v>
      </c>
      <c r="B487" t="str">
        <f t="shared" si="7"/>
        <v>Redmi 13</v>
      </c>
      <c r="C487" t="s">
        <v>59</v>
      </c>
      <c r="D487">
        <v>13695</v>
      </c>
      <c r="E487">
        <v>23000</v>
      </c>
      <c r="F487" t="s">
        <v>24</v>
      </c>
      <c r="G487" t="s">
        <v>25</v>
      </c>
      <c r="H487" t="s">
        <v>60</v>
      </c>
      <c r="I487" t="s">
        <v>61</v>
      </c>
      <c r="J487">
        <v>9305</v>
      </c>
      <c r="K487">
        <v>41</v>
      </c>
      <c r="L487">
        <v>6</v>
      </c>
      <c r="M487">
        <v>128</v>
      </c>
      <c r="N487">
        <v>5030</v>
      </c>
      <c r="O487">
        <v>0.37707192405987588</v>
      </c>
      <c r="P487" s="1">
        <v>0.4</v>
      </c>
      <c r="Q487" t="s">
        <v>430</v>
      </c>
      <c r="U487"/>
      <c r="V487"/>
    </row>
    <row r="488" spans="1:22" x14ac:dyDescent="0.25">
      <c r="A488" t="s">
        <v>34</v>
      </c>
      <c r="B488" t="str">
        <f t="shared" si="7"/>
        <v>Spark 30c</v>
      </c>
      <c r="C488" t="s">
        <v>35</v>
      </c>
      <c r="D488">
        <v>12199</v>
      </c>
      <c r="E488">
        <v>19999</v>
      </c>
      <c r="F488" t="s">
        <v>12</v>
      </c>
      <c r="G488" t="s">
        <v>25</v>
      </c>
      <c r="H488" t="s">
        <v>36</v>
      </c>
      <c r="I488" t="s">
        <v>21</v>
      </c>
      <c r="J488">
        <v>7800</v>
      </c>
      <c r="K488">
        <v>39</v>
      </c>
      <c r="L488">
        <v>8</v>
      </c>
      <c r="M488">
        <v>128</v>
      </c>
      <c r="N488">
        <v>5000</v>
      </c>
      <c r="O488">
        <v>0.42101811623903601</v>
      </c>
      <c r="P488" s="1">
        <v>0.4</v>
      </c>
      <c r="Q488" t="s">
        <v>433</v>
      </c>
      <c r="U488"/>
      <c r="V488"/>
    </row>
    <row r="489" spans="1:22" x14ac:dyDescent="0.25">
      <c r="A489" t="s">
        <v>34</v>
      </c>
      <c r="B489" t="str">
        <f t="shared" si="7"/>
        <v>Spark 30c</v>
      </c>
      <c r="C489" t="s">
        <v>35</v>
      </c>
      <c r="D489">
        <v>12695</v>
      </c>
      <c r="E489">
        <v>25999</v>
      </c>
      <c r="F489" t="s">
        <v>12</v>
      </c>
      <c r="G489" t="s">
        <v>25</v>
      </c>
      <c r="H489" t="s">
        <v>36</v>
      </c>
      <c r="I489" t="s">
        <v>21</v>
      </c>
      <c r="J489">
        <v>13304</v>
      </c>
      <c r="K489">
        <v>52</v>
      </c>
      <c r="L489">
        <v>8</v>
      </c>
      <c r="M489">
        <v>128</v>
      </c>
      <c r="N489">
        <v>5000</v>
      </c>
      <c r="O489">
        <v>0.40456872784560849</v>
      </c>
      <c r="P489" s="1">
        <v>0.4</v>
      </c>
      <c r="Q489" t="s">
        <v>433</v>
      </c>
      <c r="U489"/>
      <c r="V489"/>
    </row>
    <row r="490" spans="1:22" x14ac:dyDescent="0.25">
      <c r="A490" t="s">
        <v>10</v>
      </c>
      <c r="B490" t="str">
        <f t="shared" si="7"/>
        <v>C71</v>
      </c>
      <c r="C490" t="s">
        <v>164</v>
      </c>
      <c r="D490">
        <v>9999</v>
      </c>
      <c r="E490">
        <v>19999</v>
      </c>
      <c r="F490" t="s">
        <v>28</v>
      </c>
      <c r="G490" t="s">
        <v>25</v>
      </c>
      <c r="H490" t="s">
        <v>14</v>
      </c>
      <c r="I490" t="s">
        <v>63</v>
      </c>
      <c r="J490">
        <v>10000</v>
      </c>
      <c r="K490">
        <v>50</v>
      </c>
      <c r="L490">
        <v>4</v>
      </c>
      <c r="M490">
        <v>128</v>
      </c>
      <c r="N490">
        <v>5200</v>
      </c>
      <c r="O490">
        <v>0.53325332533253322</v>
      </c>
      <c r="P490" s="1">
        <v>0.5</v>
      </c>
      <c r="Q490" t="s">
        <v>431</v>
      </c>
      <c r="U490"/>
      <c r="V490"/>
    </row>
    <row r="491" spans="1:22" x14ac:dyDescent="0.25">
      <c r="A491" t="s">
        <v>10</v>
      </c>
      <c r="B491" t="str">
        <f t="shared" si="7"/>
        <v>Redmi 14C</v>
      </c>
      <c r="C491" t="s">
        <v>11</v>
      </c>
      <c r="D491">
        <v>11598</v>
      </c>
      <c r="E491">
        <v>21999</v>
      </c>
      <c r="F491" t="s">
        <v>28</v>
      </c>
      <c r="G491" t="s">
        <v>25</v>
      </c>
      <c r="H491" t="s">
        <v>14</v>
      </c>
      <c r="I491" t="s">
        <v>15</v>
      </c>
      <c r="J491">
        <v>10401</v>
      </c>
      <c r="K491">
        <v>48</v>
      </c>
      <c r="L491">
        <v>4</v>
      </c>
      <c r="M491">
        <v>128</v>
      </c>
      <c r="N491">
        <v>5160</v>
      </c>
      <c r="O491">
        <v>0.45628556647697877</v>
      </c>
      <c r="P491" s="1">
        <v>0.5</v>
      </c>
      <c r="Q491" t="s">
        <v>431</v>
      </c>
      <c r="U491"/>
      <c r="V491"/>
    </row>
    <row r="492" spans="1:22" x14ac:dyDescent="0.25">
      <c r="A492" t="s">
        <v>10</v>
      </c>
      <c r="B492" t="str">
        <f t="shared" si="7"/>
        <v>NOTE 50</v>
      </c>
      <c r="C492" t="s">
        <v>71</v>
      </c>
      <c r="D492">
        <v>9999</v>
      </c>
      <c r="E492">
        <v>15999</v>
      </c>
      <c r="F492" t="s">
        <v>28</v>
      </c>
      <c r="G492" t="s">
        <v>25</v>
      </c>
      <c r="H492" t="s">
        <v>48</v>
      </c>
      <c r="I492" t="s">
        <v>21</v>
      </c>
      <c r="J492">
        <v>6000</v>
      </c>
      <c r="K492">
        <v>38</v>
      </c>
      <c r="L492">
        <v>4</v>
      </c>
      <c r="M492">
        <v>128</v>
      </c>
      <c r="N492">
        <v>5000</v>
      </c>
      <c r="O492">
        <v>0.51325132513251326</v>
      </c>
      <c r="P492" s="1">
        <v>0.5</v>
      </c>
      <c r="Q492" t="s">
        <v>431</v>
      </c>
      <c r="U492"/>
      <c r="V492"/>
    </row>
    <row r="493" spans="1:22" x14ac:dyDescent="0.25">
      <c r="A493" t="s">
        <v>34</v>
      </c>
      <c r="B493" t="str">
        <f t="shared" si="7"/>
        <v>CAMON 40 PRO</v>
      </c>
      <c r="C493" t="s">
        <v>163</v>
      </c>
      <c r="D493">
        <v>32999</v>
      </c>
      <c r="E493">
        <v>60000</v>
      </c>
      <c r="F493" t="s">
        <v>12</v>
      </c>
      <c r="G493" t="s">
        <v>13</v>
      </c>
      <c r="H493" t="s">
        <v>55</v>
      </c>
      <c r="I493" t="s">
        <v>63</v>
      </c>
      <c r="J493">
        <v>27001</v>
      </c>
      <c r="K493">
        <v>45</v>
      </c>
      <c r="L493">
        <v>8</v>
      </c>
      <c r="M493">
        <v>256</v>
      </c>
      <c r="N493">
        <v>5200</v>
      </c>
      <c r="O493">
        <v>0.1655807751750053</v>
      </c>
      <c r="P493" s="1">
        <v>0.2</v>
      </c>
      <c r="Q493" t="s">
        <v>428</v>
      </c>
      <c r="U493"/>
      <c r="V493"/>
    </row>
    <row r="494" spans="1:22" x14ac:dyDescent="0.25">
      <c r="A494" t="s">
        <v>32</v>
      </c>
      <c r="B494" t="str">
        <f t="shared" si="7"/>
        <v>Galaxy A06</v>
      </c>
      <c r="C494" t="s">
        <v>41</v>
      </c>
      <c r="D494">
        <v>12695</v>
      </c>
      <c r="E494">
        <v>20995</v>
      </c>
      <c r="F494" t="s">
        <v>28</v>
      </c>
      <c r="G494" t="s">
        <v>25</v>
      </c>
      <c r="H494" t="s">
        <v>26</v>
      </c>
      <c r="I494" t="s">
        <v>21</v>
      </c>
      <c r="J494">
        <v>8300</v>
      </c>
      <c r="K494">
        <v>40</v>
      </c>
      <c r="L494">
        <v>4</v>
      </c>
      <c r="M494">
        <v>128</v>
      </c>
      <c r="N494">
        <v>5000</v>
      </c>
      <c r="O494">
        <v>0.40425364316660101</v>
      </c>
      <c r="P494" s="1">
        <v>0.4</v>
      </c>
      <c r="Q494" t="s">
        <v>431</v>
      </c>
      <c r="U494"/>
      <c r="V494"/>
    </row>
    <row r="495" spans="1:22" x14ac:dyDescent="0.25">
      <c r="A495" t="s">
        <v>22</v>
      </c>
      <c r="B495" t="str">
        <f t="shared" si="7"/>
        <v>Smart 9 HD</v>
      </c>
      <c r="C495" t="s">
        <v>191</v>
      </c>
      <c r="D495">
        <v>9840</v>
      </c>
      <c r="E495">
        <v>15999</v>
      </c>
      <c r="F495" t="s">
        <v>39</v>
      </c>
      <c r="G495" t="s">
        <v>19</v>
      </c>
      <c r="H495" t="s">
        <v>26</v>
      </c>
      <c r="I495" t="s">
        <v>21</v>
      </c>
      <c r="J495">
        <v>6159</v>
      </c>
      <c r="K495">
        <v>39</v>
      </c>
      <c r="L495">
        <v>3</v>
      </c>
      <c r="M495">
        <v>64</v>
      </c>
      <c r="N495">
        <v>5000</v>
      </c>
      <c r="O495">
        <v>0.51493902439024386</v>
      </c>
      <c r="P495" s="1">
        <v>0.5</v>
      </c>
      <c r="Q495" t="s">
        <v>434</v>
      </c>
      <c r="U495"/>
      <c r="V495"/>
    </row>
    <row r="496" spans="1:22" x14ac:dyDescent="0.25">
      <c r="A496" t="s">
        <v>32</v>
      </c>
      <c r="B496" t="str">
        <f t="shared" si="7"/>
        <v>Galaxy A05S</v>
      </c>
      <c r="C496" t="s">
        <v>46</v>
      </c>
      <c r="D496">
        <v>14799</v>
      </c>
      <c r="E496">
        <v>22999</v>
      </c>
      <c r="F496" t="s">
        <v>28</v>
      </c>
      <c r="G496" t="s">
        <v>25</v>
      </c>
      <c r="H496" t="s">
        <v>26</v>
      </c>
      <c r="I496" t="s">
        <v>21</v>
      </c>
      <c r="J496">
        <v>8200</v>
      </c>
      <c r="K496">
        <v>36</v>
      </c>
      <c r="L496">
        <v>4</v>
      </c>
      <c r="M496">
        <v>128</v>
      </c>
      <c r="N496">
        <v>5000</v>
      </c>
      <c r="O496">
        <v>0.34678018785053044</v>
      </c>
      <c r="P496" s="1">
        <v>0.3</v>
      </c>
      <c r="Q496" t="s">
        <v>431</v>
      </c>
      <c r="U496"/>
      <c r="V496"/>
    </row>
    <row r="497" spans="1:22" x14ac:dyDescent="0.25">
      <c r="A497" t="s">
        <v>34</v>
      </c>
      <c r="B497" t="str">
        <f t="shared" si="7"/>
        <v>POP 9</v>
      </c>
      <c r="C497" t="s">
        <v>58</v>
      </c>
      <c r="D497">
        <v>9699</v>
      </c>
      <c r="E497">
        <v>19999</v>
      </c>
      <c r="F497" t="s">
        <v>39</v>
      </c>
      <c r="G497" t="s">
        <v>19</v>
      </c>
      <c r="H497" t="s">
        <v>36</v>
      </c>
      <c r="I497" t="s">
        <v>21</v>
      </c>
      <c r="J497">
        <v>10300</v>
      </c>
      <c r="K497">
        <v>52</v>
      </c>
      <c r="L497">
        <v>3</v>
      </c>
      <c r="M497">
        <v>64</v>
      </c>
      <c r="N497">
        <v>5000</v>
      </c>
      <c r="O497">
        <v>0.52242499226724404</v>
      </c>
      <c r="P497" s="1">
        <v>0.5</v>
      </c>
      <c r="Q497" t="s">
        <v>434</v>
      </c>
      <c r="U497"/>
      <c r="V497"/>
    </row>
    <row r="498" spans="1:22" x14ac:dyDescent="0.25">
      <c r="A498" t="s">
        <v>32</v>
      </c>
      <c r="B498" t="str">
        <f t="shared" si="7"/>
        <v>Galaxy A05s</v>
      </c>
      <c r="C498" t="s">
        <v>70</v>
      </c>
      <c r="D498">
        <v>13840</v>
      </c>
      <c r="E498">
        <v>22000</v>
      </c>
      <c r="F498" t="s">
        <v>28</v>
      </c>
      <c r="G498" t="s">
        <v>25</v>
      </c>
      <c r="H498" t="s">
        <v>26</v>
      </c>
      <c r="I498" t="s">
        <v>21</v>
      </c>
      <c r="J498">
        <v>8160</v>
      </c>
      <c r="K498">
        <v>37</v>
      </c>
      <c r="L498">
        <v>4</v>
      </c>
      <c r="M498">
        <v>128</v>
      </c>
      <c r="N498">
        <v>5000</v>
      </c>
      <c r="O498">
        <v>0.37080924855491332</v>
      </c>
      <c r="P498" s="1">
        <v>0.4</v>
      </c>
      <c r="Q498" t="s">
        <v>431</v>
      </c>
      <c r="U498"/>
      <c r="V498"/>
    </row>
    <row r="499" spans="1:22" x14ac:dyDescent="0.25">
      <c r="A499" t="s">
        <v>32</v>
      </c>
      <c r="B499" t="str">
        <f t="shared" si="7"/>
        <v>Galaxy A16</v>
      </c>
      <c r="C499" t="s">
        <v>42</v>
      </c>
      <c r="D499">
        <v>25690</v>
      </c>
      <c r="E499">
        <v>30000</v>
      </c>
      <c r="F499" t="s">
        <v>12</v>
      </c>
      <c r="G499" t="s">
        <v>13</v>
      </c>
      <c r="H499" t="s">
        <v>26</v>
      </c>
      <c r="I499" t="s">
        <v>21</v>
      </c>
      <c r="J499">
        <v>4310</v>
      </c>
      <c r="K499">
        <v>15</v>
      </c>
      <c r="L499">
        <v>8</v>
      </c>
      <c r="M499">
        <v>256</v>
      </c>
      <c r="N499">
        <v>5000</v>
      </c>
      <c r="O499">
        <v>0.20490463215258856</v>
      </c>
      <c r="P499" s="1">
        <v>0.2</v>
      </c>
      <c r="Q499" t="s">
        <v>428</v>
      </c>
      <c r="U499"/>
      <c r="V499"/>
    </row>
    <row r="500" spans="1:22" x14ac:dyDescent="0.25">
      <c r="A500" t="s">
        <v>32</v>
      </c>
      <c r="B500" t="str">
        <f t="shared" si="7"/>
        <v>Galaxy A36</v>
      </c>
      <c r="C500" t="s">
        <v>186</v>
      </c>
      <c r="D500">
        <v>43333</v>
      </c>
      <c r="F500" t="s">
        <v>12</v>
      </c>
      <c r="G500" t="s">
        <v>13</v>
      </c>
      <c r="H500" t="s">
        <v>26</v>
      </c>
      <c r="I500" t="s">
        <v>21</v>
      </c>
      <c r="L500">
        <v>8</v>
      </c>
      <c r="M500">
        <v>256</v>
      </c>
      <c r="N500">
        <v>5000</v>
      </c>
      <c r="O500">
        <v>0.12147785752198094</v>
      </c>
      <c r="P500" s="1">
        <v>0.1</v>
      </c>
      <c r="Q500" t="s">
        <v>428</v>
      </c>
      <c r="U500"/>
      <c r="V500"/>
    </row>
    <row r="501" spans="1:22" x14ac:dyDescent="0.25">
      <c r="A501" t="s">
        <v>10</v>
      </c>
      <c r="B501" t="str">
        <f t="shared" si="7"/>
        <v>Redmi 12</v>
      </c>
      <c r="C501" t="s">
        <v>118</v>
      </c>
      <c r="D501">
        <v>16899</v>
      </c>
      <c r="E501">
        <v>23999</v>
      </c>
      <c r="F501" t="s">
        <v>12</v>
      </c>
      <c r="G501" t="s">
        <v>13</v>
      </c>
      <c r="H501" t="s">
        <v>26</v>
      </c>
      <c r="I501" t="s">
        <v>21</v>
      </c>
      <c r="J501">
        <v>7100</v>
      </c>
      <c r="K501">
        <v>30</v>
      </c>
      <c r="L501">
        <v>8</v>
      </c>
      <c r="M501">
        <v>256</v>
      </c>
      <c r="N501">
        <v>5000</v>
      </c>
      <c r="O501">
        <v>0.31149772175868395</v>
      </c>
      <c r="P501" s="1">
        <v>0.3</v>
      </c>
      <c r="Q501" t="s">
        <v>428</v>
      </c>
      <c r="U501"/>
      <c r="V501"/>
    </row>
    <row r="502" spans="1:22" x14ac:dyDescent="0.25">
      <c r="A502" t="s">
        <v>49</v>
      </c>
      <c r="B502" t="str">
        <f t="shared" si="7"/>
        <v>A5 PRO</v>
      </c>
      <c r="C502" t="s">
        <v>192</v>
      </c>
      <c r="D502">
        <v>28799</v>
      </c>
      <c r="E502">
        <v>35959</v>
      </c>
      <c r="F502" t="s">
        <v>12</v>
      </c>
      <c r="G502" t="s">
        <v>13</v>
      </c>
      <c r="H502" t="s">
        <v>36</v>
      </c>
      <c r="I502" t="s">
        <v>74</v>
      </c>
      <c r="J502">
        <v>7160</v>
      </c>
      <c r="K502">
        <v>20</v>
      </c>
      <c r="L502">
        <v>8</v>
      </c>
      <c r="M502">
        <v>256</v>
      </c>
      <c r="N502">
        <v>5800</v>
      </c>
      <c r="O502">
        <v>0.21056286676620717</v>
      </c>
      <c r="P502" s="1">
        <v>0.2</v>
      </c>
      <c r="Q502" t="s">
        <v>428</v>
      </c>
      <c r="U502"/>
      <c r="V502"/>
    </row>
    <row r="503" spans="1:22" x14ac:dyDescent="0.25">
      <c r="A503" t="s">
        <v>16</v>
      </c>
      <c r="B503" t="str">
        <f t="shared" si="7"/>
        <v>A18</v>
      </c>
      <c r="C503" t="s">
        <v>142</v>
      </c>
      <c r="D503">
        <v>5670</v>
      </c>
      <c r="E503">
        <v>9999</v>
      </c>
      <c r="F503" t="s">
        <v>193</v>
      </c>
      <c r="G503" t="s">
        <v>51</v>
      </c>
      <c r="H503" t="s">
        <v>135</v>
      </c>
      <c r="I503" t="s">
        <v>194</v>
      </c>
      <c r="J503">
        <v>4329</v>
      </c>
      <c r="K503">
        <v>44</v>
      </c>
      <c r="L503">
        <v>1</v>
      </c>
      <c r="M503">
        <v>32</v>
      </c>
      <c r="N503">
        <v>2400</v>
      </c>
      <c r="O503">
        <v>0.42910052910052909</v>
      </c>
      <c r="P503" s="1">
        <v>0.4</v>
      </c>
      <c r="Q503" t="s">
        <v>457</v>
      </c>
      <c r="U503"/>
      <c r="V503"/>
    </row>
    <row r="504" spans="1:22" x14ac:dyDescent="0.25">
      <c r="A504" t="s">
        <v>32</v>
      </c>
      <c r="B504" t="str">
        <f t="shared" si="7"/>
        <v>Galaxy A06</v>
      </c>
      <c r="C504" t="s">
        <v>41</v>
      </c>
      <c r="D504">
        <v>12490</v>
      </c>
      <c r="E504">
        <v>20999</v>
      </c>
      <c r="F504" t="s">
        <v>28</v>
      </c>
      <c r="G504" t="s">
        <v>25</v>
      </c>
      <c r="H504" t="s">
        <v>26</v>
      </c>
      <c r="I504" t="s">
        <v>21</v>
      </c>
      <c r="J504">
        <v>8509</v>
      </c>
      <c r="K504">
        <v>41</v>
      </c>
      <c r="L504">
        <v>4</v>
      </c>
      <c r="M504">
        <v>128</v>
      </c>
      <c r="N504">
        <v>5000</v>
      </c>
      <c r="O504">
        <v>0.410888710968775</v>
      </c>
      <c r="P504" s="1">
        <v>0.4</v>
      </c>
      <c r="Q504" t="s">
        <v>431</v>
      </c>
      <c r="U504"/>
      <c r="V504"/>
    </row>
    <row r="505" spans="1:22" x14ac:dyDescent="0.25">
      <c r="A505" t="s">
        <v>34</v>
      </c>
      <c r="B505" t="str">
        <f t="shared" si="7"/>
        <v>Spark 30</v>
      </c>
      <c r="C505" t="s">
        <v>140</v>
      </c>
      <c r="D505">
        <v>19690</v>
      </c>
      <c r="E505">
        <v>30000</v>
      </c>
      <c r="F505" t="s">
        <v>12</v>
      </c>
      <c r="G505" t="s">
        <v>13</v>
      </c>
      <c r="H505" t="s">
        <v>55</v>
      </c>
      <c r="I505" t="s">
        <v>21</v>
      </c>
      <c r="J505">
        <v>10310</v>
      </c>
      <c r="K505">
        <v>35</v>
      </c>
      <c r="L505">
        <v>8</v>
      </c>
      <c r="M505">
        <v>256</v>
      </c>
      <c r="N505">
        <v>5000</v>
      </c>
      <c r="O505">
        <v>0.26734382935500256</v>
      </c>
      <c r="P505" s="1">
        <v>0.3</v>
      </c>
      <c r="Q505" t="s">
        <v>428</v>
      </c>
      <c r="U505"/>
      <c r="V505"/>
    </row>
    <row r="506" spans="1:22" x14ac:dyDescent="0.25">
      <c r="A506" t="s">
        <v>34</v>
      </c>
      <c r="B506" t="str">
        <f t="shared" si="7"/>
        <v>CAMON 40</v>
      </c>
      <c r="C506" t="s">
        <v>170</v>
      </c>
      <c r="D506">
        <v>26499</v>
      </c>
      <c r="E506">
        <v>50999</v>
      </c>
      <c r="F506" t="s">
        <v>12</v>
      </c>
      <c r="G506" t="s">
        <v>25</v>
      </c>
      <c r="H506" t="s">
        <v>55</v>
      </c>
      <c r="I506" t="s">
        <v>63</v>
      </c>
      <c r="J506">
        <v>24500</v>
      </c>
      <c r="K506">
        <v>48</v>
      </c>
      <c r="L506">
        <v>8</v>
      </c>
      <c r="M506">
        <v>128</v>
      </c>
      <c r="N506">
        <v>5200</v>
      </c>
      <c r="O506">
        <v>0.20136608928638816</v>
      </c>
      <c r="P506" s="1">
        <v>0.2</v>
      </c>
      <c r="Q506" t="s">
        <v>433</v>
      </c>
      <c r="U506"/>
      <c r="V506"/>
    </row>
    <row r="507" spans="1:22" x14ac:dyDescent="0.25">
      <c r="A507" t="s">
        <v>34</v>
      </c>
      <c r="B507" t="str">
        <f t="shared" si="7"/>
        <v>SPARK 30C</v>
      </c>
      <c r="C507" t="s">
        <v>195</v>
      </c>
      <c r="D507">
        <v>12750</v>
      </c>
      <c r="E507">
        <v>20000</v>
      </c>
      <c r="F507" t="s">
        <v>12</v>
      </c>
      <c r="G507" t="s">
        <v>25</v>
      </c>
      <c r="H507" t="s">
        <v>36</v>
      </c>
      <c r="I507" t="s">
        <v>21</v>
      </c>
      <c r="J507">
        <v>7250</v>
      </c>
      <c r="K507">
        <v>37</v>
      </c>
      <c r="L507">
        <v>8</v>
      </c>
      <c r="M507">
        <v>128</v>
      </c>
      <c r="N507">
        <v>5000</v>
      </c>
      <c r="O507">
        <v>0.40282352941176469</v>
      </c>
      <c r="P507" s="1">
        <v>0.4</v>
      </c>
      <c r="Q507" t="s">
        <v>433</v>
      </c>
      <c r="U507"/>
      <c r="V507"/>
    </row>
    <row r="508" spans="1:22" x14ac:dyDescent="0.25">
      <c r="A508" t="s">
        <v>34</v>
      </c>
      <c r="B508" t="str">
        <f t="shared" si="7"/>
        <v>Spark 30c</v>
      </c>
      <c r="C508" t="s">
        <v>35</v>
      </c>
      <c r="D508">
        <v>12495</v>
      </c>
      <c r="E508">
        <v>25999</v>
      </c>
      <c r="F508" t="s">
        <v>12</v>
      </c>
      <c r="G508" t="s">
        <v>25</v>
      </c>
      <c r="H508" t="s">
        <v>36</v>
      </c>
      <c r="I508" t="s">
        <v>21</v>
      </c>
      <c r="J508">
        <v>13504</v>
      </c>
      <c r="K508">
        <v>52</v>
      </c>
      <c r="L508">
        <v>8</v>
      </c>
      <c r="M508">
        <v>128</v>
      </c>
      <c r="N508">
        <v>5000</v>
      </c>
      <c r="O508">
        <v>0.41104441776710682</v>
      </c>
      <c r="P508" s="1">
        <v>0.4</v>
      </c>
      <c r="Q508" t="s">
        <v>433</v>
      </c>
      <c r="U508"/>
      <c r="V508"/>
    </row>
    <row r="509" spans="1:22" x14ac:dyDescent="0.25">
      <c r="A509" t="s">
        <v>10</v>
      </c>
      <c r="B509" t="str">
        <f t="shared" si="7"/>
        <v>Redmi Note 14</v>
      </c>
      <c r="C509" t="s">
        <v>44</v>
      </c>
      <c r="D509">
        <v>25800</v>
      </c>
      <c r="F509" t="s">
        <v>96</v>
      </c>
      <c r="G509" t="s">
        <v>13</v>
      </c>
      <c r="H509" t="s">
        <v>36</v>
      </c>
      <c r="I509" t="s">
        <v>45</v>
      </c>
      <c r="L509">
        <v>16</v>
      </c>
      <c r="M509">
        <v>256</v>
      </c>
      <c r="N509">
        <v>5500</v>
      </c>
      <c r="O509">
        <v>0.22372093023255815</v>
      </c>
      <c r="P509" s="1">
        <v>0.2</v>
      </c>
      <c r="Q509" t="s">
        <v>443</v>
      </c>
      <c r="U509"/>
      <c r="V509"/>
    </row>
    <row r="510" spans="1:22" x14ac:dyDescent="0.25">
      <c r="A510" t="s">
        <v>34</v>
      </c>
      <c r="B510" t="str">
        <f t="shared" si="7"/>
        <v>Spark 40</v>
      </c>
      <c r="C510" t="s">
        <v>169</v>
      </c>
      <c r="D510">
        <v>12999</v>
      </c>
      <c r="E510">
        <v>40999</v>
      </c>
      <c r="F510" t="s">
        <v>28</v>
      </c>
      <c r="G510" t="s">
        <v>25</v>
      </c>
      <c r="H510" t="s">
        <v>36</v>
      </c>
      <c r="I510" t="s">
        <v>63</v>
      </c>
      <c r="J510">
        <v>28000</v>
      </c>
      <c r="K510">
        <v>69</v>
      </c>
      <c r="L510">
        <v>4</v>
      </c>
      <c r="M510">
        <v>128</v>
      </c>
      <c r="N510">
        <v>5200</v>
      </c>
      <c r="O510">
        <v>0.41018539887683669</v>
      </c>
      <c r="P510" s="1">
        <v>0.4</v>
      </c>
      <c r="Q510" t="s">
        <v>431</v>
      </c>
      <c r="U510"/>
      <c r="V510"/>
    </row>
    <row r="511" spans="1:22" x14ac:dyDescent="0.25">
      <c r="A511" t="s">
        <v>10</v>
      </c>
      <c r="B511" t="str">
        <f t="shared" si="7"/>
        <v>Redmi 14C</v>
      </c>
      <c r="C511" t="s">
        <v>11</v>
      </c>
      <c r="D511">
        <v>11295</v>
      </c>
      <c r="E511">
        <v>20999</v>
      </c>
      <c r="F511" t="s">
        <v>28</v>
      </c>
      <c r="G511" t="s">
        <v>25</v>
      </c>
      <c r="H511" t="s">
        <v>14</v>
      </c>
      <c r="I511" t="s">
        <v>15</v>
      </c>
      <c r="J511">
        <v>9704</v>
      </c>
      <c r="K511">
        <v>47</v>
      </c>
      <c r="L511">
        <v>4</v>
      </c>
      <c r="M511">
        <v>128</v>
      </c>
      <c r="N511">
        <v>5160</v>
      </c>
      <c r="O511">
        <v>0.46852589641434261</v>
      </c>
      <c r="P511" s="1">
        <v>0.5</v>
      </c>
      <c r="Q511" t="s">
        <v>431</v>
      </c>
      <c r="U511"/>
      <c r="V511"/>
    </row>
    <row r="512" spans="1:22" x14ac:dyDescent="0.25">
      <c r="A512" t="s">
        <v>10</v>
      </c>
      <c r="B512" t="str">
        <f t="shared" si="7"/>
        <v>Note 50</v>
      </c>
      <c r="C512" t="s">
        <v>47</v>
      </c>
      <c r="D512">
        <v>8950</v>
      </c>
      <c r="E512">
        <v>17999</v>
      </c>
      <c r="F512" t="s">
        <v>24</v>
      </c>
      <c r="G512" t="s">
        <v>19</v>
      </c>
      <c r="H512" t="s">
        <v>48</v>
      </c>
      <c r="I512" t="s">
        <v>21</v>
      </c>
      <c r="J512">
        <v>9049</v>
      </c>
      <c r="K512">
        <v>51</v>
      </c>
      <c r="L512">
        <v>6</v>
      </c>
      <c r="M512">
        <v>64</v>
      </c>
      <c r="N512">
        <v>5000</v>
      </c>
      <c r="O512">
        <v>0.56648044692737431</v>
      </c>
      <c r="P512" s="1">
        <v>0.6</v>
      </c>
      <c r="Q512" t="s">
        <v>439</v>
      </c>
      <c r="U512"/>
      <c r="V512"/>
    </row>
    <row r="513" spans="1:22" x14ac:dyDescent="0.25">
      <c r="A513" t="s">
        <v>10</v>
      </c>
      <c r="B513" t="str">
        <f t="shared" si="7"/>
        <v>REDMI 12C</v>
      </c>
      <c r="C513" t="s">
        <v>196</v>
      </c>
      <c r="D513">
        <v>13500</v>
      </c>
      <c r="E513">
        <v>25000</v>
      </c>
      <c r="F513" t="s">
        <v>24</v>
      </c>
      <c r="G513" t="s">
        <v>25</v>
      </c>
      <c r="H513" t="s">
        <v>40</v>
      </c>
      <c r="I513" t="s">
        <v>21</v>
      </c>
      <c r="J513">
        <v>11500</v>
      </c>
      <c r="K513">
        <v>46</v>
      </c>
      <c r="L513">
        <v>6</v>
      </c>
      <c r="M513">
        <v>128</v>
      </c>
      <c r="N513">
        <v>5000</v>
      </c>
      <c r="O513">
        <v>0.3802962962962963</v>
      </c>
      <c r="P513" s="1">
        <v>0.4</v>
      </c>
      <c r="Q513" t="s">
        <v>430</v>
      </c>
      <c r="U513"/>
      <c r="V513"/>
    </row>
    <row r="514" spans="1:22" x14ac:dyDescent="0.25">
      <c r="A514" t="s">
        <v>32</v>
      </c>
      <c r="B514" t="str">
        <f t="shared" ref="B514:B577" si="8">TRIM(CLEAN(C514))</f>
        <v>GALAXY A16</v>
      </c>
      <c r="C514" t="s">
        <v>37</v>
      </c>
      <c r="D514">
        <v>18499</v>
      </c>
      <c r="E514">
        <v>30999</v>
      </c>
      <c r="F514" t="s">
        <v>24</v>
      </c>
      <c r="G514" t="s">
        <v>25</v>
      </c>
      <c r="H514" t="s">
        <v>26</v>
      </c>
      <c r="I514" t="s">
        <v>21</v>
      </c>
      <c r="J514">
        <v>12500</v>
      </c>
      <c r="K514">
        <v>41</v>
      </c>
      <c r="L514">
        <v>6</v>
      </c>
      <c r="M514">
        <v>128</v>
      </c>
      <c r="N514">
        <v>5000</v>
      </c>
      <c r="O514">
        <v>0.27752851505486781</v>
      </c>
      <c r="P514" s="1">
        <v>0.3</v>
      </c>
      <c r="Q514" t="s">
        <v>430</v>
      </c>
      <c r="U514"/>
      <c r="V514"/>
    </row>
    <row r="515" spans="1:22" x14ac:dyDescent="0.25">
      <c r="A515" t="s">
        <v>34</v>
      </c>
      <c r="B515" t="str">
        <f t="shared" si="8"/>
        <v>Pova 6 Neo</v>
      </c>
      <c r="C515" t="s">
        <v>197</v>
      </c>
      <c r="D515">
        <v>21600</v>
      </c>
      <c r="E515">
        <v>30000</v>
      </c>
      <c r="F515" t="s">
        <v>12</v>
      </c>
      <c r="G515" t="s">
        <v>13</v>
      </c>
      <c r="H515" t="s">
        <v>55</v>
      </c>
      <c r="I515" t="s">
        <v>198</v>
      </c>
      <c r="J515">
        <v>8400</v>
      </c>
      <c r="K515">
        <v>28</v>
      </c>
      <c r="L515">
        <v>8</v>
      </c>
      <c r="M515">
        <v>256</v>
      </c>
      <c r="N515">
        <v>7000</v>
      </c>
      <c r="O515">
        <v>0.33629629629629632</v>
      </c>
      <c r="P515" s="1">
        <v>0.3</v>
      </c>
      <c r="Q515" t="s">
        <v>428</v>
      </c>
      <c r="U515"/>
      <c r="V515"/>
    </row>
    <row r="516" spans="1:22" x14ac:dyDescent="0.25">
      <c r="A516" t="s">
        <v>10</v>
      </c>
      <c r="B516" t="str">
        <f t="shared" si="8"/>
        <v>Redmi Note 14 Pro</v>
      </c>
      <c r="C516" t="s">
        <v>146</v>
      </c>
      <c r="D516">
        <v>33995</v>
      </c>
      <c r="E516">
        <v>45999</v>
      </c>
      <c r="F516" t="s">
        <v>12</v>
      </c>
      <c r="G516" t="s">
        <v>13</v>
      </c>
      <c r="H516" t="s">
        <v>36</v>
      </c>
      <c r="I516" t="s">
        <v>45</v>
      </c>
      <c r="J516">
        <v>12004</v>
      </c>
      <c r="K516">
        <v>26</v>
      </c>
      <c r="L516">
        <v>8</v>
      </c>
      <c r="M516">
        <v>256</v>
      </c>
      <c r="N516">
        <v>5500</v>
      </c>
      <c r="O516">
        <v>0.16955434622738638</v>
      </c>
      <c r="P516" s="1">
        <v>0.2</v>
      </c>
      <c r="Q516" t="s">
        <v>428</v>
      </c>
      <c r="U516"/>
      <c r="V516"/>
    </row>
    <row r="517" spans="1:22" x14ac:dyDescent="0.25">
      <c r="A517" t="s">
        <v>10</v>
      </c>
      <c r="B517" t="str">
        <f t="shared" si="8"/>
        <v>Redmi 13</v>
      </c>
      <c r="C517" t="s">
        <v>59</v>
      </c>
      <c r="D517">
        <v>15570</v>
      </c>
      <c r="E517">
        <v>22570</v>
      </c>
      <c r="F517" t="s">
        <v>24</v>
      </c>
      <c r="G517" t="s">
        <v>25</v>
      </c>
      <c r="H517" t="s">
        <v>60</v>
      </c>
      <c r="I517" t="s">
        <v>61</v>
      </c>
      <c r="J517">
        <v>7000</v>
      </c>
      <c r="K517">
        <v>31</v>
      </c>
      <c r="L517">
        <v>6</v>
      </c>
      <c r="M517">
        <v>128</v>
      </c>
      <c r="N517">
        <v>5030</v>
      </c>
      <c r="O517">
        <v>0.33166345536287734</v>
      </c>
      <c r="P517" s="1">
        <v>0.3</v>
      </c>
      <c r="Q517" t="s">
        <v>430</v>
      </c>
      <c r="U517"/>
      <c r="V517"/>
    </row>
    <row r="518" spans="1:22" x14ac:dyDescent="0.25">
      <c r="A518" t="s">
        <v>10</v>
      </c>
      <c r="B518" t="str">
        <f t="shared" si="8"/>
        <v>Redmi A3X</v>
      </c>
      <c r="C518" t="s">
        <v>101</v>
      </c>
      <c r="D518">
        <v>8298</v>
      </c>
      <c r="E518">
        <v>14999</v>
      </c>
      <c r="F518" t="s">
        <v>39</v>
      </c>
      <c r="G518" t="s">
        <v>19</v>
      </c>
      <c r="H518" t="s">
        <v>40</v>
      </c>
      <c r="I518" t="s">
        <v>21</v>
      </c>
      <c r="J518">
        <v>6701</v>
      </c>
      <c r="K518">
        <v>45</v>
      </c>
      <c r="L518">
        <v>3</v>
      </c>
      <c r="M518">
        <v>64</v>
      </c>
      <c r="N518">
        <v>5000</v>
      </c>
      <c r="O518">
        <v>0.61062906724511934</v>
      </c>
      <c r="P518" s="1">
        <v>0.6</v>
      </c>
      <c r="Q518" t="s">
        <v>434</v>
      </c>
      <c r="U518"/>
      <c r="V518"/>
    </row>
    <row r="519" spans="1:22" x14ac:dyDescent="0.25">
      <c r="A519" t="s">
        <v>32</v>
      </c>
      <c r="B519" t="str">
        <f t="shared" si="8"/>
        <v>Galaxy A05</v>
      </c>
      <c r="C519" t="s">
        <v>33</v>
      </c>
      <c r="D519">
        <v>9499</v>
      </c>
      <c r="E519">
        <v>20999</v>
      </c>
      <c r="F519" t="s">
        <v>28</v>
      </c>
      <c r="G519" t="s">
        <v>19</v>
      </c>
      <c r="H519" t="s">
        <v>26</v>
      </c>
      <c r="I519" t="s">
        <v>21</v>
      </c>
      <c r="J519">
        <v>11500</v>
      </c>
      <c r="K519">
        <v>55</v>
      </c>
      <c r="L519">
        <v>4</v>
      </c>
      <c r="M519">
        <v>64</v>
      </c>
      <c r="N519">
        <v>5000</v>
      </c>
      <c r="O519">
        <v>0.53352984524686808</v>
      </c>
      <c r="P519" s="1">
        <v>0.5</v>
      </c>
      <c r="Q519" t="s">
        <v>432</v>
      </c>
      <c r="U519"/>
      <c r="V519"/>
    </row>
    <row r="520" spans="1:22" x14ac:dyDescent="0.25">
      <c r="A520" t="s">
        <v>34</v>
      </c>
      <c r="B520" t="str">
        <f t="shared" si="8"/>
        <v>Transformer Spark 30</v>
      </c>
      <c r="C520" t="s">
        <v>95</v>
      </c>
      <c r="D520">
        <v>20199</v>
      </c>
      <c r="E520">
        <v>29999</v>
      </c>
      <c r="F520" t="s">
        <v>96</v>
      </c>
      <c r="G520" t="s">
        <v>13</v>
      </c>
      <c r="H520" t="s">
        <v>97</v>
      </c>
      <c r="I520" t="s">
        <v>21</v>
      </c>
      <c r="J520">
        <v>9800</v>
      </c>
      <c r="K520">
        <v>33</v>
      </c>
      <c r="L520">
        <v>16</v>
      </c>
      <c r="M520">
        <v>256</v>
      </c>
      <c r="N520">
        <v>5000</v>
      </c>
      <c r="O520">
        <v>0.26100301995148273</v>
      </c>
      <c r="P520" s="1">
        <v>0.3</v>
      </c>
      <c r="Q520" t="s">
        <v>443</v>
      </c>
      <c r="U520"/>
      <c r="V520"/>
    </row>
    <row r="521" spans="1:22" x14ac:dyDescent="0.25">
      <c r="A521" t="s">
        <v>10</v>
      </c>
      <c r="B521" t="str">
        <f t="shared" si="8"/>
        <v>Redmi 14C</v>
      </c>
      <c r="C521" t="s">
        <v>11</v>
      </c>
      <c r="D521">
        <v>11899</v>
      </c>
      <c r="E521">
        <v>30999</v>
      </c>
      <c r="F521" t="s">
        <v>28</v>
      </c>
      <c r="G521" t="s">
        <v>25</v>
      </c>
      <c r="H521" t="s">
        <v>14</v>
      </c>
      <c r="I521" t="s">
        <v>15</v>
      </c>
      <c r="J521">
        <v>19100</v>
      </c>
      <c r="K521">
        <v>62</v>
      </c>
      <c r="L521">
        <v>4</v>
      </c>
      <c r="M521">
        <v>128</v>
      </c>
      <c r="N521">
        <v>5160</v>
      </c>
      <c r="O521">
        <v>0.44474325573577611</v>
      </c>
      <c r="P521" s="1">
        <v>0.4</v>
      </c>
      <c r="Q521" t="s">
        <v>431</v>
      </c>
      <c r="U521"/>
      <c r="V521"/>
    </row>
    <row r="522" spans="1:22" x14ac:dyDescent="0.25">
      <c r="A522" t="s">
        <v>10</v>
      </c>
      <c r="B522" t="str">
        <f t="shared" si="8"/>
        <v>Redmi A5</v>
      </c>
      <c r="C522" t="s">
        <v>171</v>
      </c>
      <c r="D522">
        <v>11299</v>
      </c>
      <c r="E522">
        <v>19999</v>
      </c>
      <c r="F522" t="s">
        <v>28</v>
      </c>
      <c r="G522" t="s">
        <v>25</v>
      </c>
      <c r="H522" t="s">
        <v>14</v>
      </c>
      <c r="I522" t="s">
        <v>63</v>
      </c>
      <c r="J522">
        <v>8700</v>
      </c>
      <c r="K522">
        <v>44</v>
      </c>
      <c r="L522">
        <v>4</v>
      </c>
      <c r="M522">
        <v>128</v>
      </c>
      <c r="N522">
        <v>5200</v>
      </c>
      <c r="O522">
        <v>0.47190016815647401</v>
      </c>
      <c r="P522" s="1">
        <v>0.5</v>
      </c>
      <c r="Q522" t="s">
        <v>431</v>
      </c>
      <c r="U522"/>
      <c r="V522"/>
    </row>
    <row r="523" spans="1:22" x14ac:dyDescent="0.25">
      <c r="A523" t="s">
        <v>34</v>
      </c>
      <c r="B523" t="str">
        <f t="shared" si="8"/>
        <v>CAMON 40</v>
      </c>
      <c r="C523" t="s">
        <v>170</v>
      </c>
      <c r="D523">
        <v>24799</v>
      </c>
      <c r="E523">
        <v>45000</v>
      </c>
      <c r="F523" t="s">
        <v>12</v>
      </c>
      <c r="G523" t="s">
        <v>25</v>
      </c>
      <c r="H523" t="s">
        <v>55</v>
      </c>
      <c r="I523" t="s">
        <v>63</v>
      </c>
      <c r="J523">
        <v>20201</v>
      </c>
      <c r="K523">
        <v>45</v>
      </c>
      <c r="L523">
        <v>8</v>
      </c>
      <c r="M523">
        <v>128</v>
      </c>
      <c r="N523">
        <v>5200</v>
      </c>
      <c r="O523">
        <v>0.2151699665309085</v>
      </c>
      <c r="P523" s="1">
        <v>0.2</v>
      </c>
      <c r="Q523" t="s">
        <v>433</v>
      </c>
      <c r="U523"/>
      <c r="V523"/>
    </row>
    <row r="524" spans="1:22" x14ac:dyDescent="0.25">
      <c r="A524" t="s">
        <v>10</v>
      </c>
      <c r="B524" t="str">
        <f t="shared" si="8"/>
        <v>Note 50</v>
      </c>
      <c r="C524" t="s">
        <v>47</v>
      </c>
      <c r="D524">
        <v>11399</v>
      </c>
      <c r="E524">
        <v>19999</v>
      </c>
      <c r="F524" t="s">
        <v>12</v>
      </c>
      <c r="G524" t="s">
        <v>25</v>
      </c>
      <c r="H524" t="s">
        <v>48</v>
      </c>
      <c r="I524" t="s">
        <v>21</v>
      </c>
      <c r="J524">
        <v>8600</v>
      </c>
      <c r="K524">
        <v>43</v>
      </c>
      <c r="L524">
        <v>8</v>
      </c>
      <c r="M524">
        <v>128</v>
      </c>
      <c r="N524">
        <v>5000</v>
      </c>
      <c r="O524">
        <v>0.45056583910869374</v>
      </c>
      <c r="P524" s="1">
        <v>0.5</v>
      </c>
      <c r="Q524" t="s">
        <v>433</v>
      </c>
      <c r="U524"/>
      <c r="V524"/>
    </row>
    <row r="525" spans="1:22" x14ac:dyDescent="0.25">
      <c r="A525" t="s">
        <v>10</v>
      </c>
      <c r="B525" t="str">
        <f t="shared" si="8"/>
        <v>C75</v>
      </c>
      <c r="C525" t="s">
        <v>30</v>
      </c>
      <c r="D525">
        <v>12350</v>
      </c>
      <c r="E525">
        <v>19999</v>
      </c>
      <c r="F525" t="s">
        <v>24</v>
      </c>
      <c r="G525" t="s">
        <v>25</v>
      </c>
      <c r="H525" t="s">
        <v>14</v>
      </c>
      <c r="I525" t="s">
        <v>15</v>
      </c>
      <c r="J525">
        <v>7649</v>
      </c>
      <c r="K525">
        <v>39</v>
      </c>
      <c r="L525">
        <v>6</v>
      </c>
      <c r="M525">
        <v>128</v>
      </c>
      <c r="N525">
        <v>5160</v>
      </c>
      <c r="O525">
        <v>0.42866396761133602</v>
      </c>
      <c r="P525" s="1">
        <v>0.4</v>
      </c>
      <c r="Q525" t="s">
        <v>430</v>
      </c>
      <c r="U525"/>
      <c r="V525"/>
    </row>
    <row r="526" spans="1:22" x14ac:dyDescent="0.25">
      <c r="A526" t="s">
        <v>10</v>
      </c>
      <c r="B526" t="str">
        <f t="shared" si="8"/>
        <v>Redmi 14C</v>
      </c>
      <c r="C526" t="s">
        <v>11</v>
      </c>
      <c r="D526">
        <v>11499</v>
      </c>
      <c r="E526">
        <v>30999</v>
      </c>
      <c r="F526" t="s">
        <v>28</v>
      </c>
      <c r="G526" t="s">
        <v>25</v>
      </c>
      <c r="H526" t="s">
        <v>14</v>
      </c>
      <c r="I526" t="s">
        <v>15</v>
      </c>
      <c r="J526">
        <v>19500</v>
      </c>
      <c r="K526">
        <v>63</v>
      </c>
      <c r="L526">
        <v>4</v>
      </c>
      <c r="M526">
        <v>128</v>
      </c>
      <c r="N526">
        <v>5160</v>
      </c>
      <c r="O526">
        <v>0.46021393164623009</v>
      </c>
      <c r="P526" s="1">
        <v>0.5</v>
      </c>
      <c r="Q526" t="s">
        <v>431</v>
      </c>
      <c r="U526"/>
      <c r="V526"/>
    </row>
    <row r="527" spans="1:22" x14ac:dyDescent="0.25">
      <c r="A527" t="s">
        <v>10</v>
      </c>
      <c r="B527" t="str">
        <f t="shared" si="8"/>
        <v>Redmi A3</v>
      </c>
      <c r="C527" t="s">
        <v>199</v>
      </c>
      <c r="D527">
        <v>11499</v>
      </c>
      <c r="E527">
        <v>20999</v>
      </c>
      <c r="F527" t="s">
        <v>28</v>
      </c>
      <c r="G527" t="s">
        <v>25</v>
      </c>
      <c r="H527" t="s">
        <v>40</v>
      </c>
      <c r="I527" t="s">
        <v>21</v>
      </c>
      <c r="J527">
        <v>9500</v>
      </c>
      <c r="K527">
        <v>46</v>
      </c>
      <c r="L527">
        <v>4</v>
      </c>
      <c r="M527">
        <v>128</v>
      </c>
      <c r="N527">
        <v>5000</v>
      </c>
      <c r="O527">
        <v>0.4462996782328898</v>
      </c>
      <c r="P527" s="1">
        <v>0.4</v>
      </c>
      <c r="Q527" t="s">
        <v>431</v>
      </c>
      <c r="U527"/>
      <c r="V527"/>
    </row>
    <row r="528" spans="1:22" x14ac:dyDescent="0.25">
      <c r="A528" t="s">
        <v>49</v>
      </c>
      <c r="B528" t="str">
        <f t="shared" si="8"/>
        <v>A3x</v>
      </c>
      <c r="C528" t="s">
        <v>64</v>
      </c>
      <c r="D528">
        <v>12989</v>
      </c>
      <c r="E528">
        <v>19999</v>
      </c>
      <c r="F528" t="s">
        <v>28</v>
      </c>
      <c r="G528" t="s">
        <v>19</v>
      </c>
      <c r="H528" t="s">
        <v>36</v>
      </c>
      <c r="I528" t="s">
        <v>65</v>
      </c>
      <c r="J528">
        <v>7010</v>
      </c>
      <c r="K528">
        <v>35</v>
      </c>
      <c r="L528">
        <v>4</v>
      </c>
      <c r="M528">
        <v>64</v>
      </c>
      <c r="N528">
        <v>5100</v>
      </c>
      <c r="O528">
        <v>0.39787512510585882</v>
      </c>
      <c r="P528" s="1">
        <v>0.4</v>
      </c>
      <c r="Q528" t="s">
        <v>432</v>
      </c>
      <c r="U528"/>
      <c r="V528"/>
    </row>
    <row r="529" spans="1:22" x14ac:dyDescent="0.25">
      <c r="A529" t="s">
        <v>32</v>
      </c>
      <c r="B529" t="str">
        <f t="shared" si="8"/>
        <v>Galaxy A36</v>
      </c>
      <c r="C529" t="s">
        <v>186</v>
      </c>
      <c r="D529">
        <v>39799</v>
      </c>
      <c r="E529">
        <v>48579</v>
      </c>
      <c r="F529" t="s">
        <v>12</v>
      </c>
      <c r="G529" t="s">
        <v>13</v>
      </c>
      <c r="H529" t="s">
        <v>20</v>
      </c>
      <c r="I529" t="s">
        <v>21</v>
      </c>
      <c r="J529">
        <v>8780</v>
      </c>
      <c r="K529">
        <v>18</v>
      </c>
      <c r="L529">
        <v>8</v>
      </c>
      <c r="M529">
        <v>256</v>
      </c>
      <c r="N529">
        <v>5000</v>
      </c>
      <c r="O529">
        <v>0.13226462976456696</v>
      </c>
      <c r="P529" s="1">
        <v>0.1</v>
      </c>
      <c r="Q529" t="s">
        <v>428</v>
      </c>
      <c r="U529"/>
      <c r="V529"/>
    </row>
    <row r="530" spans="1:22" x14ac:dyDescent="0.25">
      <c r="A530" t="s">
        <v>10</v>
      </c>
      <c r="B530" t="str">
        <f t="shared" si="8"/>
        <v>C75</v>
      </c>
      <c r="C530" t="s">
        <v>30</v>
      </c>
      <c r="D530">
        <v>12350</v>
      </c>
      <c r="E530">
        <v>19999</v>
      </c>
      <c r="F530" t="s">
        <v>24</v>
      </c>
      <c r="G530" t="s">
        <v>25</v>
      </c>
      <c r="H530" t="s">
        <v>14</v>
      </c>
      <c r="I530" t="s">
        <v>15</v>
      </c>
      <c r="J530">
        <v>7649</v>
      </c>
      <c r="K530">
        <v>39</v>
      </c>
      <c r="L530">
        <v>6</v>
      </c>
      <c r="M530">
        <v>128</v>
      </c>
      <c r="N530">
        <v>5160</v>
      </c>
      <c r="O530">
        <v>0.42866396761133602</v>
      </c>
      <c r="P530" s="1">
        <v>0.4</v>
      </c>
      <c r="Q530" t="s">
        <v>430</v>
      </c>
      <c r="U530"/>
      <c r="V530"/>
    </row>
    <row r="531" spans="1:22" x14ac:dyDescent="0.25">
      <c r="A531" t="s">
        <v>34</v>
      </c>
      <c r="B531" t="str">
        <f t="shared" si="8"/>
        <v>Spark 30</v>
      </c>
      <c r="C531" t="s">
        <v>140</v>
      </c>
      <c r="D531">
        <v>17450</v>
      </c>
      <c r="E531">
        <v>23999</v>
      </c>
      <c r="F531" t="s">
        <v>12</v>
      </c>
      <c r="G531" t="s">
        <v>25</v>
      </c>
      <c r="H531" t="s">
        <v>20</v>
      </c>
      <c r="I531" t="s">
        <v>21</v>
      </c>
      <c r="J531">
        <v>6549</v>
      </c>
      <c r="K531">
        <v>28</v>
      </c>
      <c r="L531">
        <v>8</v>
      </c>
      <c r="M531">
        <v>128</v>
      </c>
      <c r="N531">
        <v>5000</v>
      </c>
      <c r="O531">
        <v>0.29432664756446991</v>
      </c>
      <c r="P531" s="1">
        <v>0.3</v>
      </c>
      <c r="Q531" t="s">
        <v>433</v>
      </c>
      <c r="U531"/>
      <c r="V531"/>
    </row>
    <row r="532" spans="1:22" x14ac:dyDescent="0.25">
      <c r="A532" t="s">
        <v>10</v>
      </c>
      <c r="B532" t="str">
        <f t="shared" si="8"/>
        <v>Redmi 14C</v>
      </c>
      <c r="C532" t="s">
        <v>11</v>
      </c>
      <c r="D532">
        <v>11990</v>
      </c>
      <c r="E532">
        <v>20000</v>
      </c>
      <c r="F532" t="s">
        <v>28</v>
      </c>
      <c r="G532" t="s">
        <v>25</v>
      </c>
      <c r="H532" t="s">
        <v>14</v>
      </c>
      <c r="I532" t="s">
        <v>15</v>
      </c>
      <c r="J532">
        <v>8010</v>
      </c>
      <c r="K532">
        <v>40</v>
      </c>
      <c r="L532">
        <v>4</v>
      </c>
      <c r="M532">
        <v>128</v>
      </c>
      <c r="N532">
        <v>5160</v>
      </c>
      <c r="O532">
        <v>0.44136780650542118</v>
      </c>
      <c r="P532" s="1">
        <v>0.4</v>
      </c>
      <c r="Q532" t="s">
        <v>431</v>
      </c>
      <c r="U532"/>
      <c r="V532"/>
    </row>
    <row r="533" spans="1:22" x14ac:dyDescent="0.25">
      <c r="A533" t="s">
        <v>34</v>
      </c>
      <c r="B533" t="str">
        <f t="shared" si="8"/>
        <v>Spark 40</v>
      </c>
      <c r="C533" t="s">
        <v>169</v>
      </c>
      <c r="D533">
        <v>12599</v>
      </c>
      <c r="E533">
        <v>39999</v>
      </c>
      <c r="F533" t="s">
        <v>12</v>
      </c>
      <c r="G533" t="s">
        <v>25</v>
      </c>
      <c r="H533" t="s">
        <v>36</v>
      </c>
      <c r="I533" t="s">
        <v>63</v>
      </c>
      <c r="J533">
        <v>27400</v>
      </c>
      <c r="K533">
        <v>69</v>
      </c>
      <c r="L533">
        <v>8</v>
      </c>
      <c r="M533">
        <v>128</v>
      </c>
      <c r="N533">
        <v>5200</v>
      </c>
      <c r="O533">
        <v>0.42352567664100327</v>
      </c>
      <c r="P533" s="1">
        <v>0.4</v>
      </c>
      <c r="Q533" t="s">
        <v>433</v>
      </c>
      <c r="U533"/>
      <c r="V533"/>
    </row>
    <row r="534" spans="1:22" x14ac:dyDescent="0.25">
      <c r="A534" t="s">
        <v>34</v>
      </c>
      <c r="B534" t="str">
        <f t="shared" si="8"/>
        <v>POP 9</v>
      </c>
      <c r="C534" t="s">
        <v>58</v>
      </c>
      <c r="D534">
        <v>9890</v>
      </c>
      <c r="E534">
        <v>14999</v>
      </c>
      <c r="F534" t="s">
        <v>39</v>
      </c>
      <c r="G534" t="s">
        <v>19</v>
      </c>
      <c r="H534" t="s">
        <v>36</v>
      </c>
      <c r="I534" t="s">
        <v>21</v>
      </c>
      <c r="J534">
        <v>5109</v>
      </c>
      <c r="K534">
        <v>34</v>
      </c>
      <c r="L534">
        <v>3</v>
      </c>
      <c r="M534">
        <v>64</v>
      </c>
      <c r="N534">
        <v>5000</v>
      </c>
      <c r="O534">
        <v>0.51233569261880685</v>
      </c>
      <c r="P534" s="1">
        <v>0.5</v>
      </c>
      <c r="Q534" t="s">
        <v>434</v>
      </c>
      <c r="U534"/>
      <c r="V534"/>
    </row>
    <row r="535" spans="1:22" x14ac:dyDescent="0.25">
      <c r="A535" t="s">
        <v>10</v>
      </c>
      <c r="B535" t="str">
        <f t="shared" si="8"/>
        <v>Redmi 14C</v>
      </c>
      <c r="C535" t="s">
        <v>11</v>
      </c>
      <c r="D535">
        <v>11499</v>
      </c>
      <c r="E535">
        <v>15499</v>
      </c>
      <c r="F535" t="s">
        <v>28</v>
      </c>
      <c r="G535" t="s">
        <v>25</v>
      </c>
      <c r="H535" t="s">
        <v>14</v>
      </c>
      <c r="I535" t="s">
        <v>15</v>
      </c>
      <c r="J535">
        <v>4000</v>
      </c>
      <c r="K535">
        <v>26</v>
      </c>
      <c r="L535">
        <v>4</v>
      </c>
      <c r="M535">
        <v>128</v>
      </c>
      <c r="N535">
        <v>5160</v>
      </c>
      <c r="O535">
        <v>0.46021393164623009</v>
      </c>
      <c r="P535" s="1">
        <v>0.5</v>
      </c>
      <c r="Q535" t="s">
        <v>431</v>
      </c>
      <c r="U535"/>
      <c r="V535"/>
    </row>
    <row r="536" spans="1:22" x14ac:dyDescent="0.25">
      <c r="A536" t="s">
        <v>10</v>
      </c>
      <c r="B536" t="str">
        <f t="shared" si="8"/>
        <v>C55</v>
      </c>
      <c r="C536" t="s">
        <v>200</v>
      </c>
      <c r="D536">
        <v>17399</v>
      </c>
      <c r="E536">
        <v>35555</v>
      </c>
      <c r="F536" t="s">
        <v>12</v>
      </c>
      <c r="G536" t="s">
        <v>13</v>
      </c>
      <c r="H536" t="s">
        <v>84</v>
      </c>
      <c r="I536" t="s">
        <v>21</v>
      </c>
      <c r="J536">
        <v>18156</v>
      </c>
      <c r="K536">
        <v>51</v>
      </c>
      <c r="L536">
        <v>8</v>
      </c>
      <c r="M536">
        <v>256</v>
      </c>
      <c r="N536">
        <v>5000</v>
      </c>
      <c r="O536">
        <v>0.30254612334042186</v>
      </c>
      <c r="P536" s="1">
        <v>0.3</v>
      </c>
      <c r="Q536" t="s">
        <v>428</v>
      </c>
      <c r="U536"/>
      <c r="V536"/>
    </row>
    <row r="537" spans="1:22" x14ac:dyDescent="0.25">
      <c r="A537" t="s">
        <v>32</v>
      </c>
      <c r="B537" t="str">
        <f t="shared" si="8"/>
        <v>GALAXY A06</v>
      </c>
      <c r="C537" t="s">
        <v>100</v>
      </c>
      <c r="D537">
        <v>10750</v>
      </c>
      <c r="E537">
        <v>18000</v>
      </c>
      <c r="F537" t="s">
        <v>28</v>
      </c>
      <c r="G537" t="s">
        <v>19</v>
      </c>
      <c r="H537" t="s">
        <v>26</v>
      </c>
      <c r="I537" t="s">
        <v>21</v>
      </c>
      <c r="J537">
        <v>7250</v>
      </c>
      <c r="K537">
        <v>41</v>
      </c>
      <c r="L537">
        <v>4</v>
      </c>
      <c r="M537">
        <v>64</v>
      </c>
      <c r="N537">
        <v>5000</v>
      </c>
      <c r="O537">
        <v>0.47144186046511627</v>
      </c>
      <c r="P537" s="1">
        <v>0.5</v>
      </c>
      <c r="Q537" t="s">
        <v>432</v>
      </c>
      <c r="U537"/>
      <c r="V537"/>
    </row>
    <row r="538" spans="1:22" x14ac:dyDescent="0.25">
      <c r="A538" t="s">
        <v>10</v>
      </c>
      <c r="B538" t="str">
        <f t="shared" si="8"/>
        <v>Redmi Note 9</v>
      </c>
      <c r="C538" t="s">
        <v>201</v>
      </c>
      <c r="D538">
        <v>12999</v>
      </c>
      <c r="E538">
        <v>13999</v>
      </c>
      <c r="F538" t="s">
        <v>28</v>
      </c>
      <c r="G538" t="s">
        <v>25</v>
      </c>
      <c r="H538" t="s">
        <v>202</v>
      </c>
      <c r="I538" t="s">
        <v>203</v>
      </c>
      <c r="J538">
        <v>1000</v>
      </c>
      <c r="K538">
        <v>8</v>
      </c>
      <c r="L538">
        <v>4</v>
      </c>
      <c r="M538">
        <v>128</v>
      </c>
      <c r="N538">
        <v>5020</v>
      </c>
      <c r="O538">
        <v>0.3963381798599892</v>
      </c>
      <c r="P538" s="1">
        <v>0.4</v>
      </c>
      <c r="Q538" t="s">
        <v>431</v>
      </c>
      <c r="U538"/>
      <c r="V538"/>
    </row>
    <row r="539" spans="1:22" x14ac:dyDescent="0.25">
      <c r="A539" t="s">
        <v>32</v>
      </c>
      <c r="B539" t="str">
        <f t="shared" si="8"/>
        <v>Galaxy A35</v>
      </c>
      <c r="C539" t="s">
        <v>113</v>
      </c>
      <c r="D539">
        <v>36999</v>
      </c>
      <c r="E539">
        <v>40999</v>
      </c>
      <c r="F539" t="s">
        <v>12</v>
      </c>
      <c r="G539" t="s">
        <v>13</v>
      </c>
      <c r="H539" t="s">
        <v>20</v>
      </c>
      <c r="I539" t="s">
        <v>21</v>
      </c>
      <c r="J539">
        <v>4000</v>
      </c>
      <c r="K539">
        <v>10</v>
      </c>
      <c r="L539">
        <v>8</v>
      </c>
      <c r="M539">
        <v>256</v>
      </c>
      <c r="N539">
        <v>5000</v>
      </c>
      <c r="O539">
        <v>0.14227411551663557</v>
      </c>
      <c r="P539" s="1">
        <v>0.1</v>
      </c>
      <c r="Q539" t="s">
        <v>428</v>
      </c>
      <c r="U539"/>
      <c r="V539"/>
    </row>
    <row r="540" spans="1:22" x14ac:dyDescent="0.25">
      <c r="A540" t="s">
        <v>10</v>
      </c>
      <c r="B540" t="str">
        <f t="shared" si="8"/>
        <v>Redmi 14C</v>
      </c>
      <c r="C540" t="s">
        <v>11</v>
      </c>
      <c r="D540">
        <v>11590</v>
      </c>
      <c r="E540">
        <v>20999</v>
      </c>
      <c r="F540" t="s">
        <v>12</v>
      </c>
      <c r="G540" t="s">
        <v>25</v>
      </c>
      <c r="H540" t="s">
        <v>14</v>
      </c>
      <c r="I540" t="s">
        <v>15</v>
      </c>
      <c r="J540">
        <v>9409</v>
      </c>
      <c r="K540">
        <v>45</v>
      </c>
      <c r="L540">
        <v>8</v>
      </c>
      <c r="M540">
        <v>128</v>
      </c>
      <c r="N540">
        <v>5160</v>
      </c>
      <c r="O540">
        <v>0.45694564279551336</v>
      </c>
      <c r="P540" s="1">
        <v>0.5</v>
      </c>
      <c r="Q540" t="s">
        <v>433</v>
      </c>
      <c r="U540"/>
      <c r="V540"/>
    </row>
    <row r="541" spans="1:22" x14ac:dyDescent="0.25">
      <c r="A541" t="s">
        <v>34</v>
      </c>
      <c r="B541" t="str">
        <f t="shared" si="8"/>
        <v>Pova 6 Neo</v>
      </c>
      <c r="C541" t="s">
        <v>197</v>
      </c>
      <c r="D541">
        <v>21899</v>
      </c>
      <c r="E541">
        <v>30000</v>
      </c>
      <c r="F541" t="s">
        <v>12</v>
      </c>
      <c r="G541" t="s">
        <v>13</v>
      </c>
      <c r="H541" t="s">
        <v>55</v>
      </c>
      <c r="I541" t="s">
        <v>198</v>
      </c>
      <c r="J541">
        <v>8101</v>
      </c>
      <c r="K541">
        <v>27</v>
      </c>
      <c r="L541">
        <v>8</v>
      </c>
      <c r="M541">
        <v>256</v>
      </c>
      <c r="N541">
        <v>7000</v>
      </c>
      <c r="O541">
        <v>0.33170464404767341</v>
      </c>
      <c r="P541" s="1">
        <v>0.3</v>
      </c>
      <c r="Q541" t="s">
        <v>428</v>
      </c>
      <c r="U541"/>
      <c r="V541"/>
    </row>
    <row r="542" spans="1:22" x14ac:dyDescent="0.25">
      <c r="A542" t="s">
        <v>34</v>
      </c>
      <c r="B542" t="str">
        <f t="shared" si="8"/>
        <v>POP 8</v>
      </c>
      <c r="C542" t="s">
        <v>69</v>
      </c>
      <c r="D542">
        <v>9199</v>
      </c>
      <c r="E542">
        <v>19999</v>
      </c>
      <c r="F542" t="s">
        <v>24</v>
      </c>
      <c r="G542" t="s">
        <v>19</v>
      </c>
      <c r="H542" t="s">
        <v>20</v>
      </c>
      <c r="I542" t="s">
        <v>21</v>
      </c>
      <c r="J542">
        <v>10800</v>
      </c>
      <c r="K542">
        <v>54</v>
      </c>
      <c r="L542">
        <v>6</v>
      </c>
      <c r="M542">
        <v>64</v>
      </c>
      <c r="N542">
        <v>5000</v>
      </c>
      <c r="O542">
        <v>0.55114686378954236</v>
      </c>
      <c r="P542" s="1">
        <v>0.6</v>
      </c>
      <c r="Q542" t="s">
        <v>439</v>
      </c>
      <c r="U542"/>
      <c r="V542"/>
    </row>
    <row r="543" spans="1:22" x14ac:dyDescent="0.25">
      <c r="A543" t="s">
        <v>10</v>
      </c>
      <c r="B543" t="str">
        <f t="shared" si="8"/>
        <v>Redmi 14C</v>
      </c>
      <c r="C543" t="s">
        <v>11</v>
      </c>
      <c r="D543">
        <v>11375</v>
      </c>
      <c r="E543">
        <v>19999</v>
      </c>
      <c r="F543" t="s">
        <v>12</v>
      </c>
      <c r="G543" t="s">
        <v>25</v>
      </c>
      <c r="H543" t="s">
        <v>14</v>
      </c>
      <c r="I543" t="s">
        <v>15</v>
      </c>
      <c r="J543">
        <v>8624</v>
      </c>
      <c r="K543">
        <v>44</v>
      </c>
      <c r="L543">
        <v>8</v>
      </c>
      <c r="M543">
        <v>128</v>
      </c>
      <c r="N543">
        <v>5160</v>
      </c>
      <c r="O543">
        <v>0.46558241758241758</v>
      </c>
      <c r="P543" s="1">
        <v>0.5</v>
      </c>
      <c r="Q543" t="s">
        <v>433</v>
      </c>
      <c r="U543"/>
      <c r="V543"/>
    </row>
    <row r="544" spans="1:22" x14ac:dyDescent="0.25">
      <c r="A544" t="s">
        <v>32</v>
      </c>
      <c r="B544" t="str">
        <f t="shared" si="8"/>
        <v>Galaxy A06</v>
      </c>
      <c r="C544" t="s">
        <v>41</v>
      </c>
      <c r="D544">
        <v>13169</v>
      </c>
      <c r="E544">
        <v>30999</v>
      </c>
      <c r="F544" t="s">
        <v>28</v>
      </c>
      <c r="G544" t="s">
        <v>25</v>
      </c>
      <c r="H544" t="s">
        <v>26</v>
      </c>
      <c r="I544" t="s">
        <v>21</v>
      </c>
      <c r="J544">
        <v>17830</v>
      </c>
      <c r="K544">
        <v>58</v>
      </c>
      <c r="L544">
        <v>4</v>
      </c>
      <c r="M544">
        <v>128</v>
      </c>
      <c r="N544">
        <v>5000</v>
      </c>
      <c r="O544">
        <v>0.38970309059154074</v>
      </c>
      <c r="P544" s="1">
        <v>0.4</v>
      </c>
      <c r="Q544" t="s">
        <v>431</v>
      </c>
      <c r="U544"/>
      <c r="V544"/>
    </row>
    <row r="545" spans="1:22" x14ac:dyDescent="0.25">
      <c r="A545" t="s">
        <v>34</v>
      </c>
      <c r="B545" t="str">
        <f t="shared" si="8"/>
        <v>Spark 40</v>
      </c>
      <c r="C545" t="s">
        <v>169</v>
      </c>
      <c r="D545">
        <v>12050</v>
      </c>
      <c r="E545">
        <v>39999</v>
      </c>
      <c r="F545" t="s">
        <v>12</v>
      </c>
      <c r="G545" t="s">
        <v>25</v>
      </c>
      <c r="H545" t="s">
        <v>36</v>
      </c>
      <c r="I545" t="s">
        <v>63</v>
      </c>
      <c r="J545">
        <v>27949</v>
      </c>
      <c r="K545">
        <v>70</v>
      </c>
      <c r="L545">
        <v>8</v>
      </c>
      <c r="M545">
        <v>128</v>
      </c>
      <c r="N545">
        <v>5200</v>
      </c>
      <c r="O545">
        <v>0.44282157676348549</v>
      </c>
      <c r="P545" s="1">
        <v>0.4</v>
      </c>
      <c r="Q545" t="s">
        <v>433</v>
      </c>
      <c r="U545"/>
      <c r="V545"/>
    </row>
    <row r="546" spans="1:22" x14ac:dyDescent="0.25">
      <c r="A546" t="s">
        <v>10</v>
      </c>
      <c r="B546" t="str">
        <f t="shared" si="8"/>
        <v>Redmi 14C</v>
      </c>
      <c r="C546" t="s">
        <v>11</v>
      </c>
      <c r="D546">
        <v>14296</v>
      </c>
      <c r="E546">
        <v>29999</v>
      </c>
      <c r="F546" t="s">
        <v>12</v>
      </c>
      <c r="G546" t="s">
        <v>13</v>
      </c>
      <c r="H546" t="s">
        <v>14</v>
      </c>
      <c r="I546" t="s">
        <v>15</v>
      </c>
      <c r="J546">
        <v>15703</v>
      </c>
      <c r="K546">
        <v>53</v>
      </c>
      <c r="L546">
        <v>8</v>
      </c>
      <c r="M546">
        <v>256</v>
      </c>
      <c r="N546">
        <v>5160</v>
      </c>
      <c r="O546">
        <v>0.37940682708449919</v>
      </c>
      <c r="P546" s="1">
        <v>0.4</v>
      </c>
      <c r="Q546" t="s">
        <v>428</v>
      </c>
      <c r="U546"/>
      <c r="V546"/>
    </row>
    <row r="547" spans="1:22" x14ac:dyDescent="0.25">
      <c r="A547" t="s">
        <v>49</v>
      </c>
      <c r="B547" t="str">
        <f t="shared" si="8"/>
        <v>Reno 13F</v>
      </c>
      <c r="C547" t="s">
        <v>204</v>
      </c>
      <c r="D547">
        <v>54999</v>
      </c>
      <c r="E547">
        <v>69999</v>
      </c>
      <c r="F547" t="s">
        <v>82</v>
      </c>
      <c r="G547" t="s">
        <v>120</v>
      </c>
      <c r="H547" t="s">
        <v>36</v>
      </c>
      <c r="I547" t="s">
        <v>74</v>
      </c>
      <c r="J547">
        <v>15000</v>
      </c>
      <c r="K547">
        <v>22</v>
      </c>
      <c r="L547">
        <v>12</v>
      </c>
      <c r="M547">
        <v>512</v>
      </c>
      <c r="N547">
        <v>5800</v>
      </c>
      <c r="O547">
        <v>0.11498390879834179</v>
      </c>
      <c r="P547" s="1">
        <v>0.1</v>
      </c>
      <c r="Q547" t="s">
        <v>449</v>
      </c>
      <c r="U547"/>
      <c r="V547"/>
    </row>
    <row r="548" spans="1:22" x14ac:dyDescent="0.25">
      <c r="A548" t="s">
        <v>22</v>
      </c>
      <c r="B548" t="str">
        <f t="shared" si="8"/>
        <v>Smart 9 HD'</v>
      </c>
      <c r="C548" t="s">
        <v>205</v>
      </c>
      <c r="D548">
        <v>9099</v>
      </c>
      <c r="E548">
        <v>15000</v>
      </c>
      <c r="F548" t="s">
        <v>39</v>
      </c>
      <c r="G548" t="s">
        <v>19</v>
      </c>
      <c r="H548" t="s">
        <v>20</v>
      </c>
      <c r="I548" t="s">
        <v>21</v>
      </c>
      <c r="J548">
        <v>5901</v>
      </c>
      <c r="K548">
        <v>40</v>
      </c>
      <c r="L548">
        <v>3</v>
      </c>
      <c r="M548">
        <v>64</v>
      </c>
      <c r="N548">
        <v>5000</v>
      </c>
      <c r="O548">
        <v>0.55687438180019777</v>
      </c>
      <c r="P548" s="1">
        <v>0.6</v>
      </c>
      <c r="Q548" t="s">
        <v>434</v>
      </c>
      <c r="U548"/>
      <c r="V548"/>
    </row>
    <row r="549" spans="1:22" x14ac:dyDescent="0.25">
      <c r="A549" t="s">
        <v>10</v>
      </c>
      <c r="B549" t="str">
        <f t="shared" si="8"/>
        <v>Redmi 14C</v>
      </c>
      <c r="C549" t="s">
        <v>11</v>
      </c>
      <c r="D549">
        <v>14296</v>
      </c>
      <c r="E549">
        <v>29999</v>
      </c>
      <c r="F549" t="s">
        <v>12</v>
      </c>
      <c r="G549" t="s">
        <v>13</v>
      </c>
      <c r="H549" t="s">
        <v>14</v>
      </c>
      <c r="I549" t="s">
        <v>15</v>
      </c>
      <c r="J549">
        <v>15703</v>
      </c>
      <c r="K549">
        <v>53</v>
      </c>
      <c r="L549">
        <v>8</v>
      </c>
      <c r="M549">
        <v>256</v>
      </c>
      <c r="N549">
        <v>5160</v>
      </c>
      <c r="O549">
        <v>0.37940682708449919</v>
      </c>
      <c r="P549" s="1">
        <v>0.4</v>
      </c>
      <c r="Q549" t="s">
        <v>428</v>
      </c>
      <c r="U549"/>
      <c r="V549"/>
    </row>
    <row r="550" spans="1:22" x14ac:dyDescent="0.25">
      <c r="A550" t="s">
        <v>32</v>
      </c>
      <c r="B550" t="str">
        <f t="shared" si="8"/>
        <v>GALAXY A16</v>
      </c>
      <c r="C550" t="s">
        <v>37</v>
      </c>
      <c r="D550">
        <v>22780</v>
      </c>
      <c r="E550">
        <v>30000</v>
      </c>
      <c r="F550" t="s">
        <v>12</v>
      </c>
      <c r="G550" t="s">
        <v>13</v>
      </c>
      <c r="H550" t="s">
        <v>26</v>
      </c>
      <c r="I550" t="s">
        <v>21</v>
      </c>
      <c r="J550">
        <v>7220</v>
      </c>
      <c r="K550">
        <v>24</v>
      </c>
      <c r="L550">
        <v>8</v>
      </c>
      <c r="M550">
        <v>256</v>
      </c>
      <c r="N550">
        <v>5000</v>
      </c>
      <c r="O550">
        <v>0.23107989464442494</v>
      </c>
      <c r="P550" s="1">
        <v>0.2</v>
      </c>
      <c r="Q550" t="s">
        <v>428</v>
      </c>
      <c r="U550"/>
      <c r="V550"/>
    </row>
    <row r="551" spans="1:22" x14ac:dyDescent="0.25">
      <c r="A551" t="s">
        <v>10</v>
      </c>
      <c r="B551" t="str">
        <f t="shared" si="8"/>
        <v>C75</v>
      </c>
      <c r="C551" t="s">
        <v>30</v>
      </c>
      <c r="D551">
        <v>12799</v>
      </c>
      <c r="E551">
        <v>18259</v>
      </c>
      <c r="F551" t="s">
        <v>24</v>
      </c>
      <c r="G551" t="s">
        <v>25</v>
      </c>
      <c r="H551" t="s">
        <v>14</v>
      </c>
      <c r="I551" t="s">
        <v>15</v>
      </c>
      <c r="J551">
        <v>5460</v>
      </c>
      <c r="K551">
        <v>30</v>
      </c>
      <c r="L551">
        <v>6</v>
      </c>
      <c r="M551">
        <v>128</v>
      </c>
      <c r="N551">
        <v>5160</v>
      </c>
      <c r="O551">
        <v>0.41362606453629192</v>
      </c>
      <c r="P551" s="1">
        <v>0.4</v>
      </c>
      <c r="Q551" t="s">
        <v>430</v>
      </c>
      <c r="U551"/>
      <c r="V551"/>
    </row>
    <row r="552" spans="1:22" x14ac:dyDescent="0.25">
      <c r="A552" t="s">
        <v>10</v>
      </c>
      <c r="B552" t="str">
        <f t="shared" si="8"/>
        <v>Redmi A3x</v>
      </c>
      <c r="C552" t="s">
        <v>38</v>
      </c>
      <c r="D552">
        <v>9400</v>
      </c>
      <c r="E552">
        <v>15000</v>
      </c>
      <c r="F552" t="s">
        <v>39</v>
      </c>
      <c r="G552" t="s">
        <v>19</v>
      </c>
      <c r="H552" t="s">
        <v>40</v>
      </c>
      <c r="I552" t="s">
        <v>21</v>
      </c>
      <c r="J552">
        <v>5600</v>
      </c>
      <c r="K552">
        <v>38</v>
      </c>
      <c r="L552">
        <v>3</v>
      </c>
      <c r="M552">
        <v>64</v>
      </c>
      <c r="N552">
        <v>5000</v>
      </c>
      <c r="O552">
        <v>0.53904255319148942</v>
      </c>
      <c r="P552" s="1">
        <v>0.5</v>
      </c>
      <c r="Q552" t="s">
        <v>434</v>
      </c>
      <c r="U552"/>
      <c r="V552"/>
    </row>
    <row r="553" spans="1:22" x14ac:dyDescent="0.25">
      <c r="A553" t="s">
        <v>10</v>
      </c>
      <c r="B553" t="str">
        <f t="shared" si="8"/>
        <v>C67</v>
      </c>
      <c r="C553" t="s">
        <v>206</v>
      </c>
      <c r="D553">
        <v>23650</v>
      </c>
      <c r="E553">
        <v>32999</v>
      </c>
      <c r="F553" t="s">
        <v>12</v>
      </c>
      <c r="G553" t="s">
        <v>13</v>
      </c>
      <c r="H553" t="s">
        <v>84</v>
      </c>
      <c r="I553" t="s">
        <v>21</v>
      </c>
      <c r="J553">
        <v>9349</v>
      </c>
      <c r="K553">
        <v>29</v>
      </c>
      <c r="L553">
        <v>8</v>
      </c>
      <c r="M553">
        <v>256</v>
      </c>
      <c r="N553">
        <v>5000</v>
      </c>
      <c r="O553">
        <v>0.22257928118393236</v>
      </c>
      <c r="P553" s="1">
        <v>0.2</v>
      </c>
      <c r="Q553" t="s">
        <v>428</v>
      </c>
      <c r="U553"/>
      <c r="V553"/>
    </row>
    <row r="554" spans="1:22" x14ac:dyDescent="0.25">
      <c r="A554" t="s">
        <v>34</v>
      </c>
      <c r="B554" t="str">
        <f t="shared" si="8"/>
        <v>CAMON 40</v>
      </c>
      <c r="C554" t="s">
        <v>170</v>
      </c>
      <c r="D554">
        <v>27360</v>
      </c>
      <c r="E554">
        <v>35000</v>
      </c>
      <c r="F554" t="s">
        <v>12</v>
      </c>
      <c r="G554" t="s">
        <v>13</v>
      </c>
      <c r="H554" t="s">
        <v>55</v>
      </c>
      <c r="I554" t="s">
        <v>63</v>
      </c>
      <c r="J554">
        <v>7640</v>
      </c>
      <c r="K554">
        <v>22</v>
      </c>
      <c r="L554">
        <v>8</v>
      </c>
      <c r="M554">
        <v>256</v>
      </c>
      <c r="N554">
        <v>5200</v>
      </c>
      <c r="O554">
        <v>0.19970760233918128</v>
      </c>
      <c r="P554" s="1">
        <v>0.2</v>
      </c>
      <c r="Q554" t="s">
        <v>428</v>
      </c>
      <c r="U554"/>
      <c r="V554"/>
    </row>
    <row r="555" spans="1:22" x14ac:dyDescent="0.25">
      <c r="A555" t="s">
        <v>34</v>
      </c>
      <c r="B555" t="str">
        <f t="shared" si="8"/>
        <v>Spark 30c</v>
      </c>
      <c r="C555" t="s">
        <v>35</v>
      </c>
      <c r="D555">
        <v>12500</v>
      </c>
      <c r="E555">
        <v>15000</v>
      </c>
      <c r="F555" t="s">
        <v>28</v>
      </c>
      <c r="G555" t="s">
        <v>25</v>
      </c>
      <c r="H555" t="s">
        <v>36</v>
      </c>
      <c r="I555" t="s">
        <v>21</v>
      </c>
      <c r="J555">
        <v>2500</v>
      </c>
      <c r="K555">
        <v>17</v>
      </c>
      <c r="L555">
        <v>4</v>
      </c>
      <c r="M555">
        <v>128</v>
      </c>
      <c r="N555">
        <v>5000</v>
      </c>
      <c r="O555">
        <v>0.41055999999999998</v>
      </c>
      <c r="P555" s="1">
        <v>0.4</v>
      </c>
      <c r="Q555" t="s">
        <v>431</v>
      </c>
      <c r="U555"/>
      <c r="V555"/>
    </row>
    <row r="556" spans="1:22" x14ac:dyDescent="0.25">
      <c r="A556" t="s">
        <v>32</v>
      </c>
      <c r="B556" t="str">
        <f t="shared" si="8"/>
        <v>Galaxy A05S</v>
      </c>
      <c r="C556" t="s">
        <v>46</v>
      </c>
      <c r="D556">
        <v>14799</v>
      </c>
      <c r="E556">
        <v>20999</v>
      </c>
      <c r="F556" t="s">
        <v>28</v>
      </c>
      <c r="G556" t="s">
        <v>25</v>
      </c>
      <c r="H556" t="s">
        <v>26</v>
      </c>
      <c r="I556" t="s">
        <v>21</v>
      </c>
      <c r="J556">
        <v>6200</v>
      </c>
      <c r="K556">
        <v>30</v>
      </c>
      <c r="L556">
        <v>4</v>
      </c>
      <c r="M556">
        <v>128</v>
      </c>
      <c r="N556">
        <v>5000</v>
      </c>
      <c r="O556">
        <v>0.34678018785053044</v>
      </c>
      <c r="P556" s="1">
        <v>0.3</v>
      </c>
      <c r="Q556" t="s">
        <v>431</v>
      </c>
      <c r="U556"/>
      <c r="V556"/>
    </row>
    <row r="557" spans="1:22" x14ac:dyDescent="0.25">
      <c r="A557" t="s">
        <v>10</v>
      </c>
      <c r="B557" t="str">
        <f t="shared" si="8"/>
        <v>Redmi A3x</v>
      </c>
      <c r="C557" t="s">
        <v>38</v>
      </c>
      <c r="D557">
        <v>10979</v>
      </c>
      <c r="E557">
        <v>15900</v>
      </c>
      <c r="F557" t="s">
        <v>28</v>
      </c>
      <c r="G557" t="s">
        <v>25</v>
      </c>
      <c r="H557" t="s">
        <v>40</v>
      </c>
      <c r="I557" t="s">
        <v>21</v>
      </c>
      <c r="J557">
        <v>4921</v>
      </c>
      <c r="K557">
        <v>31</v>
      </c>
      <c r="L557">
        <v>4</v>
      </c>
      <c r="M557">
        <v>128</v>
      </c>
      <c r="N557">
        <v>5000</v>
      </c>
      <c r="O557">
        <v>0.4674378358684762</v>
      </c>
      <c r="P557" s="1">
        <v>0.5</v>
      </c>
      <c r="Q557" t="s">
        <v>431</v>
      </c>
      <c r="U557"/>
      <c r="V557"/>
    </row>
    <row r="558" spans="1:22" x14ac:dyDescent="0.25">
      <c r="A558" t="s">
        <v>34</v>
      </c>
      <c r="B558" t="str">
        <f t="shared" si="8"/>
        <v>Spark 40</v>
      </c>
      <c r="C558" t="s">
        <v>169</v>
      </c>
      <c r="D558">
        <v>12899</v>
      </c>
      <c r="E558">
        <v>19999</v>
      </c>
      <c r="F558" t="s">
        <v>12</v>
      </c>
      <c r="G558" t="s">
        <v>25</v>
      </c>
      <c r="H558" t="s">
        <v>36</v>
      </c>
      <c r="I558" t="s">
        <v>63</v>
      </c>
      <c r="J558">
        <v>7100</v>
      </c>
      <c r="K558">
        <v>36</v>
      </c>
      <c r="L558">
        <v>8</v>
      </c>
      <c r="M558">
        <v>128</v>
      </c>
      <c r="N558">
        <v>5200</v>
      </c>
      <c r="O558">
        <v>0.41367547871928056</v>
      </c>
      <c r="P558" s="1">
        <v>0.4</v>
      </c>
      <c r="Q558" t="s">
        <v>433</v>
      </c>
      <c r="U558"/>
      <c r="V558"/>
    </row>
    <row r="559" spans="1:22" x14ac:dyDescent="0.25">
      <c r="A559" t="s">
        <v>49</v>
      </c>
      <c r="B559" t="str">
        <f t="shared" si="8"/>
        <v>A3x</v>
      </c>
      <c r="C559" t="s">
        <v>64</v>
      </c>
      <c r="D559">
        <v>15590</v>
      </c>
      <c r="E559">
        <v>23999</v>
      </c>
      <c r="F559" t="s">
        <v>28</v>
      </c>
      <c r="G559" t="s">
        <v>25</v>
      </c>
      <c r="H559" t="s">
        <v>36</v>
      </c>
      <c r="I559" t="s">
        <v>65</v>
      </c>
      <c r="J559">
        <v>8409</v>
      </c>
      <c r="K559">
        <v>35</v>
      </c>
      <c r="L559">
        <v>4</v>
      </c>
      <c r="M559">
        <v>128</v>
      </c>
      <c r="N559">
        <v>5100</v>
      </c>
      <c r="O559">
        <v>0.3355997434252726</v>
      </c>
      <c r="P559" s="1">
        <v>0.3</v>
      </c>
      <c r="Q559" t="s">
        <v>431</v>
      </c>
      <c r="U559"/>
      <c r="V559"/>
    </row>
    <row r="560" spans="1:22" x14ac:dyDescent="0.25">
      <c r="A560" t="s">
        <v>34</v>
      </c>
      <c r="B560" t="str">
        <f t="shared" si="8"/>
        <v>CAMON 40 PRO</v>
      </c>
      <c r="C560" t="s">
        <v>163</v>
      </c>
      <c r="D560">
        <v>32890</v>
      </c>
      <c r="E560">
        <v>60000</v>
      </c>
      <c r="F560" t="s">
        <v>12</v>
      </c>
      <c r="G560" t="s">
        <v>13</v>
      </c>
      <c r="H560" t="s">
        <v>55</v>
      </c>
      <c r="I560" t="s">
        <v>63</v>
      </c>
      <c r="J560">
        <v>27110</v>
      </c>
      <c r="K560">
        <v>46</v>
      </c>
      <c r="L560">
        <v>8</v>
      </c>
      <c r="M560">
        <v>256</v>
      </c>
      <c r="N560">
        <v>5200</v>
      </c>
      <c r="O560">
        <v>0.16612952265126177</v>
      </c>
      <c r="P560" s="1">
        <v>0.2</v>
      </c>
      <c r="Q560" t="s">
        <v>428</v>
      </c>
      <c r="U560"/>
      <c r="V560"/>
    </row>
    <row r="561" spans="1:22" x14ac:dyDescent="0.25">
      <c r="A561" t="s">
        <v>34</v>
      </c>
      <c r="B561" t="str">
        <f t="shared" si="8"/>
        <v>Spark 30c</v>
      </c>
      <c r="C561" t="s">
        <v>35</v>
      </c>
      <c r="D561">
        <v>13199</v>
      </c>
      <c r="E561">
        <v>20000</v>
      </c>
      <c r="F561" t="s">
        <v>12</v>
      </c>
      <c r="G561" t="s">
        <v>25</v>
      </c>
      <c r="H561" t="s">
        <v>36</v>
      </c>
      <c r="I561" t="s">
        <v>21</v>
      </c>
      <c r="J561">
        <v>6801</v>
      </c>
      <c r="K561">
        <v>34</v>
      </c>
      <c r="L561">
        <v>8</v>
      </c>
      <c r="M561">
        <v>128</v>
      </c>
      <c r="N561">
        <v>5000</v>
      </c>
      <c r="O561">
        <v>0.38912038790817488</v>
      </c>
      <c r="P561" s="1">
        <v>0.4</v>
      </c>
      <c r="Q561" t="s">
        <v>433</v>
      </c>
      <c r="U561"/>
      <c r="V561"/>
    </row>
    <row r="562" spans="1:22" x14ac:dyDescent="0.25">
      <c r="A562" t="s">
        <v>32</v>
      </c>
      <c r="B562" t="str">
        <f t="shared" si="8"/>
        <v>Galaxy A56</v>
      </c>
      <c r="C562" t="s">
        <v>90</v>
      </c>
      <c r="D562">
        <v>46395</v>
      </c>
      <c r="E562">
        <v>70000</v>
      </c>
      <c r="F562" t="s">
        <v>12</v>
      </c>
      <c r="G562" t="s">
        <v>13</v>
      </c>
      <c r="H562" t="s">
        <v>26</v>
      </c>
      <c r="I562" t="s">
        <v>21</v>
      </c>
      <c r="J562">
        <v>23605</v>
      </c>
      <c r="K562">
        <v>34</v>
      </c>
      <c r="L562">
        <v>8</v>
      </c>
      <c r="M562">
        <v>256</v>
      </c>
      <c r="N562">
        <v>5000</v>
      </c>
      <c r="O562">
        <v>0.1134605022092898</v>
      </c>
      <c r="P562" s="1">
        <v>0.1</v>
      </c>
      <c r="Q562" t="s">
        <v>428</v>
      </c>
      <c r="U562"/>
      <c r="V562"/>
    </row>
    <row r="563" spans="1:22" x14ac:dyDescent="0.25">
      <c r="A563" t="s">
        <v>32</v>
      </c>
      <c r="B563" t="str">
        <f t="shared" si="8"/>
        <v>Galaxy A56</v>
      </c>
      <c r="C563" t="s">
        <v>90</v>
      </c>
      <c r="D563">
        <v>46899</v>
      </c>
      <c r="E563">
        <v>70000</v>
      </c>
      <c r="F563" t="s">
        <v>12</v>
      </c>
      <c r="G563" t="s">
        <v>13</v>
      </c>
      <c r="H563" t="s">
        <v>26</v>
      </c>
      <c r="I563" t="s">
        <v>21</v>
      </c>
      <c r="J563">
        <v>23101</v>
      </c>
      <c r="K563">
        <v>33</v>
      </c>
      <c r="L563">
        <v>8</v>
      </c>
      <c r="M563">
        <v>256</v>
      </c>
      <c r="N563">
        <v>5000</v>
      </c>
      <c r="O563">
        <v>0.11224119917269025</v>
      </c>
      <c r="P563" s="1">
        <v>0.1</v>
      </c>
      <c r="Q563" t="s">
        <v>428</v>
      </c>
      <c r="U563"/>
      <c r="V563"/>
    </row>
    <row r="564" spans="1:22" x14ac:dyDescent="0.25">
      <c r="A564" t="s">
        <v>34</v>
      </c>
      <c r="B564" t="str">
        <f t="shared" si="8"/>
        <v>CAMON 20 Pro</v>
      </c>
      <c r="C564" t="s">
        <v>181</v>
      </c>
      <c r="D564">
        <v>25999</v>
      </c>
      <c r="E564">
        <v>49999</v>
      </c>
      <c r="F564" t="s">
        <v>12</v>
      </c>
      <c r="G564" t="s">
        <v>13</v>
      </c>
      <c r="H564" t="s">
        <v>36</v>
      </c>
      <c r="I564" t="s">
        <v>21</v>
      </c>
      <c r="J564">
        <v>24000</v>
      </c>
      <c r="K564">
        <v>48</v>
      </c>
      <c r="L564">
        <v>8</v>
      </c>
      <c r="M564">
        <v>256</v>
      </c>
      <c r="N564">
        <v>5000</v>
      </c>
      <c r="O564">
        <v>0.20246932574329782</v>
      </c>
      <c r="P564" s="1">
        <v>0.2</v>
      </c>
      <c r="Q564" t="s">
        <v>428</v>
      </c>
      <c r="U564"/>
      <c r="V564"/>
    </row>
    <row r="565" spans="1:22" x14ac:dyDescent="0.25">
      <c r="A565" t="s">
        <v>32</v>
      </c>
      <c r="B565" t="str">
        <f t="shared" si="8"/>
        <v>Galaxy A06</v>
      </c>
      <c r="C565" t="s">
        <v>41</v>
      </c>
      <c r="D565">
        <v>12199</v>
      </c>
      <c r="E565">
        <v>15900</v>
      </c>
      <c r="F565" t="s">
        <v>28</v>
      </c>
      <c r="G565" t="s">
        <v>25</v>
      </c>
      <c r="H565" t="s">
        <v>26</v>
      </c>
      <c r="I565" t="s">
        <v>21</v>
      </c>
      <c r="J565">
        <v>3701</v>
      </c>
      <c r="K565">
        <v>24</v>
      </c>
      <c r="L565">
        <v>4</v>
      </c>
      <c r="M565">
        <v>128</v>
      </c>
      <c r="N565">
        <v>5000</v>
      </c>
      <c r="O565">
        <v>0.42069022050987787</v>
      </c>
      <c r="P565" s="1">
        <v>0.4</v>
      </c>
      <c r="Q565" t="s">
        <v>431</v>
      </c>
      <c r="U565"/>
      <c r="V565"/>
    </row>
    <row r="566" spans="1:22" x14ac:dyDescent="0.25">
      <c r="A566" t="s">
        <v>22</v>
      </c>
      <c r="B566" t="str">
        <f t="shared" si="8"/>
        <v>Note 40</v>
      </c>
      <c r="C566" t="s">
        <v>207</v>
      </c>
      <c r="D566">
        <v>31199</v>
      </c>
      <c r="E566">
        <v>31200</v>
      </c>
      <c r="F566" t="s">
        <v>12</v>
      </c>
      <c r="G566" t="s">
        <v>13</v>
      </c>
      <c r="H566" t="s">
        <v>55</v>
      </c>
      <c r="I566" t="s">
        <v>21</v>
      </c>
      <c r="J566">
        <v>1</v>
      </c>
      <c r="K566">
        <v>0</v>
      </c>
      <c r="L566">
        <v>8</v>
      </c>
      <c r="M566">
        <v>256</v>
      </c>
      <c r="N566">
        <v>5000</v>
      </c>
      <c r="O566">
        <v>0.1687233565178371</v>
      </c>
      <c r="P566" s="1">
        <v>0.2</v>
      </c>
      <c r="Q566" t="s">
        <v>428</v>
      </c>
      <c r="U566"/>
      <c r="V566"/>
    </row>
    <row r="567" spans="1:22" x14ac:dyDescent="0.25">
      <c r="A567" t="s">
        <v>32</v>
      </c>
      <c r="B567" t="str">
        <f t="shared" si="8"/>
        <v>Galaxy A05</v>
      </c>
      <c r="C567" t="s">
        <v>33</v>
      </c>
      <c r="D567">
        <v>9399</v>
      </c>
      <c r="E567">
        <v>17599</v>
      </c>
      <c r="F567" t="s">
        <v>28</v>
      </c>
      <c r="G567" t="s">
        <v>19</v>
      </c>
      <c r="H567" t="s">
        <v>26</v>
      </c>
      <c r="I567" t="s">
        <v>21</v>
      </c>
      <c r="J567">
        <v>8200</v>
      </c>
      <c r="K567">
        <v>47</v>
      </c>
      <c r="L567">
        <v>4</v>
      </c>
      <c r="M567">
        <v>64</v>
      </c>
      <c r="N567">
        <v>5000</v>
      </c>
      <c r="O567">
        <v>0.5392062985423981</v>
      </c>
      <c r="P567" s="1">
        <v>0.5</v>
      </c>
      <c r="Q567" t="s">
        <v>432</v>
      </c>
      <c r="U567"/>
      <c r="V567"/>
    </row>
    <row r="568" spans="1:22" x14ac:dyDescent="0.25">
      <c r="A568" t="s">
        <v>49</v>
      </c>
      <c r="B568" t="str">
        <f t="shared" si="8"/>
        <v>A3x</v>
      </c>
      <c r="C568" t="s">
        <v>64</v>
      </c>
      <c r="D568">
        <v>15500</v>
      </c>
      <c r="E568">
        <v>21500</v>
      </c>
      <c r="F568" t="s">
        <v>28</v>
      </c>
      <c r="G568" t="s">
        <v>25</v>
      </c>
      <c r="H568" t="s">
        <v>36</v>
      </c>
      <c r="I568" t="s">
        <v>65</v>
      </c>
      <c r="J568">
        <v>6000</v>
      </c>
      <c r="K568">
        <v>28</v>
      </c>
      <c r="L568">
        <v>4</v>
      </c>
      <c r="M568">
        <v>128</v>
      </c>
      <c r="N568">
        <v>5100</v>
      </c>
      <c r="O568">
        <v>0.33754838709677421</v>
      </c>
      <c r="P568" s="1">
        <v>0.3</v>
      </c>
      <c r="Q568" t="s">
        <v>431</v>
      </c>
      <c r="U568"/>
      <c r="V568"/>
    </row>
    <row r="569" spans="1:22" x14ac:dyDescent="0.25">
      <c r="A569" t="s">
        <v>16</v>
      </c>
      <c r="B569" t="str">
        <f t="shared" si="8"/>
        <v>S24</v>
      </c>
      <c r="C569" t="s">
        <v>208</v>
      </c>
      <c r="D569">
        <v>10799</v>
      </c>
      <c r="E569">
        <v>18000</v>
      </c>
      <c r="F569" t="s">
        <v>12</v>
      </c>
      <c r="G569" t="s">
        <v>25</v>
      </c>
      <c r="H569" t="s">
        <v>20</v>
      </c>
      <c r="I569" t="s">
        <v>21</v>
      </c>
      <c r="J569">
        <v>7201</v>
      </c>
      <c r="K569">
        <v>40</v>
      </c>
      <c r="L569">
        <v>8</v>
      </c>
      <c r="M569">
        <v>128</v>
      </c>
      <c r="N569">
        <v>5000</v>
      </c>
      <c r="O569">
        <v>0.47559959255486617</v>
      </c>
      <c r="P569" s="1">
        <v>0.5</v>
      </c>
      <c r="Q569" t="s">
        <v>433</v>
      </c>
      <c r="U569"/>
      <c r="V569"/>
    </row>
    <row r="570" spans="1:22" x14ac:dyDescent="0.25">
      <c r="A570" t="s">
        <v>49</v>
      </c>
      <c r="B570" t="str">
        <f t="shared" si="8"/>
        <v>A5 PRO</v>
      </c>
      <c r="C570" t="s">
        <v>192</v>
      </c>
      <c r="D570">
        <v>27999</v>
      </c>
      <c r="E570">
        <v>35699</v>
      </c>
      <c r="F570" t="s">
        <v>12</v>
      </c>
      <c r="G570" t="s">
        <v>13</v>
      </c>
      <c r="H570" t="s">
        <v>36</v>
      </c>
      <c r="I570" t="s">
        <v>74</v>
      </c>
      <c r="J570">
        <v>7700</v>
      </c>
      <c r="K570">
        <v>22</v>
      </c>
      <c r="L570">
        <v>8</v>
      </c>
      <c r="M570">
        <v>256</v>
      </c>
      <c r="N570">
        <v>5800</v>
      </c>
      <c r="O570">
        <v>0.21657916354155504</v>
      </c>
      <c r="P570" s="1">
        <v>0.2</v>
      </c>
      <c r="Q570" t="s">
        <v>428</v>
      </c>
      <c r="U570"/>
      <c r="V570"/>
    </row>
    <row r="571" spans="1:22" x14ac:dyDescent="0.25">
      <c r="A571" t="s">
        <v>16</v>
      </c>
      <c r="B571" t="str">
        <f t="shared" si="8"/>
        <v>A70</v>
      </c>
      <c r="C571" t="s">
        <v>93</v>
      </c>
      <c r="D571">
        <v>10650</v>
      </c>
      <c r="E571">
        <v>18000</v>
      </c>
      <c r="F571" t="s">
        <v>82</v>
      </c>
      <c r="G571" t="s">
        <v>13</v>
      </c>
      <c r="H571" t="s">
        <v>20</v>
      </c>
      <c r="I571" t="s">
        <v>21</v>
      </c>
      <c r="J571">
        <v>7350</v>
      </c>
      <c r="K571">
        <v>41</v>
      </c>
      <c r="L571">
        <v>12</v>
      </c>
      <c r="M571">
        <v>256</v>
      </c>
      <c r="N571">
        <v>5000</v>
      </c>
      <c r="O571">
        <v>0.49464788732394366</v>
      </c>
      <c r="P571" s="1">
        <v>0.5</v>
      </c>
      <c r="Q571" t="s">
        <v>440</v>
      </c>
      <c r="U571"/>
      <c r="V571"/>
    </row>
    <row r="572" spans="1:22" x14ac:dyDescent="0.25">
      <c r="A572" t="s">
        <v>10</v>
      </c>
      <c r="B572" t="str">
        <f t="shared" si="8"/>
        <v>Redmi Note 14</v>
      </c>
      <c r="C572" t="s">
        <v>44</v>
      </c>
      <c r="D572">
        <v>20890</v>
      </c>
      <c r="E572">
        <v>29999</v>
      </c>
      <c r="F572" t="s">
        <v>24</v>
      </c>
      <c r="G572" t="s">
        <v>25</v>
      </c>
      <c r="H572" t="s">
        <v>36</v>
      </c>
      <c r="I572" t="s">
        <v>109</v>
      </c>
      <c r="J572">
        <v>9109</v>
      </c>
      <c r="K572">
        <v>31</v>
      </c>
      <c r="L572">
        <v>6</v>
      </c>
      <c r="M572">
        <v>128</v>
      </c>
      <c r="N572">
        <v>5110</v>
      </c>
      <c r="O572">
        <v>0.25102920057443751</v>
      </c>
      <c r="P572" s="1">
        <v>0.3</v>
      </c>
      <c r="Q572" t="s">
        <v>430</v>
      </c>
      <c r="U572"/>
      <c r="V572"/>
    </row>
    <row r="573" spans="1:22" x14ac:dyDescent="0.25">
      <c r="A573" t="s">
        <v>10</v>
      </c>
      <c r="B573" t="str">
        <f t="shared" si="8"/>
        <v>Note 50</v>
      </c>
      <c r="C573" t="s">
        <v>47</v>
      </c>
      <c r="D573">
        <v>11839</v>
      </c>
      <c r="E573">
        <v>30999</v>
      </c>
      <c r="F573" t="s">
        <v>12</v>
      </c>
      <c r="G573" t="s">
        <v>25</v>
      </c>
      <c r="H573" t="s">
        <v>48</v>
      </c>
      <c r="I573" t="s">
        <v>21</v>
      </c>
      <c r="J573">
        <v>19160</v>
      </c>
      <c r="K573">
        <v>62</v>
      </c>
      <c r="L573">
        <v>8</v>
      </c>
      <c r="M573">
        <v>128</v>
      </c>
      <c r="N573">
        <v>5000</v>
      </c>
      <c r="O573">
        <v>0.4338204240222992</v>
      </c>
      <c r="P573" s="1">
        <v>0.4</v>
      </c>
      <c r="Q573" t="s">
        <v>433</v>
      </c>
      <c r="U573"/>
      <c r="V573"/>
    </row>
    <row r="574" spans="1:22" x14ac:dyDescent="0.25">
      <c r="A574" t="s">
        <v>32</v>
      </c>
      <c r="B574" t="str">
        <f t="shared" si="8"/>
        <v>GALAXY A16</v>
      </c>
      <c r="C574" t="s">
        <v>37</v>
      </c>
      <c r="D574">
        <v>16250</v>
      </c>
      <c r="E574">
        <v>35000</v>
      </c>
      <c r="F574" t="s">
        <v>28</v>
      </c>
      <c r="G574" t="s">
        <v>25</v>
      </c>
      <c r="H574" t="s">
        <v>26</v>
      </c>
      <c r="I574" t="s">
        <v>21</v>
      </c>
      <c r="J574">
        <v>18750</v>
      </c>
      <c r="K574">
        <v>54</v>
      </c>
      <c r="L574">
        <v>4</v>
      </c>
      <c r="M574">
        <v>128</v>
      </c>
      <c r="N574">
        <v>5000</v>
      </c>
      <c r="O574">
        <v>0.31581538461538461</v>
      </c>
      <c r="P574" s="1">
        <v>0.3</v>
      </c>
      <c r="Q574" t="s">
        <v>431</v>
      </c>
      <c r="U574"/>
      <c r="V574"/>
    </row>
    <row r="575" spans="1:22" x14ac:dyDescent="0.25">
      <c r="A575" t="s">
        <v>10</v>
      </c>
      <c r="B575" t="str">
        <f t="shared" si="8"/>
        <v>Note 50</v>
      </c>
      <c r="C575" t="s">
        <v>47</v>
      </c>
      <c r="D575">
        <v>12489</v>
      </c>
      <c r="E575">
        <v>30999</v>
      </c>
      <c r="F575" t="s">
        <v>12</v>
      </c>
      <c r="G575" t="s">
        <v>13</v>
      </c>
      <c r="H575" t="s">
        <v>48</v>
      </c>
      <c r="I575" t="s">
        <v>21</v>
      </c>
      <c r="J575">
        <v>18510</v>
      </c>
      <c r="K575">
        <v>60</v>
      </c>
      <c r="L575">
        <v>8</v>
      </c>
      <c r="M575">
        <v>256</v>
      </c>
      <c r="N575">
        <v>5000</v>
      </c>
      <c r="O575">
        <v>0.42149091200256228</v>
      </c>
      <c r="P575" s="1">
        <v>0.4</v>
      </c>
      <c r="Q575" t="s">
        <v>428</v>
      </c>
      <c r="U575"/>
      <c r="V575"/>
    </row>
    <row r="576" spans="1:22" x14ac:dyDescent="0.25">
      <c r="A576" t="s">
        <v>34</v>
      </c>
      <c r="B576" t="str">
        <f t="shared" si="8"/>
        <v>SPARK 30C</v>
      </c>
      <c r="C576" t="s">
        <v>195</v>
      </c>
      <c r="D576">
        <v>12550</v>
      </c>
      <c r="E576">
        <v>20000</v>
      </c>
      <c r="F576" t="s">
        <v>12</v>
      </c>
      <c r="G576" t="s">
        <v>25</v>
      </c>
      <c r="H576" t="s">
        <v>36</v>
      </c>
      <c r="I576" t="s">
        <v>21</v>
      </c>
      <c r="J576">
        <v>7450</v>
      </c>
      <c r="K576">
        <v>38</v>
      </c>
      <c r="L576">
        <v>8</v>
      </c>
      <c r="M576">
        <v>128</v>
      </c>
      <c r="N576">
        <v>5000</v>
      </c>
      <c r="O576">
        <v>0.40924302788844624</v>
      </c>
      <c r="P576" s="1">
        <v>0.4</v>
      </c>
      <c r="Q576" t="s">
        <v>433</v>
      </c>
      <c r="U576"/>
      <c r="V576"/>
    </row>
    <row r="577" spans="1:22" x14ac:dyDescent="0.25">
      <c r="A577" t="s">
        <v>10</v>
      </c>
      <c r="B577" t="str">
        <f t="shared" si="8"/>
        <v>Redmi 12c</v>
      </c>
      <c r="C577" t="s">
        <v>209</v>
      </c>
      <c r="D577">
        <v>11999</v>
      </c>
      <c r="E577">
        <v>29999</v>
      </c>
      <c r="F577" t="s">
        <v>24</v>
      </c>
      <c r="G577" t="s">
        <v>25</v>
      </c>
      <c r="H577" t="s">
        <v>40</v>
      </c>
      <c r="I577" t="s">
        <v>21</v>
      </c>
      <c r="J577">
        <v>18000</v>
      </c>
      <c r="K577">
        <v>60</v>
      </c>
      <c r="L577">
        <v>6</v>
      </c>
      <c r="M577">
        <v>128</v>
      </c>
      <c r="N577">
        <v>5000</v>
      </c>
      <c r="O577">
        <v>0.42786898908242355</v>
      </c>
      <c r="P577" s="1">
        <v>0.4</v>
      </c>
      <c r="Q577" t="s">
        <v>430</v>
      </c>
      <c r="U577"/>
      <c r="V577"/>
    </row>
    <row r="578" spans="1:22" x14ac:dyDescent="0.25">
      <c r="A578" t="s">
        <v>16</v>
      </c>
      <c r="B578" t="str">
        <f t="shared" ref="B578:B641" si="9">TRIM(CLEAN(C578))</f>
        <v>CITY 100</v>
      </c>
      <c r="C578" t="s">
        <v>210</v>
      </c>
      <c r="D578">
        <v>10800</v>
      </c>
      <c r="E578">
        <v>15000</v>
      </c>
      <c r="F578" t="s">
        <v>211</v>
      </c>
      <c r="G578" t="s">
        <v>25</v>
      </c>
      <c r="H578" t="s">
        <v>168</v>
      </c>
      <c r="I578" t="s">
        <v>63</v>
      </c>
      <c r="J578">
        <v>4200</v>
      </c>
      <c r="K578">
        <v>28</v>
      </c>
      <c r="L578">
        <v>18</v>
      </c>
      <c r="M578">
        <v>128</v>
      </c>
      <c r="N578">
        <v>5200</v>
      </c>
      <c r="O578">
        <v>0.495</v>
      </c>
      <c r="P578" s="1">
        <v>0.5</v>
      </c>
      <c r="Q578" t="s">
        <v>458</v>
      </c>
      <c r="U578"/>
      <c r="V578"/>
    </row>
    <row r="579" spans="1:22" x14ac:dyDescent="0.25">
      <c r="A579" t="s">
        <v>22</v>
      </c>
      <c r="B579" t="str">
        <f t="shared" si="9"/>
        <v>Smart 9 HD</v>
      </c>
      <c r="C579" t="s">
        <v>191</v>
      </c>
      <c r="D579">
        <v>9599</v>
      </c>
      <c r="E579">
        <v>15000</v>
      </c>
      <c r="F579" t="s">
        <v>39</v>
      </c>
      <c r="G579" t="s">
        <v>19</v>
      </c>
      <c r="H579" t="s">
        <v>26</v>
      </c>
      <c r="I579" t="s">
        <v>21</v>
      </c>
      <c r="J579">
        <v>5401</v>
      </c>
      <c r="K579">
        <v>36</v>
      </c>
      <c r="L579">
        <v>3</v>
      </c>
      <c r="M579">
        <v>64</v>
      </c>
      <c r="N579">
        <v>5000</v>
      </c>
      <c r="O579">
        <v>0.52786748619647883</v>
      </c>
      <c r="P579" s="1">
        <v>0.5</v>
      </c>
      <c r="Q579" t="s">
        <v>434</v>
      </c>
      <c r="U579"/>
      <c r="V579"/>
    </row>
    <row r="580" spans="1:22" x14ac:dyDescent="0.25">
      <c r="A580" t="s">
        <v>32</v>
      </c>
      <c r="B580" t="str">
        <f t="shared" si="9"/>
        <v>GALAXY A05</v>
      </c>
      <c r="C580" t="s">
        <v>114</v>
      </c>
      <c r="D580">
        <v>9550</v>
      </c>
      <c r="E580">
        <v>15000</v>
      </c>
      <c r="F580" t="s">
        <v>28</v>
      </c>
      <c r="G580" t="s">
        <v>19</v>
      </c>
      <c r="H580" t="s">
        <v>26</v>
      </c>
      <c r="I580" t="s">
        <v>21</v>
      </c>
      <c r="J580">
        <v>5450</v>
      </c>
      <c r="K580">
        <v>37</v>
      </c>
      <c r="L580">
        <v>4</v>
      </c>
      <c r="M580">
        <v>64</v>
      </c>
      <c r="N580">
        <v>5000</v>
      </c>
      <c r="O580">
        <v>0.53068062827225126</v>
      </c>
      <c r="P580" s="1">
        <v>0.5</v>
      </c>
      <c r="Q580" t="s">
        <v>432</v>
      </c>
      <c r="U580"/>
      <c r="V580"/>
    </row>
    <row r="581" spans="1:22" x14ac:dyDescent="0.25">
      <c r="A581" t="s">
        <v>10</v>
      </c>
      <c r="B581" t="str">
        <f t="shared" si="9"/>
        <v>C61</v>
      </c>
      <c r="C581" t="s">
        <v>137</v>
      </c>
      <c r="D581">
        <v>16819</v>
      </c>
      <c r="E581">
        <v>19999</v>
      </c>
      <c r="F581" t="s">
        <v>12</v>
      </c>
      <c r="G581" t="s">
        <v>13</v>
      </c>
      <c r="H581" t="s">
        <v>48</v>
      </c>
      <c r="I581" t="s">
        <v>21</v>
      </c>
      <c r="J581">
        <v>3180</v>
      </c>
      <c r="K581">
        <v>16</v>
      </c>
      <c r="L581">
        <v>8</v>
      </c>
      <c r="M581">
        <v>256</v>
      </c>
      <c r="N581">
        <v>5000</v>
      </c>
      <c r="O581">
        <v>0.31297936857125869</v>
      </c>
      <c r="P581" s="1">
        <v>0.3</v>
      </c>
      <c r="Q581" t="s">
        <v>428</v>
      </c>
      <c r="U581"/>
      <c r="V581"/>
    </row>
    <row r="582" spans="1:22" x14ac:dyDescent="0.25">
      <c r="A582" t="s">
        <v>22</v>
      </c>
      <c r="B582" t="str">
        <f t="shared" si="9"/>
        <v>Hot 50 Pro+</v>
      </c>
      <c r="C582" t="s">
        <v>78</v>
      </c>
      <c r="D582">
        <v>21999</v>
      </c>
      <c r="E582">
        <v>25000</v>
      </c>
      <c r="F582" t="s">
        <v>12</v>
      </c>
      <c r="G582" t="s">
        <v>25</v>
      </c>
      <c r="H582" t="s">
        <v>55</v>
      </c>
      <c r="I582" t="s">
        <v>21</v>
      </c>
      <c r="J582">
        <v>3001</v>
      </c>
      <c r="K582">
        <v>12</v>
      </c>
      <c r="L582">
        <v>8</v>
      </c>
      <c r="M582">
        <v>128</v>
      </c>
      <c r="N582">
        <v>5000</v>
      </c>
      <c r="O582">
        <v>0.2334651575071594</v>
      </c>
      <c r="P582" s="1">
        <v>0.2</v>
      </c>
      <c r="Q582" t="s">
        <v>433</v>
      </c>
      <c r="U582"/>
      <c r="V582"/>
    </row>
    <row r="583" spans="1:22" x14ac:dyDescent="0.25">
      <c r="A583" t="s">
        <v>16</v>
      </c>
      <c r="B583" t="str">
        <f t="shared" si="9"/>
        <v>A60s</v>
      </c>
      <c r="C583" t="s">
        <v>31</v>
      </c>
      <c r="D583">
        <v>8699</v>
      </c>
      <c r="E583">
        <v>15999</v>
      </c>
      <c r="F583" t="s">
        <v>28</v>
      </c>
      <c r="G583" t="s">
        <v>25</v>
      </c>
      <c r="H583" t="s">
        <v>20</v>
      </c>
      <c r="I583" t="s">
        <v>21</v>
      </c>
      <c r="J583">
        <v>7300</v>
      </c>
      <c r="K583">
        <v>46</v>
      </c>
      <c r="L583">
        <v>4</v>
      </c>
      <c r="M583">
        <v>128</v>
      </c>
      <c r="N583">
        <v>5000</v>
      </c>
      <c r="O583">
        <v>0.58995286814576386</v>
      </c>
      <c r="P583" s="1">
        <v>0.6</v>
      </c>
      <c r="Q583" t="s">
        <v>431</v>
      </c>
      <c r="U583"/>
      <c r="V583"/>
    </row>
    <row r="584" spans="1:22" x14ac:dyDescent="0.25">
      <c r="A584" t="s">
        <v>22</v>
      </c>
      <c r="B584" t="str">
        <f t="shared" si="9"/>
        <v>GT 10 Pro</v>
      </c>
      <c r="C584" t="s">
        <v>212</v>
      </c>
      <c r="D584">
        <v>15599</v>
      </c>
      <c r="E584">
        <v>18559</v>
      </c>
      <c r="F584" t="s">
        <v>12</v>
      </c>
      <c r="G584" t="s">
        <v>25</v>
      </c>
      <c r="H584" t="s">
        <v>36</v>
      </c>
      <c r="I584" t="s">
        <v>21</v>
      </c>
      <c r="J584">
        <v>2960</v>
      </c>
      <c r="K584">
        <v>16</v>
      </c>
      <c r="L584">
        <v>8</v>
      </c>
      <c r="M584">
        <v>128</v>
      </c>
      <c r="N584">
        <v>5000</v>
      </c>
      <c r="O584">
        <v>0.32925187512019999</v>
      </c>
      <c r="P584" s="1">
        <v>0.3</v>
      </c>
      <c r="Q584" t="s">
        <v>433</v>
      </c>
      <c r="U584"/>
      <c r="V584"/>
    </row>
    <row r="585" spans="1:22" x14ac:dyDescent="0.25">
      <c r="A585" t="s">
        <v>34</v>
      </c>
      <c r="B585" t="str">
        <f t="shared" si="9"/>
        <v>CAMON 40 PRO</v>
      </c>
      <c r="C585" t="s">
        <v>163</v>
      </c>
      <c r="D585">
        <v>33299</v>
      </c>
      <c r="E585">
        <v>60000</v>
      </c>
      <c r="F585" t="s">
        <v>12</v>
      </c>
      <c r="G585" t="s">
        <v>13</v>
      </c>
      <c r="H585" t="s">
        <v>55</v>
      </c>
      <c r="I585" t="s">
        <v>63</v>
      </c>
      <c r="J585">
        <v>26701</v>
      </c>
      <c r="K585">
        <v>45</v>
      </c>
      <c r="L585">
        <v>8</v>
      </c>
      <c r="M585">
        <v>256</v>
      </c>
      <c r="N585">
        <v>5200</v>
      </c>
      <c r="O585">
        <v>0.16408901168203249</v>
      </c>
      <c r="P585" s="1">
        <v>0.2</v>
      </c>
      <c r="Q585" t="s">
        <v>428</v>
      </c>
      <c r="U585"/>
      <c r="V585"/>
    </row>
    <row r="586" spans="1:22" x14ac:dyDescent="0.25">
      <c r="A586" t="s">
        <v>22</v>
      </c>
      <c r="B586" t="str">
        <f t="shared" si="9"/>
        <v>GT 20 Pro</v>
      </c>
      <c r="C586" t="s">
        <v>213</v>
      </c>
      <c r="D586">
        <v>38500</v>
      </c>
      <c r="E586">
        <v>40000</v>
      </c>
      <c r="F586" t="s">
        <v>12</v>
      </c>
      <c r="G586" t="s">
        <v>13</v>
      </c>
      <c r="H586" t="s">
        <v>55</v>
      </c>
      <c r="I586" t="s">
        <v>21</v>
      </c>
      <c r="J586">
        <v>1500</v>
      </c>
      <c r="K586">
        <v>4</v>
      </c>
      <c r="L586">
        <v>8</v>
      </c>
      <c r="M586">
        <v>256</v>
      </c>
      <c r="N586">
        <v>5000</v>
      </c>
      <c r="O586">
        <v>0.13672727272727273</v>
      </c>
      <c r="P586" s="1">
        <v>0.1</v>
      </c>
      <c r="Q586" t="s">
        <v>428</v>
      </c>
      <c r="U586"/>
      <c r="V586"/>
    </row>
    <row r="587" spans="1:22" x14ac:dyDescent="0.25">
      <c r="A587" t="s">
        <v>34</v>
      </c>
      <c r="B587" t="str">
        <f t="shared" si="9"/>
        <v>Spark 30c</v>
      </c>
      <c r="C587" t="s">
        <v>35</v>
      </c>
      <c r="D587">
        <v>11950</v>
      </c>
      <c r="E587">
        <v>14999</v>
      </c>
      <c r="F587" t="s">
        <v>12</v>
      </c>
      <c r="G587" t="s">
        <v>25</v>
      </c>
      <c r="H587" t="s">
        <v>36</v>
      </c>
      <c r="I587" t="s">
        <v>21</v>
      </c>
      <c r="J587">
        <v>3049</v>
      </c>
      <c r="K587">
        <v>21</v>
      </c>
      <c r="L587">
        <v>8</v>
      </c>
      <c r="M587">
        <v>128</v>
      </c>
      <c r="N587">
        <v>5000</v>
      </c>
      <c r="O587">
        <v>0.42979079497907952</v>
      </c>
      <c r="P587" s="1">
        <v>0.4</v>
      </c>
      <c r="Q587" t="s">
        <v>433</v>
      </c>
      <c r="U587"/>
      <c r="V587"/>
    </row>
    <row r="588" spans="1:22" x14ac:dyDescent="0.25">
      <c r="A588" t="s">
        <v>49</v>
      </c>
      <c r="B588" t="str">
        <f t="shared" si="9"/>
        <v>A5</v>
      </c>
      <c r="C588" t="s">
        <v>187</v>
      </c>
      <c r="D588">
        <v>23450</v>
      </c>
      <c r="E588">
        <v>30000</v>
      </c>
      <c r="F588" t="s">
        <v>12</v>
      </c>
      <c r="G588" t="s">
        <v>13</v>
      </c>
      <c r="H588" t="s">
        <v>36</v>
      </c>
      <c r="I588" t="s">
        <v>74</v>
      </c>
      <c r="J588">
        <v>6550</v>
      </c>
      <c r="K588">
        <v>22</v>
      </c>
      <c r="L588">
        <v>8</v>
      </c>
      <c r="M588">
        <v>256</v>
      </c>
      <c r="N588">
        <v>5800</v>
      </c>
      <c r="O588">
        <v>0.25859275053304903</v>
      </c>
      <c r="P588" s="1">
        <v>0.3</v>
      </c>
      <c r="Q588" t="s">
        <v>428</v>
      </c>
      <c r="U588"/>
      <c r="V588"/>
    </row>
    <row r="589" spans="1:22" x14ac:dyDescent="0.25">
      <c r="A589" t="s">
        <v>10</v>
      </c>
      <c r="B589" t="str">
        <f t="shared" si="9"/>
        <v>Redmi 14C</v>
      </c>
      <c r="C589" t="s">
        <v>11</v>
      </c>
      <c r="D589">
        <v>11495</v>
      </c>
      <c r="E589">
        <v>24999</v>
      </c>
      <c r="F589" t="s">
        <v>28</v>
      </c>
      <c r="G589" t="s">
        <v>25</v>
      </c>
      <c r="H589" t="s">
        <v>14</v>
      </c>
      <c r="I589" t="s">
        <v>15</v>
      </c>
      <c r="J589">
        <v>13504</v>
      </c>
      <c r="K589">
        <v>54</v>
      </c>
      <c r="L589">
        <v>4</v>
      </c>
      <c r="M589">
        <v>128</v>
      </c>
      <c r="N589">
        <v>5160</v>
      </c>
      <c r="O589">
        <v>0.46037407568508049</v>
      </c>
      <c r="P589" s="1">
        <v>0.5</v>
      </c>
      <c r="Q589" t="s">
        <v>431</v>
      </c>
      <c r="U589"/>
      <c r="V589"/>
    </row>
    <row r="590" spans="1:22" x14ac:dyDescent="0.25">
      <c r="A590" t="s">
        <v>16</v>
      </c>
      <c r="B590" t="str">
        <f t="shared" si="9"/>
        <v>S23 Plus</v>
      </c>
      <c r="C590" t="s">
        <v>214</v>
      </c>
      <c r="D590">
        <v>17477</v>
      </c>
      <c r="E590">
        <v>30000</v>
      </c>
      <c r="F590" t="s">
        <v>28</v>
      </c>
      <c r="G590" t="s">
        <v>25</v>
      </c>
      <c r="H590" t="s">
        <v>55</v>
      </c>
      <c r="I590" t="s">
        <v>21</v>
      </c>
      <c r="J590">
        <v>12523</v>
      </c>
      <c r="K590">
        <v>42</v>
      </c>
      <c r="L590">
        <v>4</v>
      </c>
      <c r="M590">
        <v>128</v>
      </c>
      <c r="N590">
        <v>5000</v>
      </c>
      <c r="O590">
        <v>0.29364307375407678</v>
      </c>
      <c r="P590" s="1">
        <v>0.3</v>
      </c>
      <c r="Q590" t="s">
        <v>431</v>
      </c>
      <c r="U590"/>
      <c r="V590"/>
    </row>
    <row r="591" spans="1:22" x14ac:dyDescent="0.25">
      <c r="A591" t="s">
        <v>10</v>
      </c>
      <c r="B591" t="str">
        <f t="shared" si="9"/>
        <v>Redmi A3x</v>
      </c>
      <c r="C591" t="s">
        <v>38</v>
      </c>
      <c r="D591">
        <v>8105</v>
      </c>
      <c r="E591">
        <v>11199</v>
      </c>
      <c r="F591" t="s">
        <v>39</v>
      </c>
      <c r="G591" t="s">
        <v>19</v>
      </c>
      <c r="H591" t="s">
        <v>40</v>
      </c>
      <c r="I591" t="s">
        <v>21</v>
      </c>
      <c r="J591">
        <v>3094</v>
      </c>
      <c r="K591">
        <v>28</v>
      </c>
      <c r="L591">
        <v>3</v>
      </c>
      <c r="M591">
        <v>64</v>
      </c>
      <c r="N591">
        <v>5000</v>
      </c>
      <c r="O591">
        <v>0.62516964836520661</v>
      </c>
      <c r="P591" s="1">
        <v>0.6</v>
      </c>
      <c r="Q591" t="s">
        <v>434</v>
      </c>
      <c r="U591"/>
      <c r="V591"/>
    </row>
    <row r="592" spans="1:22" x14ac:dyDescent="0.25">
      <c r="A592" t="s">
        <v>22</v>
      </c>
      <c r="B592" t="str">
        <f t="shared" si="9"/>
        <v>Smart 9HD</v>
      </c>
      <c r="C592" t="s">
        <v>177</v>
      </c>
      <c r="D592">
        <v>8990</v>
      </c>
      <c r="E592">
        <v>12500</v>
      </c>
      <c r="F592" t="s">
        <v>39</v>
      </c>
      <c r="G592" t="s">
        <v>19</v>
      </c>
      <c r="H592" t="s">
        <v>26</v>
      </c>
      <c r="I592" t="s">
        <v>21</v>
      </c>
      <c r="J592">
        <v>3510</v>
      </c>
      <c r="K592">
        <v>28</v>
      </c>
      <c r="L592">
        <v>3</v>
      </c>
      <c r="M592">
        <v>64</v>
      </c>
      <c r="N592">
        <v>5000</v>
      </c>
      <c r="O592">
        <v>0.56362625139043376</v>
      </c>
      <c r="P592" s="1">
        <v>0.6</v>
      </c>
      <c r="Q592" t="s">
        <v>434</v>
      </c>
      <c r="U592"/>
      <c r="V592"/>
    </row>
    <row r="593" spans="1:22" x14ac:dyDescent="0.25">
      <c r="A593" t="s">
        <v>34</v>
      </c>
      <c r="B593" t="str">
        <f t="shared" si="9"/>
        <v>CAMON 40</v>
      </c>
      <c r="C593" t="s">
        <v>170</v>
      </c>
      <c r="D593">
        <v>27999</v>
      </c>
      <c r="E593">
        <v>35999</v>
      </c>
      <c r="F593" t="s">
        <v>12</v>
      </c>
      <c r="G593" t="s">
        <v>13</v>
      </c>
      <c r="H593" t="s">
        <v>55</v>
      </c>
      <c r="I593" t="s">
        <v>63</v>
      </c>
      <c r="J593">
        <v>8000</v>
      </c>
      <c r="K593">
        <v>23</v>
      </c>
      <c r="L593">
        <v>8</v>
      </c>
      <c r="M593">
        <v>256</v>
      </c>
      <c r="N593">
        <v>5200</v>
      </c>
      <c r="O593">
        <v>0.19514982677952783</v>
      </c>
      <c r="P593" s="1">
        <v>0.2</v>
      </c>
      <c r="Q593" t="s">
        <v>428</v>
      </c>
      <c r="U593"/>
      <c r="V593"/>
    </row>
    <row r="594" spans="1:22" x14ac:dyDescent="0.25">
      <c r="A594" t="s">
        <v>10</v>
      </c>
      <c r="B594" t="str">
        <f t="shared" si="9"/>
        <v>Redmi 14C</v>
      </c>
      <c r="C594" t="s">
        <v>11</v>
      </c>
      <c r="D594">
        <v>11298</v>
      </c>
      <c r="E594">
        <v>17000</v>
      </c>
      <c r="F594" t="s">
        <v>28</v>
      </c>
      <c r="G594" t="s">
        <v>25</v>
      </c>
      <c r="H594" t="s">
        <v>14</v>
      </c>
      <c r="I594" t="s">
        <v>15</v>
      </c>
      <c r="J594">
        <v>5702</v>
      </c>
      <c r="K594">
        <v>34</v>
      </c>
      <c r="L594">
        <v>4</v>
      </c>
      <c r="M594">
        <v>128</v>
      </c>
      <c r="N594">
        <v>5160</v>
      </c>
      <c r="O594">
        <v>0.46840148698884759</v>
      </c>
      <c r="P594" s="1">
        <v>0.5</v>
      </c>
      <c r="Q594" t="s">
        <v>431</v>
      </c>
      <c r="U594"/>
      <c r="V594"/>
    </row>
    <row r="595" spans="1:22" x14ac:dyDescent="0.25">
      <c r="A595" t="s">
        <v>34</v>
      </c>
      <c r="B595" t="str">
        <f t="shared" si="9"/>
        <v>Camon 40 Premier</v>
      </c>
      <c r="C595" t="s">
        <v>215</v>
      </c>
      <c r="D595">
        <v>55578</v>
      </c>
      <c r="E595">
        <v>65578</v>
      </c>
      <c r="F595" t="s">
        <v>82</v>
      </c>
      <c r="G595" t="s">
        <v>13</v>
      </c>
      <c r="H595" t="s">
        <v>36</v>
      </c>
      <c r="I595" t="s">
        <v>65</v>
      </c>
      <c r="J595">
        <v>10000</v>
      </c>
      <c r="K595">
        <v>16</v>
      </c>
      <c r="L595">
        <v>12</v>
      </c>
      <c r="M595">
        <v>256</v>
      </c>
      <c r="N595">
        <v>5100</v>
      </c>
      <c r="O595">
        <v>9.6584979668214041E-2</v>
      </c>
      <c r="P595" s="1">
        <v>0.1</v>
      </c>
      <c r="Q595" t="s">
        <v>440</v>
      </c>
      <c r="U595"/>
      <c r="V595"/>
    </row>
    <row r="596" spans="1:22" x14ac:dyDescent="0.25">
      <c r="A596" t="s">
        <v>32</v>
      </c>
      <c r="B596" t="str">
        <f t="shared" si="9"/>
        <v>Galaxy A05S</v>
      </c>
      <c r="C596" t="s">
        <v>46</v>
      </c>
      <c r="D596">
        <v>14799</v>
      </c>
      <c r="E596">
        <v>20999</v>
      </c>
      <c r="F596" t="s">
        <v>28</v>
      </c>
      <c r="G596" t="s">
        <v>25</v>
      </c>
      <c r="H596" t="s">
        <v>26</v>
      </c>
      <c r="I596" t="s">
        <v>21</v>
      </c>
      <c r="J596">
        <v>6200</v>
      </c>
      <c r="K596">
        <v>30</v>
      </c>
      <c r="L596">
        <v>4</v>
      </c>
      <c r="M596">
        <v>128</v>
      </c>
      <c r="N596">
        <v>5000</v>
      </c>
      <c r="O596">
        <v>0.34678018785053044</v>
      </c>
      <c r="P596" s="1">
        <v>0.3</v>
      </c>
      <c r="Q596" t="s">
        <v>431</v>
      </c>
      <c r="U596"/>
      <c r="V596"/>
    </row>
    <row r="597" spans="1:22" x14ac:dyDescent="0.25">
      <c r="A597" t="s">
        <v>16</v>
      </c>
      <c r="B597" t="str">
        <f t="shared" si="9"/>
        <v>A70</v>
      </c>
      <c r="C597" t="s">
        <v>93</v>
      </c>
      <c r="D597">
        <v>10850</v>
      </c>
      <c r="E597">
        <v>18000</v>
      </c>
      <c r="F597" t="s">
        <v>82</v>
      </c>
      <c r="G597" t="s">
        <v>13</v>
      </c>
      <c r="H597" t="s">
        <v>20</v>
      </c>
      <c r="I597" t="s">
        <v>21</v>
      </c>
      <c r="J597">
        <v>7150</v>
      </c>
      <c r="K597">
        <v>40</v>
      </c>
      <c r="L597">
        <v>12</v>
      </c>
      <c r="M597">
        <v>256</v>
      </c>
      <c r="N597">
        <v>5000</v>
      </c>
      <c r="O597">
        <v>0.48552995391705067</v>
      </c>
      <c r="P597" s="1">
        <v>0.5</v>
      </c>
      <c r="Q597" t="s">
        <v>440</v>
      </c>
      <c r="U597"/>
      <c r="V597"/>
    </row>
    <row r="598" spans="1:22" x14ac:dyDescent="0.25">
      <c r="A598" t="s">
        <v>32</v>
      </c>
      <c r="B598" t="str">
        <f t="shared" si="9"/>
        <v>Galaxy A05</v>
      </c>
      <c r="C598" t="s">
        <v>33</v>
      </c>
      <c r="D598">
        <v>9598</v>
      </c>
      <c r="E598">
        <v>19999</v>
      </c>
      <c r="F598" t="s">
        <v>28</v>
      </c>
      <c r="G598" t="s">
        <v>19</v>
      </c>
      <c r="H598" t="s">
        <v>26</v>
      </c>
      <c r="I598" t="s">
        <v>21</v>
      </c>
      <c r="J598">
        <v>10401</v>
      </c>
      <c r="K598">
        <v>52</v>
      </c>
      <c r="L598">
        <v>4</v>
      </c>
      <c r="M598">
        <v>64</v>
      </c>
      <c r="N598">
        <v>5000</v>
      </c>
      <c r="O598">
        <v>0.52802667222337984</v>
      </c>
      <c r="P598" s="1">
        <v>0.5</v>
      </c>
      <c r="Q598" t="s">
        <v>432</v>
      </c>
      <c r="U598"/>
      <c r="V598"/>
    </row>
    <row r="599" spans="1:22" x14ac:dyDescent="0.25">
      <c r="A599" t="s">
        <v>10</v>
      </c>
      <c r="B599" t="str">
        <f t="shared" si="9"/>
        <v>Redmi 14C</v>
      </c>
      <c r="C599" t="s">
        <v>11</v>
      </c>
      <c r="D599">
        <v>14349</v>
      </c>
      <c r="E599">
        <v>29999</v>
      </c>
      <c r="F599" t="s">
        <v>12</v>
      </c>
      <c r="G599" t="s">
        <v>13</v>
      </c>
      <c r="H599" t="s">
        <v>14</v>
      </c>
      <c r="I599" t="s">
        <v>15</v>
      </c>
      <c r="J599">
        <v>15650</v>
      </c>
      <c r="K599">
        <v>53</v>
      </c>
      <c r="L599">
        <v>8</v>
      </c>
      <c r="M599">
        <v>256</v>
      </c>
      <c r="N599">
        <v>5160</v>
      </c>
      <c r="O599">
        <v>0.37800543591887936</v>
      </c>
      <c r="P599" s="1">
        <v>0.4</v>
      </c>
      <c r="Q599" t="s">
        <v>428</v>
      </c>
      <c r="U599"/>
      <c r="V599"/>
    </row>
    <row r="600" spans="1:22" x14ac:dyDescent="0.25">
      <c r="A600" t="s">
        <v>32</v>
      </c>
      <c r="B600" t="str">
        <f t="shared" si="9"/>
        <v>Galaxy A16</v>
      </c>
      <c r="C600" t="s">
        <v>42</v>
      </c>
      <c r="D600">
        <v>23395</v>
      </c>
      <c r="E600">
        <v>35999</v>
      </c>
      <c r="F600" t="s">
        <v>12</v>
      </c>
      <c r="G600" t="s">
        <v>13</v>
      </c>
      <c r="H600" t="s">
        <v>26</v>
      </c>
      <c r="I600" t="s">
        <v>21</v>
      </c>
      <c r="J600">
        <v>12604</v>
      </c>
      <c r="K600">
        <v>35</v>
      </c>
      <c r="L600">
        <v>8</v>
      </c>
      <c r="M600">
        <v>256</v>
      </c>
      <c r="N600">
        <v>5000</v>
      </c>
      <c r="O600">
        <v>0.22500534302201325</v>
      </c>
      <c r="P600" s="1">
        <v>0.2</v>
      </c>
      <c r="Q600" t="s">
        <v>428</v>
      </c>
      <c r="U600"/>
      <c r="V600"/>
    </row>
    <row r="601" spans="1:22" x14ac:dyDescent="0.25">
      <c r="A601" t="s">
        <v>22</v>
      </c>
      <c r="B601" t="str">
        <f t="shared" si="9"/>
        <v>Note 12 VIP</v>
      </c>
      <c r="C601" t="s">
        <v>216</v>
      </c>
      <c r="D601">
        <v>14999</v>
      </c>
      <c r="E601">
        <v>17999</v>
      </c>
      <c r="F601" t="s">
        <v>12</v>
      </c>
      <c r="G601" t="s">
        <v>13</v>
      </c>
      <c r="H601" t="s">
        <v>26</v>
      </c>
      <c r="I601" t="s">
        <v>153</v>
      </c>
      <c r="J601">
        <v>3000</v>
      </c>
      <c r="K601">
        <v>17</v>
      </c>
      <c r="L601">
        <v>8</v>
      </c>
      <c r="M601">
        <v>256</v>
      </c>
      <c r="N601">
        <v>4500</v>
      </c>
      <c r="O601">
        <v>0.31762117474498303</v>
      </c>
      <c r="P601" s="1">
        <v>0.3</v>
      </c>
      <c r="Q601" t="s">
        <v>428</v>
      </c>
      <c r="U601"/>
      <c r="V601"/>
    </row>
    <row r="602" spans="1:22" x14ac:dyDescent="0.25">
      <c r="A602" t="s">
        <v>32</v>
      </c>
      <c r="B602" t="str">
        <f t="shared" si="9"/>
        <v>GALAXY A06</v>
      </c>
      <c r="C602" t="s">
        <v>100</v>
      </c>
      <c r="D602">
        <v>10850</v>
      </c>
      <c r="E602">
        <v>18000</v>
      </c>
      <c r="F602" t="s">
        <v>28</v>
      </c>
      <c r="G602" t="s">
        <v>19</v>
      </c>
      <c r="H602" t="s">
        <v>26</v>
      </c>
      <c r="I602" t="s">
        <v>21</v>
      </c>
      <c r="J602">
        <v>7150</v>
      </c>
      <c r="K602">
        <v>40</v>
      </c>
      <c r="L602">
        <v>4</v>
      </c>
      <c r="M602">
        <v>64</v>
      </c>
      <c r="N602">
        <v>5000</v>
      </c>
      <c r="O602">
        <v>0.46709677419354839</v>
      </c>
      <c r="P602" s="1">
        <v>0.5</v>
      </c>
      <c r="Q602" t="s">
        <v>432</v>
      </c>
      <c r="U602"/>
      <c r="V602"/>
    </row>
    <row r="603" spans="1:22" x14ac:dyDescent="0.25">
      <c r="A603" t="s">
        <v>34</v>
      </c>
      <c r="B603" t="str">
        <f t="shared" si="9"/>
        <v>POP 9</v>
      </c>
      <c r="C603" t="s">
        <v>58</v>
      </c>
      <c r="D603">
        <v>10990</v>
      </c>
      <c r="E603">
        <v>16999</v>
      </c>
      <c r="F603" t="s">
        <v>39</v>
      </c>
      <c r="G603" t="s">
        <v>25</v>
      </c>
      <c r="H603" t="s">
        <v>36</v>
      </c>
      <c r="I603" t="s">
        <v>21</v>
      </c>
      <c r="J603">
        <v>6009</v>
      </c>
      <c r="K603">
        <v>36</v>
      </c>
      <c r="L603">
        <v>3</v>
      </c>
      <c r="M603">
        <v>128</v>
      </c>
      <c r="N603">
        <v>5000</v>
      </c>
      <c r="O603">
        <v>0.46687898089171975</v>
      </c>
      <c r="P603" s="1">
        <v>0.5</v>
      </c>
      <c r="Q603" t="s">
        <v>436</v>
      </c>
      <c r="U603"/>
      <c r="V603"/>
    </row>
    <row r="604" spans="1:22" x14ac:dyDescent="0.25">
      <c r="A604" t="s">
        <v>32</v>
      </c>
      <c r="B604" t="str">
        <f t="shared" si="9"/>
        <v>Galaxy A05</v>
      </c>
      <c r="C604" t="s">
        <v>33</v>
      </c>
      <c r="D604">
        <v>9399</v>
      </c>
      <c r="E604">
        <v>19999</v>
      </c>
      <c r="F604" t="s">
        <v>28</v>
      </c>
      <c r="G604" t="s">
        <v>19</v>
      </c>
      <c r="H604" t="s">
        <v>20</v>
      </c>
      <c r="I604" t="s">
        <v>21</v>
      </c>
      <c r="J604">
        <v>10600</v>
      </c>
      <c r="K604">
        <v>53</v>
      </c>
      <c r="L604">
        <v>4</v>
      </c>
      <c r="M604">
        <v>64</v>
      </c>
      <c r="N604">
        <v>5000</v>
      </c>
      <c r="O604">
        <v>0.5392062985423981</v>
      </c>
      <c r="P604" s="1">
        <v>0.5</v>
      </c>
      <c r="Q604" t="s">
        <v>432</v>
      </c>
      <c r="U604"/>
      <c r="V604"/>
    </row>
    <row r="605" spans="1:22" x14ac:dyDescent="0.25">
      <c r="A605" t="s">
        <v>32</v>
      </c>
      <c r="B605" t="str">
        <f t="shared" si="9"/>
        <v>Galaxy A16</v>
      </c>
      <c r="C605" t="s">
        <v>42</v>
      </c>
      <c r="D605">
        <v>15999</v>
      </c>
      <c r="E605">
        <v>30999</v>
      </c>
      <c r="F605" t="s">
        <v>28</v>
      </c>
      <c r="G605" t="s">
        <v>25</v>
      </c>
      <c r="H605" t="s">
        <v>26</v>
      </c>
      <c r="I605" t="s">
        <v>21</v>
      </c>
      <c r="J605">
        <v>15000</v>
      </c>
      <c r="K605">
        <v>49</v>
      </c>
      <c r="L605">
        <v>4</v>
      </c>
      <c r="M605">
        <v>128</v>
      </c>
      <c r="N605">
        <v>5000</v>
      </c>
      <c r="O605">
        <v>0.32077004812800802</v>
      </c>
      <c r="P605" s="1">
        <v>0.3</v>
      </c>
      <c r="Q605" t="s">
        <v>431</v>
      </c>
      <c r="U605"/>
      <c r="V605"/>
    </row>
    <row r="606" spans="1:22" x14ac:dyDescent="0.25">
      <c r="A606" t="s">
        <v>34</v>
      </c>
      <c r="B606" t="str">
        <f t="shared" si="9"/>
        <v>Spark 30c</v>
      </c>
      <c r="C606" t="s">
        <v>35</v>
      </c>
      <c r="D606">
        <v>13000</v>
      </c>
      <c r="E606">
        <v>15500</v>
      </c>
      <c r="F606" t="s">
        <v>28</v>
      </c>
      <c r="G606" t="s">
        <v>25</v>
      </c>
      <c r="H606" t="s">
        <v>36</v>
      </c>
      <c r="I606" t="s">
        <v>21</v>
      </c>
      <c r="J606">
        <v>2500</v>
      </c>
      <c r="K606">
        <v>17</v>
      </c>
      <c r="L606">
        <v>4</v>
      </c>
      <c r="M606">
        <v>128</v>
      </c>
      <c r="N606">
        <v>5000</v>
      </c>
      <c r="O606">
        <v>0.39476923076923076</v>
      </c>
      <c r="P606" s="1">
        <v>0.4</v>
      </c>
      <c r="Q606" t="s">
        <v>431</v>
      </c>
      <c r="U606"/>
      <c r="V606"/>
    </row>
    <row r="607" spans="1:22" x14ac:dyDescent="0.25">
      <c r="A607" t="s">
        <v>10</v>
      </c>
      <c r="B607" t="str">
        <f t="shared" si="9"/>
        <v>Redmi 14C</v>
      </c>
      <c r="C607" t="s">
        <v>11</v>
      </c>
      <c r="D607">
        <v>12485</v>
      </c>
      <c r="E607">
        <v>19000</v>
      </c>
      <c r="F607" t="s">
        <v>24</v>
      </c>
      <c r="G607" t="s">
        <v>25</v>
      </c>
      <c r="H607" t="s">
        <v>14</v>
      </c>
      <c r="I607" t="s">
        <v>15</v>
      </c>
      <c r="J607">
        <v>6515</v>
      </c>
      <c r="K607">
        <v>35</v>
      </c>
      <c r="L607">
        <v>6</v>
      </c>
      <c r="M607">
        <v>128</v>
      </c>
      <c r="N607">
        <v>5160</v>
      </c>
      <c r="O607">
        <v>0.42402883460152185</v>
      </c>
      <c r="P607" s="1">
        <v>0.4</v>
      </c>
      <c r="Q607" t="s">
        <v>430</v>
      </c>
      <c r="U607"/>
      <c r="V607"/>
    </row>
    <row r="608" spans="1:22" x14ac:dyDescent="0.25">
      <c r="A608" t="s">
        <v>34</v>
      </c>
      <c r="B608" t="str">
        <f t="shared" si="9"/>
        <v>CAMON 40</v>
      </c>
      <c r="C608" t="s">
        <v>170</v>
      </c>
      <c r="D608">
        <v>24669</v>
      </c>
      <c r="E608">
        <v>35000</v>
      </c>
      <c r="F608" t="s">
        <v>12</v>
      </c>
      <c r="G608" t="s">
        <v>25</v>
      </c>
      <c r="H608" t="s">
        <v>55</v>
      </c>
      <c r="I608" t="s">
        <v>63</v>
      </c>
      <c r="J608">
        <v>10331</v>
      </c>
      <c r="K608">
        <v>30</v>
      </c>
      <c r="L608">
        <v>8</v>
      </c>
      <c r="M608">
        <v>128</v>
      </c>
      <c r="N608">
        <v>5200</v>
      </c>
      <c r="O608">
        <v>0.21630386314808059</v>
      </c>
      <c r="P608" s="1">
        <v>0.2</v>
      </c>
      <c r="Q608" t="s">
        <v>433</v>
      </c>
      <c r="U608"/>
      <c r="V608"/>
    </row>
    <row r="609" spans="1:22" x14ac:dyDescent="0.25">
      <c r="A609" t="s">
        <v>22</v>
      </c>
      <c r="B609" t="str">
        <f t="shared" si="9"/>
        <v>Refurbished GT 10 Pro</v>
      </c>
      <c r="C609" t="s">
        <v>217</v>
      </c>
      <c r="D609">
        <v>15999</v>
      </c>
      <c r="E609">
        <v>31999</v>
      </c>
      <c r="F609" t="s">
        <v>12</v>
      </c>
      <c r="G609" t="s">
        <v>25</v>
      </c>
      <c r="H609" t="s">
        <v>36</v>
      </c>
      <c r="I609" t="s">
        <v>21</v>
      </c>
      <c r="J609">
        <v>16000</v>
      </c>
      <c r="K609">
        <v>50</v>
      </c>
      <c r="L609">
        <v>8</v>
      </c>
      <c r="M609">
        <v>128</v>
      </c>
      <c r="N609">
        <v>5000</v>
      </c>
      <c r="O609">
        <v>0.32102006375398462</v>
      </c>
      <c r="P609" s="1">
        <v>0.3</v>
      </c>
      <c r="Q609" t="s">
        <v>433</v>
      </c>
      <c r="U609"/>
      <c r="V609"/>
    </row>
    <row r="610" spans="1:22" x14ac:dyDescent="0.25">
      <c r="A610" t="s">
        <v>34</v>
      </c>
      <c r="B610" t="str">
        <f t="shared" si="9"/>
        <v>Spark 30c</v>
      </c>
      <c r="C610" t="s">
        <v>35</v>
      </c>
      <c r="D610">
        <v>12495</v>
      </c>
      <c r="E610">
        <v>24999</v>
      </c>
      <c r="F610" t="s">
        <v>12</v>
      </c>
      <c r="G610" t="s">
        <v>25</v>
      </c>
      <c r="H610" t="s">
        <v>36</v>
      </c>
      <c r="I610" t="s">
        <v>21</v>
      </c>
      <c r="J610">
        <v>12504</v>
      </c>
      <c r="K610">
        <v>50</v>
      </c>
      <c r="L610">
        <v>8</v>
      </c>
      <c r="M610">
        <v>128</v>
      </c>
      <c r="N610">
        <v>5000</v>
      </c>
      <c r="O610">
        <v>0.41104441776710682</v>
      </c>
      <c r="P610" s="1">
        <v>0.4</v>
      </c>
      <c r="Q610" t="s">
        <v>433</v>
      </c>
      <c r="U610"/>
      <c r="V610"/>
    </row>
    <row r="611" spans="1:22" x14ac:dyDescent="0.25">
      <c r="A611" t="s">
        <v>10</v>
      </c>
      <c r="B611" t="str">
        <f t="shared" si="9"/>
        <v>Redmi Note 14 pro</v>
      </c>
      <c r="C611" t="s">
        <v>72</v>
      </c>
      <c r="D611">
        <v>33499</v>
      </c>
      <c r="E611">
        <v>50000</v>
      </c>
      <c r="F611" t="s">
        <v>12</v>
      </c>
      <c r="G611" t="s">
        <v>13</v>
      </c>
      <c r="H611" t="s">
        <v>36</v>
      </c>
      <c r="I611" t="s">
        <v>45</v>
      </c>
      <c r="J611">
        <v>16501</v>
      </c>
      <c r="K611">
        <v>33</v>
      </c>
      <c r="L611">
        <v>8</v>
      </c>
      <c r="M611">
        <v>256</v>
      </c>
      <c r="N611">
        <v>5500</v>
      </c>
      <c r="O611">
        <v>0.17206483775635092</v>
      </c>
      <c r="P611" s="1">
        <v>0.2</v>
      </c>
      <c r="Q611" t="s">
        <v>428</v>
      </c>
      <c r="U611"/>
      <c r="V611"/>
    </row>
    <row r="612" spans="1:22" x14ac:dyDescent="0.25">
      <c r="A612" t="s">
        <v>32</v>
      </c>
      <c r="B612" t="str">
        <f t="shared" si="9"/>
        <v>Galaxy A05</v>
      </c>
      <c r="C612" t="s">
        <v>33</v>
      </c>
      <c r="D612">
        <v>10099</v>
      </c>
      <c r="E612">
        <v>19999</v>
      </c>
      <c r="F612" t="s">
        <v>28</v>
      </c>
      <c r="G612" t="s">
        <v>19</v>
      </c>
      <c r="H612" t="s">
        <v>26</v>
      </c>
      <c r="I612" t="s">
        <v>21</v>
      </c>
      <c r="J612">
        <v>9900</v>
      </c>
      <c r="K612">
        <v>50</v>
      </c>
      <c r="L612">
        <v>4</v>
      </c>
      <c r="M612">
        <v>64</v>
      </c>
      <c r="N612">
        <v>5000</v>
      </c>
      <c r="O612">
        <v>0.50183186454104367</v>
      </c>
      <c r="P612" s="1">
        <v>0.5</v>
      </c>
      <c r="Q612" t="s">
        <v>432</v>
      </c>
      <c r="U612"/>
      <c r="V612"/>
    </row>
    <row r="613" spans="1:22" x14ac:dyDescent="0.25">
      <c r="A613" t="s">
        <v>10</v>
      </c>
      <c r="B613" t="str">
        <f t="shared" si="9"/>
        <v>Note 50</v>
      </c>
      <c r="C613" t="s">
        <v>47</v>
      </c>
      <c r="D613">
        <v>9699</v>
      </c>
      <c r="E613">
        <v>17999</v>
      </c>
      <c r="F613" t="s">
        <v>24</v>
      </c>
      <c r="G613" t="s">
        <v>19</v>
      </c>
      <c r="H613" t="s">
        <v>48</v>
      </c>
      <c r="I613" t="s">
        <v>21</v>
      </c>
      <c r="J613">
        <v>8300</v>
      </c>
      <c r="K613">
        <v>47</v>
      </c>
      <c r="L613">
        <v>6</v>
      </c>
      <c r="M613">
        <v>64</v>
      </c>
      <c r="N613">
        <v>5000</v>
      </c>
      <c r="O613">
        <v>0.52273430250541297</v>
      </c>
      <c r="P613" s="1">
        <v>0.5</v>
      </c>
      <c r="Q613" t="s">
        <v>439</v>
      </c>
      <c r="U613"/>
      <c r="V613"/>
    </row>
    <row r="614" spans="1:22" x14ac:dyDescent="0.25">
      <c r="A614" t="s">
        <v>34</v>
      </c>
      <c r="B614" t="str">
        <f t="shared" si="9"/>
        <v>SPARK 30C</v>
      </c>
      <c r="C614" t="s">
        <v>195</v>
      </c>
      <c r="D614">
        <v>12850</v>
      </c>
      <c r="E614">
        <v>20000</v>
      </c>
      <c r="F614" t="s">
        <v>12</v>
      </c>
      <c r="G614" t="s">
        <v>25</v>
      </c>
      <c r="H614" t="s">
        <v>36</v>
      </c>
      <c r="I614" t="s">
        <v>21</v>
      </c>
      <c r="J614">
        <v>7150</v>
      </c>
      <c r="K614">
        <v>36</v>
      </c>
      <c r="L614">
        <v>8</v>
      </c>
      <c r="M614">
        <v>128</v>
      </c>
      <c r="N614">
        <v>5000</v>
      </c>
      <c r="O614">
        <v>0.39968871595330741</v>
      </c>
      <c r="P614" s="1">
        <v>0.4</v>
      </c>
      <c r="Q614" t="s">
        <v>433</v>
      </c>
      <c r="U614"/>
      <c r="V614"/>
    </row>
    <row r="615" spans="1:22" x14ac:dyDescent="0.25">
      <c r="A615" t="s">
        <v>32</v>
      </c>
      <c r="B615" t="str">
        <f t="shared" si="9"/>
        <v>Galaxy A55</v>
      </c>
      <c r="C615" t="s">
        <v>81</v>
      </c>
      <c r="D615">
        <v>48999</v>
      </c>
      <c r="E615">
        <v>69000</v>
      </c>
      <c r="F615" t="s">
        <v>12</v>
      </c>
      <c r="G615" t="s">
        <v>25</v>
      </c>
      <c r="H615" t="s">
        <v>20</v>
      </c>
      <c r="I615" t="s">
        <v>21</v>
      </c>
      <c r="J615">
        <v>20001</v>
      </c>
      <c r="K615">
        <v>29</v>
      </c>
      <c r="L615">
        <v>8</v>
      </c>
      <c r="M615">
        <v>128</v>
      </c>
      <c r="N615">
        <v>5000</v>
      </c>
      <c r="O615">
        <v>0.10481846568297312</v>
      </c>
      <c r="P615" s="1">
        <v>0.1</v>
      </c>
      <c r="Q615" t="s">
        <v>433</v>
      </c>
      <c r="U615"/>
      <c r="V615"/>
    </row>
    <row r="616" spans="1:22" x14ac:dyDescent="0.25">
      <c r="A616" t="s">
        <v>10</v>
      </c>
      <c r="B616" t="str">
        <f t="shared" si="9"/>
        <v>Redmi 14C</v>
      </c>
      <c r="C616" t="s">
        <v>11</v>
      </c>
      <c r="D616">
        <v>13445</v>
      </c>
      <c r="E616">
        <v>19999</v>
      </c>
      <c r="F616" t="s">
        <v>28</v>
      </c>
      <c r="G616" t="s">
        <v>25</v>
      </c>
      <c r="H616" t="s">
        <v>14</v>
      </c>
      <c r="I616" t="s">
        <v>15</v>
      </c>
      <c r="J616">
        <v>6554</v>
      </c>
      <c r="K616">
        <v>33</v>
      </c>
      <c r="L616">
        <v>4</v>
      </c>
      <c r="M616">
        <v>128</v>
      </c>
      <c r="N616">
        <v>5160</v>
      </c>
      <c r="O616">
        <v>0.39360357010040908</v>
      </c>
      <c r="P616" s="1">
        <v>0.4</v>
      </c>
      <c r="Q616" t="s">
        <v>431</v>
      </c>
      <c r="U616"/>
      <c r="V616"/>
    </row>
    <row r="617" spans="1:22" x14ac:dyDescent="0.25">
      <c r="A617" t="s">
        <v>16</v>
      </c>
      <c r="B617" t="str">
        <f t="shared" si="9"/>
        <v>A80</v>
      </c>
      <c r="C617" t="s">
        <v>56</v>
      </c>
      <c r="D617">
        <v>9899</v>
      </c>
      <c r="E617">
        <v>20000</v>
      </c>
      <c r="F617" t="s">
        <v>12</v>
      </c>
      <c r="G617" t="s">
        <v>25</v>
      </c>
      <c r="H617" t="s">
        <v>26</v>
      </c>
      <c r="I617" t="s">
        <v>21</v>
      </c>
      <c r="J617">
        <v>10101</v>
      </c>
      <c r="K617">
        <v>51</v>
      </c>
      <c r="L617">
        <v>8</v>
      </c>
      <c r="M617">
        <v>128</v>
      </c>
      <c r="N617">
        <v>5000</v>
      </c>
      <c r="O617">
        <v>0.51884028689766648</v>
      </c>
      <c r="P617" s="1">
        <v>0.5</v>
      </c>
      <c r="Q617" t="s">
        <v>433</v>
      </c>
      <c r="U617"/>
      <c r="V617"/>
    </row>
    <row r="618" spans="1:22" x14ac:dyDescent="0.25">
      <c r="A618" t="s">
        <v>32</v>
      </c>
      <c r="B618" t="str">
        <f t="shared" si="9"/>
        <v>A06</v>
      </c>
      <c r="C618" t="s">
        <v>43</v>
      </c>
      <c r="D618">
        <v>10450</v>
      </c>
      <c r="E618">
        <v>19999</v>
      </c>
      <c r="F618" t="s">
        <v>28</v>
      </c>
      <c r="G618" t="s">
        <v>19</v>
      </c>
      <c r="H618" t="s">
        <v>26</v>
      </c>
      <c r="I618" t="s">
        <v>21</v>
      </c>
      <c r="J618">
        <v>9549</v>
      </c>
      <c r="K618">
        <v>48</v>
      </c>
      <c r="L618">
        <v>4</v>
      </c>
      <c r="M618">
        <v>64</v>
      </c>
      <c r="N618">
        <v>5000</v>
      </c>
      <c r="O618">
        <v>0.48497607655502395</v>
      </c>
      <c r="P618" s="1">
        <v>0.5</v>
      </c>
      <c r="Q618" t="s">
        <v>432</v>
      </c>
      <c r="U618"/>
      <c r="V618"/>
    </row>
    <row r="619" spans="1:22" x14ac:dyDescent="0.25">
      <c r="A619" t="s">
        <v>34</v>
      </c>
      <c r="B619" t="str">
        <f t="shared" si="9"/>
        <v>Camon 40 PRO</v>
      </c>
      <c r="C619" t="s">
        <v>62</v>
      </c>
      <c r="D619">
        <v>32862</v>
      </c>
      <c r="E619">
        <v>39999</v>
      </c>
      <c r="F619" t="s">
        <v>12</v>
      </c>
      <c r="G619" t="s">
        <v>13</v>
      </c>
      <c r="H619" t="s">
        <v>55</v>
      </c>
      <c r="I619" t="s">
        <v>63</v>
      </c>
      <c r="J619">
        <v>7137</v>
      </c>
      <c r="K619">
        <v>18</v>
      </c>
      <c r="L619">
        <v>8</v>
      </c>
      <c r="M619">
        <v>256</v>
      </c>
      <c r="N619">
        <v>5200</v>
      </c>
      <c r="O619">
        <v>0.16627107297182156</v>
      </c>
      <c r="P619" s="1">
        <v>0.2</v>
      </c>
      <c r="Q619" t="s">
        <v>428</v>
      </c>
      <c r="U619"/>
      <c r="V619"/>
    </row>
    <row r="620" spans="1:22" x14ac:dyDescent="0.25">
      <c r="A620" t="s">
        <v>16</v>
      </c>
      <c r="B620" t="str">
        <f t="shared" si="9"/>
        <v>A80</v>
      </c>
      <c r="C620" t="s">
        <v>56</v>
      </c>
      <c r="D620">
        <v>9240</v>
      </c>
      <c r="E620">
        <v>20000</v>
      </c>
      <c r="F620" t="s">
        <v>12</v>
      </c>
      <c r="G620" t="s">
        <v>25</v>
      </c>
      <c r="H620" t="s">
        <v>26</v>
      </c>
      <c r="I620" t="s">
        <v>21</v>
      </c>
      <c r="J620">
        <v>10760</v>
      </c>
      <c r="K620">
        <v>54</v>
      </c>
      <c r="L620">
        <v>8</v>
      </c>
      <c r="M620">
        <v>128</v>
      </c>
      <c r="N620">
        <v>5000</v>
      </c>
      <c r="O620">
        <v>0.55584415584415581</v>
      </c>
      <c r="P620" s="1">
        <v>0.6</v>
      </c>
      <c r="Q620" t="s">
        <v>433</v>
      </c>
      <c r="U620"/>
      <c r="V620"/>
    </row>
    <row r="621" spans="1:22" x14ac:dyDescent="0.25">
      <c r="A621" t="s">
        <v>49</v>
      </c>
      <c r="B621" t="str">
        <f t="shared" si="9"/>
        <v>Reno 13F</v>
      </c>
      <c r="C621" t="s">
        <v>204</v>
      </c>
      <c r="D621">
        <v>36099</v>
      </c>
      <c r="E621">
        <v>45000</v>
      </c>
      <c r="F621" t="s">
        <v>12</v>
      </c>
      <c r="G621" t="s">
        <v>13</v>
      </c>
      <c r="H621" t="s">
        <v>36</v>
      </c>
      <c r="I621" t="s">
        <v>74</v>
      </c>
      <c r="J621">
        <v>8901</v>
      </c>
      <c r="K621">
        <v>20</v>
      </c>
      <c r="L621">
        <v>8</v>
      </c>
      <c r="M621">
        <v>256</v>
      </c>
      <c r="N621">
        <v>5800</v>
      </c>
      <c r="O621">
        <v>0.16798249258982242</v>
      </c>
      <c r="P621" s="1">
        <v>0.2</v>
      </c>
      <c r="Q621" t="s">
        <v>428</v>
      </c>
      <c r="U621"/>
      <c r="V621"/>
    </row>
    <row r="622" spans="1:22" x14ac:dyDescent="0.25">
      <c r="A622" t="s">
        <v>10</v>
      </c>
      <c r="B622" t="str">
        <f t="shared" si="9"/>
        <v>Redmi Note 14 Pro</v>
      </c>
      <c r="C622" t="s">
        <v>146</v>
      </c>
      <c r="D622">
        <v>32800</v>
      </c>
      <c r="E622">
        <v>40000</v>
      </c>
      <c r="F622" t="s">
        <v>12</v>
      </c>
      <c r="G622" t="s">
        <v>13</v>
      </c>
      <c r="H622" t="s">
        <v>36</v>
      </c>
      <c r="I622" t="s">
        <v>45</v>
      </c>
      <c r="J622">
        <v>7200</v>
      </c>
      <c r="K622">
        <v>18</v>
      </c>
      <c r="L622">
        <v>8</v>
      </c>
      <c r="M622">
        <v>256</v>
      </c>
      <c r="N622">
        <v>5500</v>
      </c>
      <c r="O622">
        <v>0.17573170731707316</v>
      </c>
      <c r="P622" s="1">
        <v>0.2</v>
      </c>
      <c r="Q622" t="s">
        <v>428</v>
      </c>
      <c r="U622"/>
      <c r="V622"/>
    </row>
    <row r="623" spans="1:22" x14ac:dyDescent="0.25">
      <c r="A623" t="s">
        <v>32</v>
      </c>
      <c r="B623" t="str">
        <f t="shared" si="9"/>
        <v>A05</v>
      </c>
      <c r="C623" t="s">
        <v>57</v>
      </c>
      <c r="D623">
        <v>9300</v>
      </c>
      <c r="E623">
        <v>12999</v>
      </c>
      <c r="F623" t="s">
        <v>28</v>
      </c>
      <c r="G623" t="s">
        <v>19</v>
      </c>
      <c r="H623" t="s">
        <v>26</v>
      </c>
      <c r="I623" t="s">
        <v>21</v>
      </c>
      <c r="J623">
        <v>3699</v>
      </c>
      <c r="K623">
        <v>29</v>
      </c>
      <c r="L623">
        <v>4</v>
      </c>
      <c r="M623">
        <v>64</v>
      </c>
      <c r="N623">
        <v>5000</v>
      </c>
      <c r="O623">
        <v>0.54494623655913976</v>
      </c>
      <c r="P623" s="1">
        <v>0.5</v>
      </c>
      <c r="Q623" t="s">
        <v>432</v>
      </c>
      <c r="U623"/>
      <c r="V623"/>
    </row>
    <row r="624" spans="1:22" x14ac:dyDescent="0.25">
      <c r="A624" t="s">
        <v>16</v>
      </c>
      <c r="B624" t="str">
        <f t="shared" si="9"/>
        <v>P55</v>
      </c>
      <c r="C624" t="s">
        <v>111</v>
      </c>
      <c r="D624">
        <v>11350</v>
      </c>
      <c r="E624">
        <v>20000</v>
      </c>
      <c r="F624" t="s">
        <v>96</v>
      </c>
      <c r="G624" t="s">
        <v>25</v>
      </c>
      <c r="H624" t="s">
        <v>20</v>
      </c>
      <c r="I624" t="s">
        <v>21</v>
      </c>
      <c r="J624">
        <v>8650</v>
      </c>
      <c r="K624">
        <v>44</v>
      </c>
      <c r="L624">
        <v>16</v>
      </c>
      <c r="M624">
        <v>128</v>
      </c>
      <c r="N624">
        <v>5000</v>
      </c>
      <c r="O624">
        <v>0.453215859030837</v>
      </c>
      <c r="P624" s="1">
        <v>0.5</v>
      </c>
      <c r="Q624" t="s">
        <v>447</v>
      </c>
      <c r="U624"/>
      <c r="V624"/>
    </row>
    <row r="625" spans="1:22" x14ac:dyDescent="0.25">
      <c r="A625" t="s">
        <v>10</v>
      </c>
      <c r="B625" t="str">
        <f t="shared" si="9"/>
        <v>Note 50</v>
      </c>
      <c r="C625" t="s">
        <v>47</v>
      </c>
      <c r="D625">
        <v>13489</v>
      </c>
      <c r="E625">
        <v>30999</v>
      </c>
      <c r="F625" t="s">
        <v>12</v>
      </c>
      <c r="G625" t="s">
        <v>13</v>
      </c>
      <c r="H625" t="s">
        <v>48</v>
      </c>
      <c r="I625" t="s">
        <v>21</v>
      </c>
      <c r="J625">
        <v>17510</v>
      </c>
      <c r="K625">
        <v>57</v>
      </c>
      <c r="L625">
        <v>8</v>
      </c>
      <c r="M625">
        <v>256</v>
      </c>
      <c r="N625">
        <v>5000</v>
      </c>
      <c r="O625">
        <v>0.3902439024390244</v>
      </c>
      <c r="P625" s="1">
        <v>0.4</v>
      </c>
      <c r="Q625" t="s">
        <v>428</v>
      </c>
      <c r="U625"/>
      <c r="V625"/>
    </row>
    <row r="626" spans="1:22" x14ac:dyDescent="0.25">
      <c r="A626" t="s">
        <v>32</v>
      </c>
      <c r="B626" t="str">
        <f t="shared" si="9"/>
        <v>Galaxy A05</v>
      </c>
      <c r="C626" t="s">
        <v>33</v>
      </c>
      <c r="D626">
        <v>9999</v>
      </c>
      <c r="E626">
        <v>22999</v>
      </c>
      <c r="F626" t="s">
        <v>28</v>
      </c>
      <c r="G626" t="s">
        <v>19</v>
      </c>
      <c r="H626" t="s">
        <v>20</v>
      </c>
      <c r="I626" t="s">
        <v>21</v>
      </c>
      <c r="J626">
        <v>13000</v>
      </c>
      <c r="K626">
        <v>57</v>
      </c>
      <c r="L626">
        <v>4</v>
      </c>
      <c r="M626">
        <v>64</v>
      </c>
      <c r="N626">
        <v>5000</v>
      </c>
      <c r="O626">
        <v>0.50685068506850683</v>
      </c>
      <c r="P626" s="1">
        <v>0.5</v>
      </c>
      <c r="Q626" t="s">
        <v>432</v>
      </c>
      <c r="U626"/>
      <c r="V626"/>
    </row>
    <row r="627" spans="1:22" x14ac:dyDescent="0.25">
      <c r="A627" t="s">
        <v>10</v>
      </c>
      <c r="B627" t="str">
        <f t="shared" si="9"/>
        <v>Redmi 14C</v>
      </c>
      <c r="C627" t="s">
        <v>11</v>
      </c>
      <c r="D627">
        <v>14499</v>
      </c>
      <c r="E627">
        <v>14819</v>
      </c>
      <c r="F627" t="s">
        <v>12</v>
      </c>
      <c r="G627" t="s">
        <v>13</v>
      </c>
      <c r="H627" t="s">
        <v>14</v>
      </c>
      <c r="I627" t="s">
        <v>15</v>
      </c>
      <c r="J627">
        <v>320</v>
      </c>
      <c r="K627">
        <v>3</v>
      </c>
      <c r="L627">
        <v>8</v>
      </c>
      <c r="M627">
        <v>256</v>
      </c>
      <c r="N627">
        <v>5160</v>
      </c>
      <c r="O627">
        <v>0.37409476515621765</v>
      </c>
      <c r="P627" s="1">
        <v>0.4</v>
      </c>
      <c r="Q627" t="s">
        <v>428</v>
      </c>
      <c r="U627"/>
      <c r="V627"/>
    </row>
    <row r="628" spans="1:22" x14ac:dyDescent="0.25">
      <c r="A628" t="s">
        <v>32</v>
      </c>
      <c r="B628" t="str">
        <f t="shared" si="9"/>
        <v>Galaxy A05</v>
      </c>
      <c r="C628" t="s">
        <v>33</v>
      </c>
      <c r="D628">
        <v>10099</v>
      </c>
      <c r="E628">
        <v>20999</v>
      </c>
      <c r="F628" t="s">
        <v>28</v>
      </c>
      <c r="G628" t="s">
        <v>19</v>
      </c>
      <c r="H628" t="s">
        <v>26</v>
      </c>
      <c r="I628" t="s">
        <v>21</v>
      </c>
      <c r="J628">
        <v>10900</v>
      </c>
      <c r="K628">
        <v>52</v>
      </c>
      <c r="L628">
        <v>4</v>
      </c>
      <c r="M628">
        <v>64</v>
      </c>
      <c r="N628">
        <v>5000</v>
      </c>
      <c r="O628">
        <v>0.50183186454104367</v>
      </c>
      <c r="P628" s="1">
        <v>0.5</v>
      </c>
      <c r="Q628" t="s">
        <v>432</v>
      </c>
      <c r="U628"/>
      <c r="V628"/>
    </row>
    <row r="629" spans="1:22" x14ac:dyDescent="0.25">
      <c r="A629" t="s">
        <v>22</v>
      </c>
      <c r="B629" t="str">
        <f t="shared" si="9"/>
        <v>Refurbished Zero 5G</v>
      </c>
      <c r="C629" t="s">
        <v>218</v>
      </c>
      <c r="D629">
        <v>15599</v>
      </c>
      <c r="E629">
        <v>18599</v>
      </c>
      <c r="F629" t="s">
        <v>12</v>
      </c>
      <c r="G629" t="s">
        <v>25</v>
      </c>
      <c r="H629" t="s">
        <v>55</v>
      </c>
      <c r="I629" t="s">
        <v>21</v>
      </c>
      <c r="J629">
        <v>3000</v>
      </c>
      <c r="K629">
        <v>17</v>
      </c>
      <c r="L629">
        <v>8</v>
      </c>
      <c r="M629">
        <v>128</v>
      </c>
      <c r="N629">
        <v>5000</v>
      </c>
      <c r="O629">
        <v>0.32925187512019999</v>
      </c>
      <c r="P629" s="1">
        <v>0.3</v>
      </c>
      <c r="Q629" t="s">
        <v>433</v>
      </c>
      <c r="U629"/>
      <c r="V629"/>
    </row>
    <row r="630" spans="1:22" x14ac:dyDescent="0.25">
      <c r="A630" t="s">
        <v>16</v>
      </c>
      <c r="B630" t="str">
        <f t="shared" si="9"/>
        <v>6</v>
      </c>
      <c r="C630" t="s">
        <v>219</v>
      </c>
      <c r="D630">
        <v>9499</v>
      </c>
      <c r="E630">
        <v>19999</v>
      </c>
      <c r="F630" t="s">
        <v>12</v>
      </c>
      <c r="G630" t="s">
        <v>25</v>
      </c>
      <c r="H630" t="s">
        <v>20</v>
      </c>
      <c r="I630" t="s">
        <v>21</v>
      </c>
      <c r="J630">
        <v>10500</v>
      </c>
      <c r="K630">
        <v>53</v>
      </c>
      <c r="L630">
        <v>8</v>
      </c>
      <c r="M630">
        <v>128</v>
      </c>
      <c r="N630">
        <v>5000</v>
      </c>
      <c r="O630">
        <v>0.54068849352563431</v>
      </c>
      <c r="P630" s="1">
        <v>0.5</v>
      </c>
      <c r="Q630" t="s">
        <v>433</v>
      </c>
      <c r="U630"/>
      <c r="V630"/>
    </row>
    <row r="631" spans="1:22" x14ac:dyDescent="0.25">
      <c r="A631" t="s">
        <v>22</v>
      </c>
      <c r="B631" t="str">
        <f t="shared" si="9"/>
        <v>Smart 9 HD</v>
      </c>
      <c r="C631" t="s">
        <v>191</v>
      </c>
      <c r="D631">
        <v>9599</v>
      </c>
      <c r="E631">
        <v>15000</v>
      </c>
      <c r="F631" t="s">
        <v>39</v>
      </c>
      <c r="G631" t="s">
        <v>19</v>
      </c>
      <c r="H631" t="s">
        <v>26</v>
      </c>
      <c r="I631" t="s">
        <v>21</v>
      </c>
      <c r="J631">
        <v>5401</v>
      </c>
      <c r="K631">
        <v>36</v>
      </c>
      <c r="L631">
        <v>3</v>
      </c>
      <c r="M631">
        <v>64</v>
      </c>
      <c r="N631">
        <v>5000</v>
      </c>
      <c r="O631">
        <v>0.52786748619647883</v>
      </c>
      <c r="P631" s="1">
        <v>0.5</v>
      </c>
      <c r="Q631" t="s">
        <v>434</v>
      </c>
      <c r="U631"/>
      <c r="V631"/>
    </row>
    <row r="632" spans="1:22" x14ac:dyDescent="0.25">
      <c r="A632" t="s">
        <v>34</v>
      </c>
      <c r="B632" t="str">
        <f t="shared" si="9"/>
        <v>CAMON 40</v>
      </c>
      <c r="C632" t="s">
        <v>170</v>
      </c>
      <c r="D632">
        <v>23499</v>
      </c>
      <c r="E632">
        <v>24999</v>
      </c>
      <c r="F632" t="s">
        <v>12</v>
      </c>
      <c r="G632" t="s">
        <v>25</v>
      </c>
      <c r="H632" t="s">
        <v>55</v>
      </c>
      <c r="I632" t="s">
        <v>63</v>
      </c>
      <c r="J632">
        <v>1500</v>
      </c>
      <c r="K632">
        <v>6</v>
      </c>
      <c r="L632">
        <v>8</v>
      </c>
      <c r="M632">
        <v>128</v>
      </c>
      <c r="N632">
        <v>5200</v>
      </c>
      <c r="O632">
        <v>0.2270734924890421</v>
      </c>
      <c r="P632" s="1">
        <v>0.2</v>
      </c>
      <c r="Q632" t="s">
        <v>433</v>
      </c>
      <c r="U632"/>
      <c r="V632"/>
    </row>
    <row r="633" spans="1:22" x14ac:dyDescent="0.25">
      <c r="A633" t="s">
        <v>32</v>
      </c>
      <c r="B633" t="str">
        <f t="shared" si="9"/>
        <v>GALAXY A16</v>
      </c>
      <c r="C633" t="s">
        <v>37</v>
      </c>
      <c r="D633">
        <v>23290</v>
      </c>
      <c r="E633">
        <v>25999</v>
      </c>
      <c r="F633" t="s">
        <v>12</v>
      </c>
      <c r="G633" t="s">
        <v>13</v>
      </c>
      <c r="H633" t="s">
        <v>26</v>
      </c>
      <c r="I633" t="s">
        <v>21</v>
      </c>
      <c r="J633">
        <v>2709</v>
      </c>
      <c r="K633">
        <v>11</v>
      </c>
      <c r="L633">
        <v>8</v>
      </c>
      <c r="M633">
        <v>256</v>
      </c>
      <c r="N633">
        <v>5000</v>
      </c>
      <c r="O633">
        <v>0.22601975096607987</v>
      </c>
      <c r="P633" s="1">
        <v>0.2</v>
      </c>
      <c r="Q633" t="s">
        <v>428</v>
      </c>
      <c r="U633"/>
      <c r="V633"/>
    </row>
    <row r="634" spans="1:22" x14ac:dyDescent="0.25">
      <c r="A634" t="s">
        <v>32</v>
      </c>
      <c r="B634" t="str">
        <f t="shared" si="9"/>
        <v>A06</v>
      </c>
      <c r="C634" t="s">
        <v>43</v>
      </c>
      <c r="D634">
        <v>10450</v>
      </c>
      <c r="E634">
        <v>19999</v>
      </c>
      <c r="F634" t="s">
        <v>28</v>
      </c>
      <c r="G634" t="s">
        <v>19</v>
      </c>
      <c r="H634" t="s">
        <v>26</v>
      </c>
      <c r="I634" t="s">
        <v>21</v>
      </c>
      <c r="J634">
        <v>9549</v>
      </c>
      <c r="K634">
        <v>48</v>
      </c>
      <c r="L634">
        <v>4</v>
      </c>
      <c r="M634">
        <v>64</v>
      </c>
      <c r="N634">
        <v>5000</v>
      </c>
      <c r="O634">
        <v>0.48497607655502395</v>
      </c>
      <c r="P634" s="1">
        <v>0.5</v>
      </c>
      <c r="Q634" t="s">
        <v>432</v>
      </c>
      <c r="U634"/>
      <c r="V634"/>
    </row>
    <row r="635" spans="1:22" x14ac:dyDescent="0.25">
      <c r="A635" t="s">
        <v>34</v>
      </c>
      <c r="B635" t="str">
        <f t="shared" si="9"/>
        <v>Camon 40 Pro</v>
      </c>
      <c r="C635" t="s">
        <v>220</v>
      </c>
      <c r="D635">
        <v>32295</v>
      </c>
      <c r="E635">
        <v>35999</v>
      </c>
      <c r="F635" t="s">
        <v>96</v>
      </c>
      <c r="G635" t="s">
        <v>13</v>
      </c>
      <c r="H635" t="s">
        <v>55</v>
      </c>
      <c r="I635" t="s">
        <v>63</v>
      </c>
      <c r="J635">
        <v>3704</v>
      </c>
      <c r="K635">
        <v>11</v>
      </c>
      <c r="L635">
        <v>16</v>
      </c>
      <c r="M635">
        <v>256</v>
      </c>
      <c r="N635">
        <v>5200</v>
      </c>
      <c r="O635">
        <v>0.16943799349744543</v>
      </c>
      <c r="P635" s="1">
        <v>0.2</v>
      </c>
      <c r="Q635" t="s">
        <v>443</v>
      </c>
      <c r="U635"/>
      <c r="V635"/>
    </row>
    <row r="636" spans="1:22" x14ac:dyDescent="0.25">
      <c r="A636" t="s">
        <v>34</v>
      </c>
      <c r="B636" t="str">
        <f t="shared" si="9"/>
        <v>Spark 40</v>
      </c>
      <c r="C636" t="s">
        <v>169</v>
      </c>
      <c r="D636">
        <v>12790</v>
      </c>
      <c r="E636">
        <v>39999</v>
      </c>
      <c r="F636" t="s">
        <v>12</v>
      </c>
      <c r="G636" t="s">
        <v>25</v>
      </c>
      <c r="H636" t="s">
        <v>36</v>
      </c>
      <c r="I636" t="s">
        <v>63</v>
      </c>
      <c r="J636">
        <v>27209</v>
      </c>
      <c r="K636">
        <v>68</v>
      </c>
      <c r="L636">
        <v>8</v>
      </c>
      <c r="M636">
        <v>128</v>
      </c>
      <c r="N636">
        <v>5200</v>
      </c>
      <c r="O636">
        <v>0.41720093823299453</v>
      </c>
      <c r="P636" s="1">
        <v>0.4</v>
      </c>
      <c r="Q636" t="s">
        <v>433</v>
      </c>
      <c r="U636"/>
      <c r="V636"/>
    </row>
    <row r="637" spans="1:22" x14ac:dyDescent="0.25">
      <c r="A637" t="s">
        <v>10</v>
      </c>
      <c r="B637" t="str">
        <f t="shared" si="9"/>
        <v>Redmi A5</v>
      </c>
      <c r="C637" t="s">
        <v>171</v>
      </c>
      <c r="D637">
        <v>10428</v>
      </c>
      <c r="E637">
        <v>11999</v>
      </c>
      <c r="F637" t="s">
        <v>28</v>
      </c>
      <c r="G637" t="s">
        <v>25</v>
      </c>
      <c r="H637" t="s">
        <v>14</v>
      </c>
      <c r="I637" t="s">
        <v>63</v>
      </c>
      <c r="J637">
        <v>1571</v>
      </c>
      <c r="K637">
        <v>13</v>
      </c>
      <c r="L637">
        <v>4</v>
      </c>
      <c r="M637">
        <v>128</v>
      </c>
      <c r="N637">
        <v>5200</v>
      </c>
      <c r="O637">
        <v>0.51131568853087839</v>
      </c>
      <c r="P637" s="1">
        <v>0.5</v>
      </c>
      <c r="Q637" t="s">
        <v>431</v>
      </c>
      <c r="U637"/>
      <c r="V637"/>
    </row>
    <row r="638" spans="1:22" x14ac:dyDescent="0.25">
      <c r="A638" t="s">
        <v>32</v>
      </c>
      <c r="B638" t="str">
        <f t="shared" si="9"/>
        <v>Galaxy A16</v>
      </c>
      <c r="C638" t="s">
        <v>42</v>
      </c>
      <c r="D638">
        <v>23299</v>
      </c>
      <c r="E638">
        <v>39999</v>
      </c>
      <c r="F638" t="s">
        <v>12</v>
      </c>
      <c r="G638" t="s">
        <v>13</v>
      </c>
      <c r="H638" t="s">
        <v>26</v>
      </c>
      <c r="I638" t="s">
        <v>21</v>
      </c>
      <c r="J638">
        <v>16700</v>
      </c>
      <c r="K638">
        <v>42</v>
      </c>
      <c r="L638">
        <v>8</v>
      </c>
      <c r="M638">
        <v>256</v>
      </c>
      <c r="N638">
        <v>5000</v>
      </c>
      <c r="O638">
        <v>0.22593244345250868</v>
      </c>
      <c r="P638" s="1">
        <v>0.2</v>
      </c>
      <c r="Q638" t="s">
        <v>428</v>
      </c>
      <c r="U638"/>
      <c r="V638"/>
    </row>
    <row r="639" spans="1:22" x14ac:dyDescent="0.25">
      <c r="A639" t="s">
        <v>32</v>
      </c>
      <c r="B639" t="str">
        <f t="shared" si="9"/>
        <v>Galaxy A26</v>
      </c>
      <c r="C639" t="s">
        <v>221</v>
      </c>
      <c r="D639">
        <v>31690</v>
      </c>
      <c r="E639">
        <v>50000</v>
      </c>
      <c r="F639" t="s">
        <v>12</v>
      </c>
      <c r="G639" t="s">
        <v>13</v>
      </c>
      <c r="H639" t="s">
        <v>26</v>
      </c>
      <c r="I639" t="s">
        <v>21</v>
      </c>
      <c r="J639">
        <v>18310</v>
      </c>
      <c r="K639">
        <v>37</v>
      </c>
      <c r="L639">
        <v>8</v>
      </c>
      <c r="M639">
        <v>256</v>
      </c>
      <c r="N639">
        <v>5000</v>
      </c>
      <c r="O639">
        <v>0.16610918270747871</v>
      </c>
      <c r="P639" s="1">
        <v>0.2</v>
      </c>
      <c r="Q639" t="s">
        <v>428</v>
      </c>
      <c r="U639"/>
      <c r="V639"/>
    </row>
    <row r="640" spans="1:22" x14ac:dyDescent="0.25">
      <c r="A640" t="s">
        <v>34</v>
      </c>
      <c r="B640" t="str">
        <f t="shared" si="9"/>
        <v>POP 9</v>
      </c>
      <c r="C640" t="s">
        <v>58</v>
      </c>
      <c r="D640">
        <v>11150</v>
      </c>
      <c r="E640">
        <v>19999</v>
      </c>
      <c r="F640" t="s">
        <v>24</v>
      </c>
      <c r="G640" t="s">
        <v>25</v>
      </c>
      <c r="H640" t="s">
        <v>36</v>
      </c>
      <c r="I640" t="s">
        <v>21</v>
      </c>
      <c r="J640">
        <v>8849</v>
      </c>
      <c r="K640">
        <v>45</v>
      </c>
      <c r="L640">
        <v>6</v>
      </c>
      <c r="M640">
        <v>128</v>
      </c>
      <c r="N640">
        <v>5000</v>
      </c>
      <c r="O640">
        <v>0.46044843049327355</v>
      </c>
      <c r="P640" s="1">
        <v>0.5</v>
      </c>
      <c r="Q640" t="s">
        <v>430</v>
      </c>
      <c r="U640"/>
      <c r="V640"/>
    </row>
    <row r="641" spans="1:22" x14ac:dyDescent="0.25">
      <c r="A641" t="s">
        <v>10</v>
      </c>
      <c r="B641" t="str">
        <f t="shared" si="9"/>
        <v>Redmi A5</v>
      </c>
      <c r="C641" t="s">
        <v>171</v>
      </c>
      <c r="D641">
        <v>10800</v>
      </c>
      <c r="E641">
        <v>15999</v>
      </c>
      <c r="F641" t="s">
        <v>12</v>
      </c>
      <c r="G641" t="s">
        <v>25</v>
      </c>
      <c r="H641" t="s">
        <v>14</v>
      </c>
      <c r="I641" t="s">
        <v>63</v>
      </c>
      <c r="J641">
        <v>5199</v>
      </c>
      <c r="K641">
        <v>33</v>
      </c>
      <c r="L641">
        <v>8</v>
      </c>
      <c r="M641">
        <v>128</v>
      </c>
      <c r="N641">
        <v>5200</v>
      </c>
      <c r="O641">
        <v>0.49407407407407405</v>
      </c>
      <c r="P641" s="1">
        <v>0.5</v>
      </c>
      <c r="Q641" t="s">
        <v>433</v>
      </c>
      <c r="U641"/>
      <c r="V641"/>
    </row>
    <row r="642" spans="1:22" x14ac:dyDescent="0.25">
      <c r="A642" t="s">
        <v>32</v>
      </c>
      <c r="B642" t="str">
        <f t="shared" ref="B642:B705" si="10">TRIM(CLEAN(C642))</f>
        <v>A05</v>
      </c>
      <c r="C642" t="s">
        <v>57</v>
      </c>
      <c r="D642">
        <v>9300</v>
      </c>
      <c r="E642">
        <v>10500</v>
      </c>
      <c r="F642" t="s">
        <v>28</v>
      </c>
      <c r="G642" t="s">
        <v>19</v>
      </c>
      <c r="H642" t="s">
        <v>26</v>
      </c>
      <c r="I642" t="s">
        <v>21</v>
      </c>
      <c r="J642">
        <v>1200</v>
      </c>
      <c r="K642">
        <v>12</v>
      </c>
      <c r="L642">
        <v>4</v>
      </c>
      <c r="M642">
        <v>64</v>
      </c>
      <c r="N642">
        <v>5000</v>
      </c>
      <c r="O642">
        <v>0.54494623655913976</v>
      </c>
      <c r="P642" s="1">
        <v>0.5</v>
      </c>
      <c r="Q642" t="s">
        <v>432</v>
      </c>
      <c r="U642"/>
      <c r="V642"/>
    </row>
    <row r="643" spans="1:22" x14ac:dyDescent="0.25">
      <c r="A643" t="s">
        <v>10</v>
      </c>
      <c r="B643" t="str">
        <f t="shared" si="10"/>
        <v>Redmi 13C</v>
      </c>
      <c r="C643" t="s">
        <v>144</v>
      </c>
      <c r="D643">
        <v>18495</v>
      </c>
      <c r="E643">
        <v>24000</v>
      </c>
      <c r="F643" t="s">
        <v>12</v>
      </c>
      <c r="G643" t="s">
        <v>13</v>
      </c>
      <c r="H643" t="s">
        <v>48</v>
      </c>
      <c r="I643" t="s">
        <v>21</v>
      </c>
      <c r="J643">
        <v>5505</v>
      </c>
      <c r="K643">
        <v>23</v>
      </c>
      <c r="L643">
        <v>8</v>
      </c>
      <c r="M643">
        <v>256</v>
      </c>
      <c r="N643">
        <v>5000</v>
      </c>
      <c r="O643">
        <v>0.28461746417950795</v>
      </c>
      <c r="P643" s="1">
        <v>0.3</v>
      </c>
      <c r="Q643" t="s">
        <v>428</v>
      </c>
      <c r="U643"/>
      <c r="V643"/>
    </row>
    <row r="644" spans="1:22" x14ac:dyDescent="0.25">
      <c r="A644" t="s">
        <v>10</v>
      </c>
      <c r="B644" t="str">
        <f t="shared" si="10"/>
        <v>Redmi A5</v>
      </c>
      <c r="C644" t="s">
        <v>171</v>
      </c>
      <c r="D644">
        <v>8937</v>
      </c>
      <c r="E644">
        <v>9999</v>
      </c>
      <c r="F644" t="s">
        <v>39</v>
      </c>
      <c r="G644" t="s">
        <v>19</v>
      </c>
      <c r="H644" t="s">
        <v>14</v>
      </c>
      <c r="I644" t="s">
        <v>63</v>
      </c>
      <c r="J644">
        <v>1062</v>
      </c>
      <c r="K644">
        <v>11</v>
      </c>
      <c r="L644">
        <v>3</v>
      </c>
      <c r="M644">
        <v>64</v>
      </c>
      <c r="N644">
        <v>5200</v>
      </c>
      <c r="O644">
        <v>0.5893476558129126</v>
      </c>
      <c r="P644" s="1">
        <v>0.6</v>
      </c>
      <c r="Q644" t="s">
        <v>434</v>
      </c>
      <c r="U644"/>
      <c r="V644"/>
    </row>
    <row r="645" spans="1:22" x14ac:dyDescent="0.25">
      <c r="A645" t="s">
        <v>10</v>
      </c>
      <c r="B645" t="str">
        <f t="shared" si="10"/>
        <v>Redmi Note 13 Pro+</v>
      </c>
      <c r="C645" t="s">
        <v>222</v>
      </c>
      <c r="D645">
        <v>48190</v>
      </c>
      <c r="E645">
        <v>100000</v>
      </c>
      <c r="F645" t="s">
        <v>82</v>
      </c>
      <c r="G645" t="s">
        <v>120</v>
      </c>
      <c r="H645" t="s">
        <v>36</v>
      </c>
      <c r="I645" t="s">
        <v>21</v>
      </c>
      <c r="J645">
        <v>51810</v>
      </c>
      <c r="K645">
        <v>52</v>
      </c>
      <c r="L645">
        <v>12</v>
      </c>
      <c r="M645">
        <v>512</v>
      </c>
      <c r="N645">
        <v>5000</v>
      </c>
      <c r="O645">
        <v>0.11462959120149409</v>
      </c>
      <c r="P645" s="1">
        <v>0.1</v>
      </c>
      <c r="Q645" t="s">
        <v>449</v>
      </c>
      <c r="U645"/>
      <c r="V645"/>
    </row>
    <row r="646" spans="1:22" x14ac:dyDescent="0.25">
      <c r="A646" t="s">
        <v>22</v>
      </c>
      <c r="B646" t="str">
        <f t="shared" si="10"/>
        <v>GT 20 Pro</v>
      </c>
      <c r="C646" t="s">
        <v>213</v>
      </c>
      <c r="D646">
        <v>38200</v>
      </c>
      <c r="E646">
        <v>40000</v>
      </c>
      <c r="F646" t="s">
        <v>82</v>
      </c>
      <c r="G646" t="s">
        <v>13</v>
      </c>
      <c r="H646" t="s">
        <v>55</v>
      </c>
      <c r="I646" t="s">
        <v>21</v>
      </c>
      <c r="J646">
        <v>1800</v>
      </c>
      <c r="K646">
        <v>5</v>
      </c>
      <c r="L646">
        <v>12</v>
      </c>
      <c r="M646">
        <v>256</v>
      </c>
      <c r="N646">
        <v>5000</v>
      </c>
      <c r="O646">
        <v>0.13790575916230366</v>
      </c>
      <c r="P646" s="1">
        <v>0.1</v>
      </c>
      <c r="Q646" t="s">
        <v>440</v>
      </c>
      <c r="U646"/>
      <c r="V646"/>
    </row>
    <row r="647" spans="1:22" x14ac:dyDescent="0.25">
      <c r="A647" t="s">
        <v>10</v>
      </c>
      <c r="B647" t="str">
        <f t="shared" si="10"/>
        <v>Redmi 13</v>
      </c>
      <c r="C647" t="s">
        <v>59</v>
      </c>
      <c r="D647">
        <v>14999</v>
      </c>
      <c r="E647">
        <v>22570</v>
      </c>
      <c r="F647" t="s">
        <v>24</v>
      </c>
      <c r="G647" t="s">
        <v>25</v>
      </c>
      <c r="H647" t="s">
        <v>60</v>
      </c>
      <c r="I647" t="s">
        <v>61</v>
      </c>
      <c r="J647">
        <v>7571</v>
      </c>
      <c r="K647">
        <v>34</v>
      </c>
      <c r="L647">
        <v>6</v>
      </c>
      <c r="M647">
        <v>128</v>
      </c>
      <c r="N647">
        <v>5030</v>
      </c>
      <c r="O647">
        <v>0.34428961930795388</v>
      </c>
      <c r="P647" s="1">
        <v>0.3</v>
      </c>
      <c r="Q647" t="s">
        <v>430</v>
      </c>
      <c r="U647"/>
      <c r="V647"/>
    </row>
    <row r="648" spans="1:22" x14ac:dyDescent="0.25">
      <c r="A648" t="s">
        <v>10</v>
      </c>
      <c r="B648" t="str">
        <f t="shared" si="10"/>
        <v>C71</v>
      </c>
      <c r="C648" t="s">
        <v>164</v>
      </c>
      <c r="D648">
        <v>10359</v>
      </c>
      <c r="E648">
        <v>18959</v>
      </c>
      <c r="F648" t="s">
        <v>28</v>
      </c>
      <c r="G648" t="s">
        <v>25</v>
      </c>
      <c r="H648" t="s">
        <v>14</v>
      </c>
      <c r="I648" t="s">
        <v>63</v>
      </c>
      <c r="J648">
        <v>8600</v>
      </c>
      <c r="K648">
        <v>46</v>
      </c>
      <c r="L648">
        <v>4</v>
      </c>
      <c r="M648">
        <v>128</v>
      </c>
      <c r="N648">
        <v>5200</v>
      </c>
      <c r="O648">
        <v>0.51472149821411328</v>
      </c>
      <c r="P648" s="1">
        <v>0.5</v>
      </c>
      <c r="Q648" t="s">
        <v>431</v>
      </c>
      <c r="U648"/>
      <c r="V648"/>
    </row>
    <row r="649" spans="1:22" x14ac:dyDescent="0.25">
      <c r="A649" t="s">
        <v>10</v>
      </c>
      <c r="B649" t="str">
        <f t="shared" si="10"/>
        <v>Redmi Note 14 Pro</v>
      </c>
      <c r="C649" t="s">
        <v>146</v>
      </c>
      <c r="D649">
        <v>33450</v>
      </c>
      <c r="E649">
        <v>39999</v>
      </c>
      <c r="F649" t="s">
        <v>12</v>
      </c>
      <c r="G649" t="s">
        <v>13</v>
      </c>
      <c r="H649" t="s">
        <v>36</v>
      </c>
      <c r="I649" t="s">
        <v>45</v>
      </c>
      <c r="J649">
        <v>6549</v>
      </c>
      <c r="K649">
        <v>17</v>
      </c>
      <c r="L649">
        <v>8</v>
      </c>
      <c r="M649">
        <v>256</v>
      </c>
      <c r="N649">
        <v>5500</v>
      </c>
      <c r="O649">
        <v>0.17231689088191329</v>
      </c>
      <c r="P649" s="1">
        <v>0.2</v>
      </c>
      <c r="Q649" t="s">
        <v>428</v>
      </c>
      <c r="U649"/>
      <c r="V649"/>
    </row>
    <row r="650" spans="1:22" x14ac:dyDescent="0.25">
      <c r="A650" t="s">
        <v>10</v>
      </c>
      <c r="B650" t="str">
        <f t="shared" si="10"/>
        <v>Redmi 14C</v>
      </c>
      <c r="C650" t="s">
        <v>11</v>
      </c>
      <c r="D650">
        <v>13550</v>
      </c>
      <c r="E650">
        <v>25999</v>
      </c>
      <c r="F650" t="s">
        <v>24</v>
      </c>
      <c r="G650" t="s">
        <v>25</v>
      </c>
      <c r="H650" t="s">
        <v>14</v>
      </c>
      <c r="I650" t="s">
        <v>15</v>
      </c>
      <c r="J650">
        <v>12449</v>
      </c>
      <c r="K650">
        <v>48</v>
      </c>
      <c r="L650">
        <v>6</v>
      </c>
      <c r="M650">
        <v>128</v>
      </c>
      <c r="N650">
        <v>5160</v>
      </c>
      <c r="O650">
        <v>0.39070110701107014</v>
      </c>
      <c r="P650" s="1">
        <v>0.4</v>
      </c>
      <c r="Q650" t="s">
        <v>430</v>
      </c>
      <c r="U650"/>
      <c r="V650"/>
    </row>
    <row r="651" spans="1:22" x14ac:dyDescent="0.25">
      <c r="A651" t="s">
        <v>34</v>
      </c>
      <c r="B651" t="str">
        <f t="shared" si="10"/>
        <v>POP 8</v>
      </c>
      <c r="C651" t="s">
        <v>69</v>
      </c>
      <c r="D651">
        <v>9799</v>
      </c>
      <c r="E651">
        <v>14999</v>
      </c>
      <c r="F651" t="s">
        <v>28</v>
      </c>
      <c r="G651" t="s">
        <v>19</v>
      </c>
      <c r="H651" t="s">
        <v>20</v>
      </c>
      <c r="I651" t="s">
        <v>21</v>
      </c>
      <c r="J651">
        <v>5200</v>
      </c>
      <c r="K651">
        <v>35</v>
      </c>
      <c r="L651">
        <v>4</v>
      </c>
      <c r="M651">
        <v>64</v>
      </c>
      <c r="N651">
        <v>5000</v>
      </c>
      <c r="O651">
        <v>0.51719563220736808</v>
      </c>
      <c r="P651" s="1">
        <v>0.5</v>
      </c>
      <c r="Q651" t="s">
        <v>432</v>
      </c>
      <c r="U651"/>
      <c r="V651"/>
    </row>
    <row r="652" spans="1:22" x14ac:dyDescent="0.25">
      <c r="A652" t="s">
        <v>49</v>
      </c>
      <c r="B652" t="str">
        <f t="shared" si="10"/>
        <v>A58</v>
      </c>
      <c r="C652" t="s">
        <v>83</v>
      </c>
      <c r="D652">
        <v>21999</v>
      </c>
      <c r="E652">
        <v>39999</v>
      </c>
      <c r="F652" t="s">
        <v>24</v>
      </c>
      <c r="G652" t="s">
        <v>25</v>
      </c>
      <c r="H652" t="s">
        <v>84</v>
      </c>
      <c r="I652" t="s">
        <v>21</v>
      </c>
      <c r="J652">
        <v>18000</v>
      </c>
      <c r="K652">
        <v>45</v>
      </c>
      <c r="L652">
        <v>6</v>
      </c>
      <c r="M652">
        <v>128</v>
      </c>
      <c r="N652">
        <v>5000</v>
      </c>
      <c r="O652">
        <v>0.23337424428383108</v>
      </c>
      <c r="P652" s="1">
        <v>0.2</v>
      </c>
      <c r="Q652" t="s">
        <v>430</v>
      </c>
      <c r="U652"/>
      <c r="V652"/>
    </row>
    <row r="653" spans="1:22" x14ac:dyDescent="0.25">
      <c r="A653" t="s">
        <v>22</v>
      </c>
      <c r="B653" t="str">
        <f t="shared" si="10"/>
        <v>Smart 10</v>
      </c>
      <c r="C653" t="s">
        <v>183</v>
      </c>
      <c r="D653">
        <v>10779</v>
      </c>
      <c r="E653">
        <v>20000</v>
      </c>
      <c r="F653" t="s">
        <v>12</v>
      </c>
      <c r="G653" t="s">
        <v>25</v>
      </c>
      <c r="H653" t="s">
        <v>20</v>
      </c>
      <c r="I653" t="s">
        <v>21</v>
      </c>
      <c r="J653">
        <v>9221</v>
      </c>
      <c r="K653">
        <v>47</v>
      </c>
      <c r="L653">
        <v>8</v>
      </c>
      <c r="M653">
        <v>128</v>
      </c>
      <c r="N653">
        <v>5000</v>
      </c>
      <c r="O653">
        <v>0.47648204842749792</v>
      </c>
      <c r="P653" s="1">
        <v>0.5</v>
      </c>
      <c r="Q653" t="s">
        <v>433</v>
      </c>
      <c r="U653"/>
      <c r="V653"/>
    </row>
    <row r="654" spans="1:22" x14ac:dyDescent="0.25">
      <c r="A654" t="s">
        <v>32</v>
      </c>
      <c r="B654" t="str">
        <f t="shared" si="10"/>
        <v>Galaxy A36</v>
      </c>
      <c r="C654" t="s">
        <v>186</v>
      </c>
      <c r="D654">
        <v>41495</v>
      </c>
      <c r="E654">
        <v>50000</v>
      </c>
      <c r="F654" t="s">
        <v>82</v>
      </c>
      <c r="G654" t="s">
        <v>13</v>
      </c>
      <c r="H654" t="s">
        <v>26</v>
      </c>
      <c r="I654" t="s">
        <v>21</v>
      </c>
      <c r="J654">
        <v>8505</v>
      </c>
      <c r="K654">
        <v>17</v>
      </c>
      <c r="L654">
        <v>12</v>
      </c>
      <c r="M654">
        <v>256</v>
      </c>
      <c r="N654">
        <v>5000</v>
      </c>
      <c r="O654">
        <v>0.12695505482588262</v>
      </c>
      <c r="P654" s="1">
        <v>0.1</v>
      </c>
      <c r="Q654" t="s">
        <v>440</v>
      </c>
      <c r="U654"/>
      <c r="V654"/>
    </row>
    <row r="655" spans="1:22" x14ac:dyDescent="0.25">
      <c r="A655" t="s">
        <v>32</v>
      </c>
      <c r="B655" t="str">
        <f t="shared" si="10"/>
        <v>A06</v>
      </c>
      <c r="C655" t="s">
        <v>43</v>
      </c>
      <c r="D655">
        <v>12999</v>
      </c>
      <c r="E655">
        <v>29999</v>
      </c>
      <c r="F655" t="s">
        <v>28</v>
      </c>
      <c r="G655" t="s">
        <v>25</v>
      </c>
      <c r="H655" t="s">
        <v>26</v>
      </c>
      <c r="I655" t="s">
        <v>21</v>
      </c>
      <c r="J655">
        <v>17000</v>
      </c>
      <c r="K655">
        <v>57</v>
      </c>
      <c r="L655">
        <v>4</v>
      </c>
      <c r="M655">
        <v>128</v>
      </c>
      <c r="N655">
        <v>5000</v>
      </c>
      <c r="O655">
        <v>0.39479959996922842</v>
      </c>
      <c r="P655" s="1">
        <v>0.4</v>
      </c>
      <c r="Q655" t="s">
        <v>431</v>
      </c>
      <c r="U655"/>
      <c r="V655"/>
    </row>
    <row r="656" spans="1:22" x14ac:dyDescent="0.25">
      <c r="A656" t="s">
        <v>34</v>
      </c>
      <c r="B656" t="str">
        <f t="shared" si="10"/>
        <v>CAMON 40</v>
      </c>
      <c r="C656" t="s">
        <v>170</v>
      </c>
      <c r="D656">
        <v>27999</v>
      </c>
      <c r="E656">
        <v>38899</v>
      </c>
      <c r="F656" t="s">
        <v>12</v>
      </c>
      <c r="G656" t="s">
        <v>13</v>
      </c>
      <c r="H656" t="s">
        <v>55</v>
      </c>
      <c r="I656" t="s">
        <v>63</v>
      </c>
      <c r="J656">
        <v>10900</v>
      </c>
      <c r="K656">
        <v>28</v>
      </c>
      <c r="L656">
        <v>8</v>
      </c>
      <c r="M656">
        <v>256</v>
      </c>
      <c r="N656">
        <v>5200</v>
      </c>
      <c r="O656">
        <v>0.19514982677952783</v>
      </c>
      <c r="P656" s="1">
        <v>0.2</v>
      </c>
      <c r="Q656" t="s">
        <v>428</v>
      </c>
      <c r="U656"/>
      <c r="V656"/>
    </row>
    <row r="657" spans="1:22" x14ac:dyDescent="0.25">
      <c r="A657" t="s">
        <v>16</v>
      </c>
      <c r="B657" t="str">
        <f t="shared" si="10"/>
        <v>S25</v>
      </c>
      <c r="C657" t="s">
        <v>94</v>
      </c>
      <c r="D657">
        <v>13650</v>
      </c>
      <c r="E657">
        <v>19999</v>
      </c>
      <c r="F657" t="s">
        <v>82</v>
      </c>
      <c r="G657" t="s">
        <v>25</v>
      </c>
      <c r="H657" t="s">
        <v>20</v>
      </c>
      <c r="I657" t="s">
        <v>21</v>
      </c>
      <c r="J657">
        <v>6349</v>
      </c>
      <c r="K657">
        <v>32</v>
      </c>
      <c r="L657">
        <v>12</v>
      </c>
      <c r="M657">
        <v>128</v>
      </c>
      <c r="N657">
        <v>5000</v>
      </c>
      <c r="O657">
        <v>0.37655677655677655</v>
      </c>
      <c r="P657" s="1">
        <v>0.4</v>
      </c>
      <c r="Q657" t="s">
        <v>442</v>
      </c>
      <c r="U657"/>
      <c r="V657"/>
    </row>
    <row r="658" spans="1:22" x14ac:dyDescent="0.25">
      <c r="A658" t="s">
        <v>34</v>
      </c>
      <c r="B658" t="str">
        <f t="shared" si="10"/>
        <v>Spark 30c</v>
      </c>
      <c r="C658" t="s">
        <v>35</v>
      </c>
      <c r="D658">
        <v>13299</v>
      </c>
      <c r="E658">
        <v>20000</v>
      </c>
      <c r="F658" t="s">
        <v>12</v>
      </c>
      <c r="G658" t="s">
        <v>25</v>
      </c>
      <c r="H658" t="s">
        <v>36</v>
      </c>
      <c r="I658" t="s">
        <v>21</v>
      </c>
      <c r="J658">
        <v>6701</v>
      </c>
      <c r="K658">
        <v>34</v>
      </c>
      <c r="L658">
        <v>8</v>
      </c>
      <c r="M658">
        <v>128</v>
      </c>
      <c r="N658">
        <v>5000</v>
      </c>
      <c r="O658">
        <v>0.38619445071057973</v>
      </c>
      <c r="P658" s="1">
        <v>0.4</v>
      </c>
      <c r="Q658" t="s">
        <v>433</v>
      </c>
      <c r="U658"/>
      <c r="V658"/>
    </row>
    <row r="659" spans="1:22" x14ac:dyDescent="0.25">
      <c r="A659" t="s">
        <v>22</v>
      </c>
      <c r="B659" t="str">
        <f t="shared" si="10"/>
        <v>NOTE 50 PRO</v>
      </c>
      <c r="C659" t="s">
        <v>223</v>
      </c>
      <c r="D659">
        <v>31500</v>
      </c>
      <c r="E659">
        <v>40000</v>
      </c>
      <c r="F659" t="s">
        <v>96</v>
      </c>
      <c r="G659" t="s">
        <v>13</v>
      </c>
      <c r="H659" t="s">
        <v>55</v>
      </c>
      <c r="I659" t="s">
        <v>63</v>
      </c>
      <c r="J659">
        <v>8500</v>
      </c>
      <c r="K659">
        <v>22</v>
      </c>
      <c r="L659">
        <v>16</v>
      </c>
      <c r="M659">
        <v>256</v>
      </c>
      <c r="N659">
        <v>5200</v>
      </c>
      <c r="O659">
        <v>0.17371428571428571</v>
      </c>
      <c r="P659" s="1">
        <v>0.2</v>
      </c>
      <c r="Q659" t="s">
        <v>443</v>
      </c>
      <c r="U659"/>
      <c r="V659"/>
    </row>
    <row r="660" spans="1:22" x14ac:dyDescent="0.25">
      <c r="A660" t="s">
        <v>34</v>
      </c>
      <c r="B660" t="str">
        <f t="shared" si="10"/>
        <v>CAMON 40 PRO</v>
      </c>
      <c r="C660" t="s">
        <v>163</v>
      </c>
      <c r="D660">
        <v>32550</v>
      </c>
      <c r="E660">
        <v>60000</v>
      </c>
      <c r="F660" t="s">
        <v>12</v>
      </c>
      <c r="G660" t="s">
        <v>13</v>
      </c>
      <c r="H660" t="s">
        <v>55</v>
      </c>
      <c r="I660" t="s">
        <v>63</v>
      </c>
      <c r="J660">
        <v>27450</v>
      </c>
      <c r="K660">
        <v>46</v>
      </c>
      <c r="L660">
        <v>8</v>
      </c>
      <c r="M660">
        <v>256</v>
      </c>
      <c r="N660">
        <v>5200</v>
      </c>
      <c r="O660">
        <v>0.16786482334869432</v>
      </c>
      <c r="P660" s="1">
        <v>0.2</v>
      </c>
      <c r="Q660" t="s">
        <v>428</v>
      </c>
      <c r="U660"/>
      <c r="V660"/>
    </row>
    <row r="661" spans="1:22" x14ac:dyDescent="0.25">
      <c r="A661" t="s">
        <v>10</v>
      </c>
      <c r="B661" t="str">
        <f t="shared" si="10"/>
        <v>Note 50</v>
      </c>
      <c r="C661" t="s">
        <v>47</v>
      </c>
      <c r="D661">
        <v>11940</v>
      </c>
      <c r="E661">
        <v>20999</v>
      </c>
      <c r="F661" t="s">
        <v>12</v>
      </c>
      <c r="G661" t="s">
        <v>25</v>
      </c>
      <c r="H661" t="s">
        <v>48</v>
      </c>
      <c r="I661" t="s">
        <v>21</v>
      </c>
      <c r="J661">
        <v>9059</v>
      </c>
      <c r="K661">
        <v>44</v>
      </c>
      <c r="L661">
        <v>8</v>
      </c>
      <c r="M661">
        <v>128</v>
      </c>
      <c r="N661">
        <v>5000</v>
      </c>
      <c r="O661">
        <v>0.43015075376884421</v>
      </c>
      <c r="P661" s="1">
        <v>0.4</v>
      </c>
      <c r="Q661" t="s">
        <v>433</v>
      </c>
      <c r="U661"/>
      <c r="V661"/>
    </row>
    <row r="662" spans="1:22" x14ac:dyDescent="0.25">
      <c r="A662" t="s">
        <v>22</v>
      </c>
      <c r="B662" t="str">
        <f t="shared" si="10"/>
        <v>Refurbished Zero Ultra 8GB</v>
      </c>
      <c r="C662" t="s">
        <v>182</v>
      </c>
      <c r="D662">
        <v>23999</v>
      </c>
      <c r="E662">
        <v>39999</v>
      </c>
      <c r="F662" t="s">
        <v>12</v>
      </c>
      <c r="G662" t="s">
        <v>13</v>
      </c>
      <c r="H662" t="s">
        <v>97</v>
      </c>
      <c r="I662" t="s">
        <v>153</v>
      </c>
      <c r="J662">
        <v>16000</v>
      </c>
      <c r="K662">
        <v>40</v>
      </c>
      <c r="L662">
        <v>8</v>
      </c>
      <c r="M662">
        <v>256</v>
      </c>
      <c r="N662">
        <v>4500</v>
      </c>
      <c r="O662">
        <v>0.19850827117796574</v>
      </c>
      <c r="P662" s="1">
        <v>0.2</v>
      </c>
      <c r="Q662" t="s">
        <v>428</v>
      </c>
      <c r="U662"/>
      <c r="V662"/>
    </row>
    <row r="663" spans="1:22" x14ac:dyDescent="0.25">
      <c r="A663" t="s">
        <v>10</v>
      </c>
      <c r="B663" t="str">
        <f t="shared" si="10"/>
        <v>Realme Note 50</v>
      </c>
      <c r="C663" t="s">
        <v>224</v>
      </c>
      <c r="D663">
        <v>11395</v>
      </c>
      <c r="E663">
        <v>15999</v>
      </c>
      <c r="F663" t="s">
        <v>12</v>
      </c>
      <c r="G663" t="s">
        <v>25</v>
      </c>
      <c r="H663" t="s">
        <v>48</v>
      </c>
      <c r="I663" t="s">
        <v>21</v>
      </c>
      <c r="J663">
        <v>4604</v>
      </c>
      <c r="K663">
        <v>29</v>
      </c>
      <c r="L663">
        <v>8</v>
      </c>
      <c r="M663">
        <v>128</v>
      </c>
      <c r="N663">
        <v>5000</v>
      </c>
      <c r="O663">
        <v>0.45072400175515576</v>
      </c>
      <c r="P663" s="1">
        <v>0.5</v>
      </c>
      <c r="Q663" t="s">
        <v>433</v>
      </c>
      <c r="U663"/>
      <c r="V663"/>
    </row>
    <row r="664" spans="1:22" x14ac:dyDescent="0.25">
      <c r="A664" t="s">
        <v>34</v>
      </c>
      <c r="B664" t="str">
        <f t="shared" si="10"/>
        <v>Refurbished POVA 6 Pro</v>
      </c>
      <c r="C664" t="s">
        <v>179</v>
      </c>
      <c r="D664">
        <v>17599</v>
      </c>
      <c r="E664">
        <v>34999</v>
      </c>
      <c r="F664" t="s">
        <v>12</v>
      </c>
      <c r="G664" t="s">
        <v>13</v>
      </c>
      <c r="H664" t="s">
        <v>55</v>
      </c>
      <c r="I664" t="s">
        <v>77</v>
      </c>
      <c r="J664">
        <v>17400</v>
      </c>
      <c r="K664">
        <v>50</v>
      </c>
      <c r="L664">
        <v>8</v>
      </c>
      <c r="M664">
        <v>256</v>
      </c>
      <c r="N664">
        <v>6000</v>
      </c>
      <c r="O664">
        <v>0.3559293141655776</v>
      </c>
      <c r="P664" s="1">
        <v>0.4</v>
      </c>
      <c r="Q664" t="s">
        <v>428</v>
      </c>
      <c r="U664"/>
      <c r="V664"/>
    </row>
    <row r="665" spans="1:22" x14ac:dyDescent="0.25">
      <c r="A665" t="s">
        <v>32</v>
      </c>
      <c r="B665" t="str">
        <f t="shared" si="10"/>
        <v>GALAXY A16</v>
      </c>
      <c r="C665" t="s">
        <v>37</v>
      </c>
      <c r="D665">
        <v>22780</v>
      </c>
      <c r="E665">
        <v>30000</v>
      </c>
      <c r="F665" t="s">
        <v>12</v>
      </c>
      <c r="G665" t="s">
        <v>13</v>
      </c>
      <c r="H665" t="s">
        <v>26</v>
      </c>
      <c r="I665" t="s">
        <v>21</v>
      </c>
      <c r="J665">
        <v>7220</v>
      </c>
      <c r="K665">
        <v>24</v>
      </c>
      <c r="L665">
        <v>8</v>
      </c>
      <c r="M665">
        <v>256</v>
      </c>
      <c r="N665">
        <v>5000</v>
      </c>
      <c r="O665">
        <v>0.23107989464442494</v>
      </c>
      <c r="P665" s="1">
        <v>0.2</v>
      </c>
      <c r="Q665" t="s">
        <v>428</v>
      </c>
      <c r="U665"/>
      <c r="V665"/>
    </row>
    <row r="666" spans="1:22" x14ac:dyDescent="0.25">
      <c r="A666" t="s">
        <v>34</v>
      </c>
      <c r="B666" t="str">
        <f t="shared" si="10"/>
        <v>CAMON 40</v>
      </c>
      <c r="C666" t="s">
        <v>170</v>
      </c>
      <c r="D666">
        <v>27599</v>
      </c>
      <c r="E666">
        <v>60999</v>
      </c>
      <c r="F666" t="s">
        <v>12</v>
      </c>
      <c r="G666" t="s">
        <v>13</v>
      </c>
      <c r="H666" t="s">
        <v>55</v>
      </c>
      <c r="I666" t="s">
        <v>63</v>
      </c>
      <c r="J666">
        <v>33400</v>
      </c>
      <c r="K666">
        <v>55</v>
      </c>
      <c r="L666">
        <v>8</v>
      </c>
      <c r="M666">
        <v>256</v>
      </c>
      <c r="N666">
        <v>5200</v>
      </c>
      <c r="O666">
        <v>0.19797818761549332</v>
      </c>
      <c r="P666" s="1">
        <v>0.2</v>
      </c>
      <c r="Q666" t="s">
        <v>428</v>
      </c>
      <c r="U666"/>
      <c r="V666"/>
    </row>
    <row r="667" spans="1:22" x14ac:dyDescent="0.25">
      <c r="A667" t="s">
        <v>32</v>
      </c>
      <c r="B667" t="str">
        <f t="shared" si="10"/>
        <v>Refurbished Galaxy S22 Ultra</v>
      </c>
      <c r="C667" t="s">
        <v>225</v>
      </c>
      <c r="D667">
        <v>60000</v>
      </c>
      <c r="F667" t="s">
        <v>12</v>
      </c>
      <c r="G667" t="s">
        <v>25</v>
      </c>
      <c r="H667" t="s">
        <v>97</v>
      </c>
      <c r="I667" t="s">
        <v>21</v>
      </c>
      <c r="L667">
        <v>8</v>
      </c>
      <c r="M667">
        <v>128</v>
      </c>
      <c r="N667">
        <v>5000</v>
      </c>
      <c r="O667">
        <v>8.5599999999999996E-2</v>
      </c>
      <c r="P667" s="1">
        <v>0.1</v>
      </c>
      <c r="Q667" t="s">
        <v>433</v>
      </c>
      <c r="U667"/>
      <c r="V667"/>
    </row>
    <row r="668" spans="1:22" x14ac:dyDescent="0.25">
      <c r="A668" t="s">
        <v>10</v>
      </c>
      <c r="B668" t="str">
        <f t="shared" si="10"/>
        <v>Redmi 14C</v>
      </c>
      <c r="C668" t="s">
        <v>11</v>
      </c>
      <c r="D668">
        <v>11590</v>
      </c>
      <c r="E668">
        <v>19999</v>
      </c>
      <c r="F668" t="s">
        <v>28</v>
      </c>
      <c r="G668" t="s">
        <v>25</v>
      </c>
      <c r="H668" t="s">
        <v>14</v>
      </c>
      <c r="I668" t="s">
        <v>15</v>
      </c>
      <c r="J668">
        <v>8409</v>
      </c>
      <c r="K668">
        <v>42</v>
      </c>
      <c r="L668">
        <v>4</v>
      </c>
      <c r="M668">
        <v>128</v>
      </c>
      <c r="N668">
        <v>5160</v>
      </c>
      <c r="O668">
        <v>0.4566005176876618</v>
      </c>
      <c r="P668" s="1">
        <v>0.5</v>
      </c>
      <c r="Q668" t="s">
        <v>431</v>
      </c>
      <c r="U668"/>
      <c r="V668"/>
    </row>
    <row r="669" spans="1:22" x14ac:dyDescent="0.25">
      <c r="A669" t="s">
        <v>10</v>
      </c>
      <c r="B669" t="str">
        <f t="shared" si="10"/>
        <v>Redmi 14C</v>
      </c>
      <c r="C669" t="s">
        <v>11</v>
      </c>
      <c r="D669">
        <v>14899</v>
      </c>
      <c r="E669">
        <v>24999</v>
      </c>
      <c r="F669" t="s">
        <v>12</v>
      </c>
      <c r="G669" t="s">
        <v>13</v>
      </c>
      <c r="H669" t="s">
        <v>14</v>
      </c>
      <c r="I669" t="s">
        <v>15</v>
      </c>
      <c r="J669">
        <v>10100</v>
      </c>
      <c r="K669">
        <v>41</v>
      </c>
      <c r="L669">
        <v>8</v>
      </c>
      <c r="M669">
        <v>256</v>
      </c>
      <c r="N669">
        <v>5160</v>
      </c>
      <c r="O669">
        <v>0.36405127860930264</v>
      </c>
      <c r="P669" s="1">
        <v>0.4</v>
      </c>
      <c r="Q669" t="s">
        <v>428</v>
      </c>
      <c r="U669"/>
      <c r="V669"/>
    </row>
    <row r="670" spans="1:22" x14ac:dyDescent="0.25">
      <c r="A670" t="s">
        <v>22</v>
      </c>
      <c r="B670" t="str">
        <f t="shared" si="10"/>
        <v>Hot 60i'</v>
      </c>
      <c r="C670" t="s">
        <v>226</v>
      </c>
      <c r="D670">
        <v>17199</v>
      </c>
      <c r="E670">
        <v>30000</v>
      </c>
      <c r="F670" t="s">
        <v>12</v>
      </c>
      <c r="G670" t="s">
        <v>13</v>
      </c>
      <c r="H670" t="s">
        <v>26</v>
      </c>
      <c r="I670" t="s">
        <v>21</v>
      </c>
      <c r="J670">
        <v>12801</v>
      </c>
      <c r="K670">
        <v>43</v>
      </c>
      <c r="L670">
        <v>8</v>
      </c>
      <c r="M670">
        <v>256</v>
      </c>
      <c r="N670">
        <v>5000</v>
      </c>
      <c r="O670">
        <v>0.30606430606430607</v>
      </c>
      <c r="P670" s="1">
        <v>0.3</v>
      </c>
      <c r="Q670" t="s">
        <v>428</v>
      </c>
      <c r="U670"/>
      <c r="V670"/>
    </row>
    <row r="671" spans="1:22" x14ac:dyDescent="0.25">
      <c r="A671" t="s">
        <v>32</v>
      </c>
      <c r="B671" t="str">
        <f t="shared" si="10"/>
        <v>GALAXY A06</v>
      </c>
      <c r="C671" t="s">
        <v>100</v>
      </c>
      <c r="D671">
        <v>11990</v>
      </c>
      <c r="E671">
        <v>20000</v>
      </c>
      <c r="F671" t="s">
        <v>28</v>
      </c>
      <c r="G671" t="s">
        <v>25</v>
      </c>
      <c r="H671" t="s">
        <v>26</v>
      </c>
      <c r="I671" t="s">
        <v>21</v>
      </c>
      <c r="J671">
        <v>8010</v>
      </c>
      <c r="K671">
        <v>40</v>
      </c>
      <c r="L671">
        <v>4</v>
      </c>
      <c r="M671">
        <v>128</v>
      </c>
      <c r="N671">
        <v>5000</v>
      </c>
      <c r="O671">
        <v>0.428023352793995</v>
      </c>
      <c r="P671" s="1">
        <v>0.4</v>
      </c>
      <c r="Q671" t="s">
        <v>431</v>
      </c>
      <c r="U671"/>
      <c r="V671"/>
    </row>
    <row r="672" spans="1:22" x14ac:dyDescent="0.25">
      <c r="A672" t="s">
        <v>34</v>
      </c>
      <c r="B672" t="str">
        <f t="shared" si="10"/>
        <v>Spark 40</v>
      </c>
      <c r="C672" t="s">
        <v>169</v>
      </c>
      <c r="D672">
        <v>12780</v>
      </c>
      <c r="E672">
        <v>40999</v>
      </c>
      <c r="F672" t="s">
        <v>28</v>
      </c>
      <c r="G672" t="s">
        <v>25</v>
      </c>
      <c r="H672" t="s">
        <v>36</v>
      </c>
      <c r="I672" t="s">
        <v>63</v>
      </c>
      <c r="J672">
        <v>28219</v>
      </c>
      <c r="K672">
        <v>69</v>
      </c>
      <c r="L672">
        <v>4</v>
      </c>
      <c r="M672">
        <v>128</v>
      </c>
      <c r="N672">
        <v>5200</v>
      </c>
      <c r="O672">
        <v>0.41721439749608763</v>
      </c>
      <c r="P672" s="1">
        <v>0.4</v>
      </c>
      <c r="Q672" t="s">
        <v>431</v>
      </c>
      <c r="U672"/>
      <c r="V672"/>
    </row>
    <row r="673" spans="1:22" x14ac:dyDescent="0.25">
      <c r="A673" t="s">
        <v>10</v>
      </c>
      <c r="B673" t="str">
        <f t="shared" si="10"/>
        <v>Redmi Note 13 Pro</v>
      </c>
      <c r="C673" t="s">
        <v>227</v>
      </c>
      <c r="D673">
        <v>34999</v>
      </c>
      <c r="F673" t="s">
        <v>12</v>
      </c>
      <c r="G673" t="s">
        <v>13</v>
      </c>
      <c r="H673" t="s">
        <v>36</v>
      </c>
      <c r="I673" t="s">
        <v>65</v>
      </c>
      <c r="L673">
        <v>8</v>
      </c>
      <c r="M673">
        <v>256</v>
      </c>
      <c r="N673">
        <v>5100</v>
      </c>
      <c r="O673">
        <v>0.1532615217577645</v>
      </c>
      <c r="P673" s="1">
        <v>0.2</v>
      </c>
      <c r="Q673" t="s">
        <v>428</v>
      </c>
      <c r="U673"/>
      <c r="V673"/>
    </row>
    <row r="674" spans="1:22" x14ac:dyDescent="0.25">
      <c r="A674" t="s">
        <v>32</v>
      </c>
      <c r="B674" t="str">
        <f t="shared" si="10"/>
        <v>GALAXY A16</v>
      </c>
      <c r="C674" t="s">
        <v>37</v>
      </c>
      <c r="D674">
        <v>18499</v>
      </c>
      <c r="E674">
        <v>30999</v>
      </c>
      <c r="F674" t="s">
        <v>24</v>
      </c>
      <c r="G674" t="s">
        <v>25</v>
      </c>
      <c r="H674" t="s">
        <v>26</v>
      </c>
      <c r="I674" t="s">
        <v>21</v>
      </c>
      <c r="J674">
        <v>12500</v>
      </c>
      <c r="K674">
        <v>41</v>
      </c>
      <c r="L674">
        <v>6</v>
      </c>
      <c r="M674">
        <v>128</v>
      </c>
      <c r="N674">
        <v>5000</v>
      </c>
      <c r="O674">
        <v>0.27752851505486781</v>
      </c>
      <c r="P674" s="1">
        <v>0.3</v>
      </c>
      <c r="Q674" t="s">
        <v>430</v>
      </c>
      <c r="U674"/>
      <c r="V674"/>
    </row>
    <row r="675" spans="1:22" x14ac:dyDescent="0.25">
      <c r="A675" t="s">
        <v>32</v>
      </c>
      <c r="B675" t="str">
        <f t="shared" si="10"/>
        <v>Galaxy A54</v>
      </c>
      <c r="C675" t="s">
        <v>228</v>
      </c>
      <c r="D675">
        <v>39999</v>
      </c>
      <c r="E675">
        <v>60000</v>
      </c>
      <c r="F675" t="s">
        <v>12</v>
      </c>
      <c r="G675" t="s">
        <v>25</v>
      </c>
      <c r="H675" t="s">
        <v>152</v>
      </c>
      <c r="I675" t="s">
        <v>21</v>
      </c>
      <c r="J675">
        <v>20001</v>
      </c>
      <c r="K675">
        <v>34</v>
      </c>
      <c r="L675">
        <v>8</v>
      </c>
      <c r="M675">
        <v>128</v>
      </c>
      <c r="N675">
        <v>5000</v>
      </c>
      <c r="O675">
        <v>0.12840321008025202</v>
      </c>
      <c r="P675" s="1">
        <v>0.1</v>
      </c>
      <c r="Q675" t="s">
        <v>433</v>
      </c>
      <c r="U675"/>
      <c r="V675"/>
    </row>
    <row r="676" spans="1:22" x14ac:dyDescent="0.25">
      <c r="A676" t="s">
        <v>10</v>
      </c>
      <c r="B676" t="str">
        <f t="shared" si="10"/>
        <v>C55</v>
      </c>
      <c r="C676" t="s">
        <v>200</v>
      </c>
      <c r="D676">
        <v>17999</v>
      </c>
      <c r="E676">
        <v>29999</v>
      </c>
      <c r="F676" t="s">
        <v>12</v>
      </c>
      <c r="G676" t="s">
        <v>13</v>
      </c>
      <c r="H676" t="s">
        <v>84</v>
      </c>
      <c r="I676" t="s">
        <v>21</v>
      </c>
      <c r="J676">
        <v>12000</v>
      </c>
      <c r="K676">
        <v>40</v>
      </c>
      <c r="L676">
        <v>8</v>
      </c>
      <c r="M676">
        <v>256</v>
      </c>
      <c r="N676">
        <v>5000</v>
      </c>
      <c r="O676">
        <v>0.29246069226068117</v>
      </c>
      <c r="P676" s="1">
        <v>0.3</v>
      </c>
      <c r="Q676" t="s">
        <v>428</v>
      </c>
      <c r="U676"/>
      <c r="V676"/>
    </row>
    <row r="677" spans="1:22" x14ac:dyDescent="0.25">
      <c r="A677" t="s">
        <v>10</v>
      </c>
      <c r="B677" t="str">
        <f t="shared" si="10"/>
        <v>Redmi 13</v>
      </c>
      <c r="C677" t="s">
        <v>59</v>
      </c>
      <c r="D677">
        <v>20999</v>
      </c>
      <c r="E677">
        <v>24999</v>
      </c>
      <c r="F677" t="s">
        <v>12</v>
      </c>
      <c r="G677" t="s">
        <v>13</v>
      </c>
      <c r="H677" t="s">
        <v>60</v>
      </c>
      <c r="I677" t="s">
        <v>61</v>
      </c>
      <c r="J677">
        <v>4000</v>
      </c>
      <c r="K677">
        <v>16</v>
      </c>
      <c r="L677">
        <v>8</v>
      </c>
      <c r="M677">
        <v>256</v>
      </c>
      <c r="N677">
        <v>5030</v>
      </c>
      <c r="O677">
        <v>0.25210724320205724</v>
      </c>
      <c r="P677" s="1">
        <v>0.3</v>
      </c>
      <c r="Q677" t="s">
        <v>428</v>
      </c>
      <c r="U677"/>
      <c r="V677"/>
    </row>
    <row r="678" spans="1:22" x14ac:dyDescent="0.25">
      <c r="A678" t="s">
        <v>32</v>
      </c>
      <c r="B678" t="str">
        <f t="shared" si="10"/>
        <v>Galaxy A36</v>
      </c>
      <c r="C678" t="s">
        <v>186</v>
      </c>
      <c r="D678">
        <v>38999</v>
      </c>
      <c r="E678">
        <v>49000</v>
      </c>
      <c r="F678" t="s">
        <v>12</v>
      </c>
      <c r="G678" t="s">
        <v>13</v>
      </c>
      <c r="H678" t="s">
        <v>20</v>
      </c>
      <c r="I678" t="s">
        <v>21</v>
      </c>
      <c r="J678">
        <v>10001</v>
      </c>
      <c r="K678">
        <v>21</v>
      </c>
      <c r="L678">
        <v>8</v>
      </c>
      <c r="M678">
        <v>256</v>
      </c>
      <c r="N678">
        <v>5000</v>
      </c>
      <c r="O678">
        <v>0.13497781994410113</v>
      </c>
      <c r="P678" s="1">
        <v>0.1</v>
      </c>
      <c r="Q678" t="s">
        <v>428</v>
      </c>
      <c r="U678"/>
      <c r="V678"/>
    </row>
    <row r="679" spans="1:22" x14ac:dyDescent="0.25">
      <c r="A679" t="s">
        <v>10</v>
      </c>
      <c r="B679" t="str">
        <f t="shared" si="10"/>
        <v>Redmi Note 14</v>
      </c>
      <c r="C679" t="s">
        <v>44</v>
      </c>
      <c r="D679">
        <v>24999</v>
      </c>
      <c r="E679">
        <v>34999</v>
      </c>
      <c r="F679" t="s">
        <v>12</v>
      </c>
      <c r="G679" t="s">
        <v>13</v>
      </c>
      <c r="H679" t="s">
        <v>36</v>
      </c>
      <c r="I679" t="s">
        <v>45</v>
      </c>
      <c r="J679">
        <v>10000</v>
      </c>
      <c r="K679">
        <v>29</v>
      </c>
      <c r="L679">
        <v>8</v>
      </c>
      <c r="M679">
        <v>256</v>
      </c>
      <c r="N679">
        <v>5500</v>
      </c>
      <c r="O679">
        <v>0.23056922276891076</v>
      </c>
      <c r="P679" s="1">
        <v>0.2</v>
      </c>
      <c r="Q679" t="s">
        <v>428</v>
      </c>
      <c r="U679"/>
      <c r="V679"/>
    </row>
    <row r="680" spans="1:22" x14ac:dyDescent="0.25">
      <c r="A680" t="s">
        <v>34</v>
      </c>
      <c r="B680" t="str">
        <f t="shared" si="10"/>
        <v>POP 8</v>
      </c>
      <c r="C680" t="s">
        <v>69</v>
      </c>
      <c r="D680">
        <v>9799</v>
      </c>
      <c r="E680">
        <v>14999</v>
      </c>
      <c r="F680" t="s">
        <v>28</v>
      </c>
      <c r="G680" t="s">
        <v>19</v>
      </c>
      <c r="H680" t="s">
        <v>20</v>
      </c>
      <c r="I680" t="s">
        <v>21</v>
      </c>
      <c r="J680">
        <v>5200</v>
      </c>
      <c r="K680">
        <v>35</v>
      </c>
      <c r="L680">
        <v>4</v>
      </c>
      <c r="M680">
        <v>64</v>
      </c>
      <c r="N680">
        <v>5000</v>
      </c>
      <c r="O680">
        <v>0.51719563220736808</v>
      </c>
      <c r="P680" s="1">
        <v>0.5</v>
      </c>
      <c r="Q680" t="s">
        <v>432</v>
      </c>
      <c r="U680"/>
      <c r="V680"/>
    </row>
    <row r="681" spans="1:22" x14ac:dyDescent="0.25">
      <c r="A681" t="s">
        <v>10</v>
      </c>
      <c r="B681" t="str">
        <f t="shared" si="10"/>
        <v>Redmi 14C</v>
      </c>
      <c r="C681" t="s">
        <v>11</v>
      </c>
      <c r="D681">
        <v>13000</v>
      </c>
      <c r="E681">
        <v>15500</v>
      </c>
      <c r="F681" t="s">
        <v>12</v>
      </c>
      <c r="G681" t="s">
        <v>25</v>
      </c>
      <c r="H681" t="s">
        <v>14</v>
      </c>
      <c r="I681" t="s">
        <v>15</v>
      </c>
      <c r="J681">
        <v>2500</v>
      </c>
      <c r="K681">
        <v>17</v>
      </c>
      <c r="L681">
        <v>8</v>
      </c>
      <c r="M681">
        <v>128</v>
      </c>
      <c r="N681">
        <v>5160</v>
      </c>
      <c r="O681">
        <v>0.4073846153846154</v>
      </c>
      <c r="P681" s="1">
        <v>0.4</v>
      </c>
      <c r="Q681" t="s">
        <v>433</v>
      </c>
      <c r="U681"/>
      <c r="V681"/>
    </row>
    <row r="682" spans="1:22" x14ac:dyDescent="0.25">
      <c r="A682" t="s">
        <v>10</v>
      </c>
      <c r="B682" t="str">
        <f t="shared" si="10"/>
        <v>Redmi 12</v>
      </c>
      <c r="C682" t="s">
        <v>118</v>
      </c>
      <c r="D682">
        <v>16599</v>
      </c>
      <c r="E682">
        <v>29999</v>
      </c>
      <c r="F682" t="s">
        <v>12</v>
      </c>
      <c r="G682" t="s">
        <v>25</v>
      </c>
      <c r="H682" t="s">
        <v>26</v>
      </c>
      <c r="I682" t="s">
        <v>21</v>
      </c>
      <c r="J682">
        <v>13400</v>
      </c>
      <c r="K682">
        <v>45</v>
      </c>
      <c r="L682">
        <v>8</v>
      </c>
      <c r="M682">
        <v>128</v>
      </c>
      <c r="N682">
        <v>5000</v>
      </c>
      <c r="O682">
        <v>0.30941622989336709</v>
      </c>
      <c r="P682" s="1">
        <v>0.3</v>
      </c>
      <c r="Q682" t="s">
        <v>433</v>
      </c>
      <c r="U682"/>
      <c r="V682"/>
    </row>
    <row r="683" spans="1:22" x14ac:dyDescent="0.25">
      <c r="A683" t="s">
        <v>34</v>
      </c>
      <c r="B683" t="str">
        <f t="shared" si="10"/>
        <v>Spark 40</v>
      </c>
      <c r="C683" t="s">
        <v>169</v>
      </c>
      <c r="D683">
        <v>12449</v>
      </c>
      <c r="E683">
        <v>39999</v>
      </c>
      <c r="F683" t="s">
        <v>12</v>
      </c>
      <c r="G683" t="s">
        <v>25</v>
      </c>
      <c r="H683" t="s">
        <v>36</v>
      </c>
      <c r="I683" t="s">
        <v>63</v>
      </c>
      <c r="J683">
        <v>27550</v>
      </c>
      <c r="K683">
        <v>69</v>
      </c>
      <c r="L683">
        <v>8</v>
      </c>
      <c r="M683">
        <v>128</v>
      </c>
      <c r="N683">
        <v>5200</v>
      </c>
      <c r="O683">
        <v>0.42862880552654831</v>
      </c>
      <c r="P683" s="1">
        <v>0.4</v>
      </c>
      <c r="Q683" t="s">
        <v>433</v>
      </c>
      <c r="U683"/>
      <c r="V683"/>
    </row>
    <row r="684" spans="1:22" x14ac:dyDescent="0.25">
      <c r="A684" t="s">
        <v>32</v>
      </c>
      <c r="B684" t="str">
        <f t="shared" si="10"/>
        <v>Galaxy A06</v>
      </c>
      <c r="C684" t="s">
        <v>41</v>
      </c>
      <c r="D684">
        <v>11490</v>
      </c>
      <c r="E684">
        <v>20000</v>
      </c>
      <c r="F684" t="s">
        <v>28</v>
      </c>
      <c r="G684" t="s">
        <v>19</v>
      </c>
      <c r="H684" t="s">
        <v>26</v>
      </c>
      <c r="I684" t="s">
        <v>21</v>
      </c>
      <c r="J684">
        <v>8510</v>
      </c>
      <c r="K684">
        <v>43</v>
      </c>
      <c r="L684">
        <v>4</v>
      </c>
      <c r="M684">
        <v>64</v>
      </c>
      <c r="N684">
        <v>5000</v>
      </c>
      <c r="O684">
        <v>0.4410791993037424</v>
      </c>
      <c r="P684" s="1">
        <v>0.4</v>
      </c>
      <c r="Q684" t="s">
        <v>432</v>
      </c>
      <c r="U684"/>
      <c r="V684"/>
    </row>
    <row r="685" spans="1:22" x14ac:dyDescent="0.25">
      <c r="A685" t="s">
        <v>10</v>
      </c>
      <c r="B685" t="str">
        <f t="shared" si="10"/>
        <v>Redmi Note 14</v>
      </c>
      <c r="C685" t="s">
        <v>44</v>
      </c>
      <c r="D685">
        <v>24300</v>
      </c>
      <c r="E685">
        <v>30000</v>
      </c>
      <c r="F685" t="s">
        <v>12</v>
      </c>
      <c r="G685" t="s">
        <v>13</v>
      </c>
      <c r="H685" t="s">
        <v>36</v>
      </c>
      <c r="I685" t="s">
        <v>109</v>
      </c>
      <c r="J685">
        <v>5700</v>
      </c>
      <c r="K685">
        <v>19</v>
      </c>
      <c r="L685">
        <v>8</v>
      </c>
      <c r="M685">
        <v>256</v>
      </c>
      <c r="N685">
        <v>5110</v>
      </c>
      <c r="O685">
        <v>0.2211522633744856</v>
      </c>
      <c r="P685" s="1">
        <v>0.2</v>
      </c>
      <c r="Q685" t="s">
        <v>428</v>
      </c>
      <c r="U685"/>
      <c r="V685"/>
    </row>
    <row r="686" spans="1:22" x14ac:dyDescent="0.25">
      <c r="A686" t="s">
        <v>16</v>
      </c>
      <c r="B686" t="str">
        <f t="shared" si="10"/>
        <v>A50</v>
      </c>
      <c r="C686" t="s">
        <v>17</v>
      </c>
      <c r="D686">
        <v>8190</v>
      </c>
      <c r="E686">
        <v>14000</v>
      </c>
      <c r="F686" t="s">
        <v>24</v>
      </c>
      <c r="G686" t="s">
        <v>19</v>
      </c>
      <c r="H686" t="s">
        <v>20</v>
      </c>
      <c r="I686" t="s">
        <v>21</v>
      </c>
      <c r="J686">
        <v>5810</v>
      </c>
      <c r="K686">
        <v>42</v>
      </c>
      <c r="L686">
        <v>6</v>
      </c>
      <c r="M686">
        <v>64</v>
      </c>
      <c r="N686">
        <v>5000</v>
      </c>
      <c r="O686">
        <v>0.61904761904761907</v>
      </c>
      <c r="P686" s="1">
        <v>0.6</v>
      </c>
      <c r="Q686" t="s">
        <v>439</v>
      </c>
      <c r="U686"/>
      <c r="V686"/>
    </row>
    <row r="687" spans="1:22" x14ac:dyDescent="0.25">
      <c r="A687" t="s">
        <v>32</v>
      </c>
      <c r="B687" t="str">
        <f t="shared" si="10"/>
        <v>GALAXY A05</v>
      </c>
      <c r="C687" t="s">
        <v>114</v>
      </c>
      <c r="D687">
        <v>9598</v>
      </c>
      <c r="E687">
        <v>15999</v>
      </c>
      <c r="F687" t="s">
        <v>28</v>
      </c>
      <c r="G687" t="s">
        <v>19</v>
      </c>
      <c r="H687" t="s">
        <v>26</v>
      </c>
      <c r="I687" t="s">
        <v>21</v>
      </c>
      <c r="J687">
        <v>6401</v>
      </c>
      <c r="K687">
        <v>40</v>
      </c>
      <c r="L687">
        <v>4</v>
      </c>
      <c r="M687">
        <v>64</v>
      </c>
      <c r="N687">
        <v>5000</v>
      </c>
      <c r="O687">
        <v>0.52802667222337984</v>
      </c>
      <c r="P687" s="1">
        <v>0.5</v>
      </c>
      <c r="Q687" t="s">
        <v>432</v>
      </c>
      <c r="U687"/>
      <c r="V687"/>
    </row>
    <row r="688" spans="1:22" x14ac:dyDescent="0.25">
      <c r="A688" t="s">
        <v>22</v>
      </c>
      <c r="B688" t="str">
        <f t="shared" si="10"/>
        <v>Smart 9 HD'</v>
      </c>
      <c r="C688" t="s">
        <v>205</v>
      </c>
      <c r="D688">
        <v>9250</v>
      </c>
      <c r="E688">
        <v>19999</v>
      </c>
      <c r="F688" t="s">
        <v>39</v>
      </c>
      <c r="G688" t="s">
        <v>19</v>
      </c>
      <c r="H688" t="s">
        <v>20</v>
      </c>
      <c r="I688" t="s">
        <v>21</v>
      </c>
      <c r="J688">
        <v>10749</v>
      </c>
      <c r="K688">
        <v>54</v>
      </c>
      <c r="L688">
        <v>3</v>
      </c>
      <c r="M688">
        <v>64</v>
      </c>
      <c r="N688">
        <v>5000</v>
      </c>
      <c r="O688">
        <v>0.54778378378378378</v>
      </c>
      <c r="P688" s="1">
        <v>0.5</v>
      </c>
      <c r="Q688" t="s">
        <v>434</v>
      </c>
      <c r="U688"/>
      <c r="V688"/>
    </row>
    <row r="689" spans="1:22" x14ac:dyDescent="0.25">
      <c r="A689" t="s">
        <v>32</v>
      </c>
      <c r="B689" t="str">
        <f t="shared" si="10"/>
        <v>GALAXY A06</v>
      </c>
      <c r="C689" t="s">
        <v>100</v>
      </c>
      <c r="D689">
        <v>10650</v>
      </c>
      <c r="E689">
        <v>18000</v>
      </c>
      <c r="F689" t="s">
        <v>28</v>
      </c>
      <c r="G689" t="s">
        <v>19</v>
      </c>
      <c r="H689" t="s">
        <v>26</v>
      </c>
      <c r="I689" t="s">
        <v>21</v>
      </c>
      <c r="J689">
        <v>7350</v>
      </c>
      <c r="K689">
        <v>41</v>
      </c>
      <c r="L689">
        <v>4</v>
      </c>
      <c r="M689">
        <v>64</v>
      </c>
      <c r="N689">
        <v>5000</v>
      </c>
      <c r="O689">
        <v>0.47586854460093897</v>
      </c>
      <c r="P689" s="1">
        <v>0.5</v>
      </c>
      <c r="Q689" t="s">
        <v>432</v>
      </c>
      <c r="U689"/>
      <c r="V689"/>
    </row>
    <row r="690" spans="1:22" x14ac:dyDescent="0.25">
      <c r="A690" t="s">
        <v>34</v>
      </c>
      <c r="B690" t="str">
        <f t="shared" si="10"/>
        <v>CAMON 40 PRO</v>
      </c>
      <c r="C690" t="s">
        <v>163</v>
      </c>
      <c r="D690">
        <v>32599</v>
      </c>
      <c r="E690">
        <v>45000</v>
      </c>
      <c r="F690" t="s">
        <v>12</v>
      </c>
      <c r="G690" t="s">
        <v>13</v>
      </c>
      <c r="H690" t="s">
        <v>55</v>
      </c>
      <c r="I690" t="s">
        <v>63</v>
      </c>
      <c r="J690">
        <v>12401</v>
      </c>
      <c r="K690">
        <v>28</v>
      </c>
      <c r="L690">
        <v>8</v>
      </c>
      <c r="M690">
        <v>256</v>
      </c>
      <c r="N690">
        <v>5200</v>
      </c>
      <c r="O690">
        <v>0.1676125034510261</v>
      </c>
      <c r="P690" s="1">
        <v>0.2</v>
      </c>
      <c r="Q690" t="s">
        <v>428</v>
      </c>
      <c r="U690"/>
      <c r="V690"/>
    </row>
    <row r="691" spans="1:22" x14ac:dyDescent="0.25">
      <c r="A691" t="s">
        <v>10</v>
      </c>
      <c r="B691" t="str">
        <f t="shared" si="10"/>
        <v>C55</v>
      </c>
      <c r="C691" t="s">
        <v>200</v>
      </c>
      <c r="D691">
        <v>17699</v>
      </c>
      <c r="E691">
        <v>35555</v>
      </c>
      <c r="F691" t="s">
        <v>12</v>
      </c>
      <c r="G691" t="s">
        <v>13</v>
      </c>
      <c r="H691" t="s">
        <v>84</v>
      </c>
      <c r="I691" t="s">
        <v>21</v>
      </c>
      <c r="J691">
        <v>17856</v>
      </c>
      <c r="K691">
        <v>51</v>
      </c>
      <c r="L691">
        <v>8</v>
      </c>
      <c r="M691">
        <v>256</v>
      </c>
      <c r="N691">
        <v>5000</v>
      </c>
      <c r="O691">
        <v>0.2974179332165659</v>
      </c>
      <c r="P691" s="1">
        <v>0.3</v>
      </c>
      <c r="Q691" t="s">
        <v>428</v>
      </c>
      <c r="U691"/>
      <c r="V691"/>
    </row>
    <row r="692" spans="1:22" x14ac:dyDescent="0.25">
      <c r="A692" t="s">
        <v>10</v>
      </c>
      <c r="B692" t="str">
        <f t="shared" si="10"/>
        <v>Redmi 13</v>
      </c>
      <c r="C692" t="s">
        <v>59</v>
      </c>
      <c r="D692">
        <v>16650</v>
      </c>
      <c r="E692">
        <v>24599</v>
      </c>
      <c r="F692" t="s">
        <v>12</v>
      </c>
      <c r="G692" t="s">
        <v>13</v>
      </c>
      <c r="H692" t="s">
        <v>60</v>
      </c>
      <c r="I692" t="s">
        <v>61</v>
      </c>
      <c r="J692">
        <v>7949</v>
      </c>
      <c r="K692">
        <v>33</v>
      </c>
      <c r="L692">
        <v>8</v>
      </c>
      <c r="M692">
        <v>256</v>
      </c>
      <c r="N692">
        <v>5030</v>
      </c>
      <c r="O692">
        <v>0.31795795795795795</v>
      </c>
      <c r="P692" s="1">
        <v>0.3</v>
      </c>
      <c r="Q692" t="s">
        <v>428</v>
      </c>
      <c r="U692"/>
      <c r="V692"/>
    </row>
    <row r="693" spans="1:22" x14ac:dyDescent="0.25">
      <c r="A693" t="s">
        <v>32</v>
      </c>
      <c r="B693" t="str">
        <f t="shared" si="10"/>
        <v>Galaxy A15</v>
      </c>
      <c r="C693" t="s">
        <v>79</v>
      </c>
      <c r="D693">
        <v>18999</v>
      </c>
      <c r="E693">
        <v>29999</v>
      </c>
      <c r="F693" t="s">
        <v>24</v>
      </c>
      <c r="G693" t="s">
        <v>25</v>
      </c>
      <c r="H693" t="s">
        <v>67</v>
      </c>
      <c r="I693" t="s">
        <v>21</v>
      </c>
      <c r="J693">
        <v>11000</v>
      </c>
      <c r="K693">
        <v>37</v>
      </c>
      <c r="L693">
        <v>6</v>
      </c>
      <c r="M693">
        <v>128</v>
      </c>
      <c r="N693">
        <v>5000</v>
      </c>
      <c r="O693">
        <v>0.27022474867098267</v>
      </c>
      <c r="P693" s="1">
        <v>0.3</v>
      </c>
      <c r="Q693" t="s">
        <v>430</v>
      </c>
      <c r="U693"/>
      <c r="V693"/>
    </row>
    <row r="694" spans="1:22" x14ac:dyDescent="0.25">
      <c r="A694" t="s">
        <v>34</v>
      </c>
      <c r="B694" t="str">
        <f t="shared" si="10"/>
        <v>Camon 40 PRO</v>
      </c>
      <c r="C694" t="s">
        <v>62</v>
      </c>
      <c r="D694">
        <v>33032</v>
      </c>
      <c r="E694">
        <v>39999</v>
      </c>
      <c r="F694" t="s">
        <v>12</v>
      </c>
      <c r="G694" t="s">
        <v>25</v>
      </c>
      <c r="H694" t="s">
        <v>55</v>
      </c>
      <c r="I694" t="s">
        <v>63</v>
      </c>
      <c r="J694">
        <v>6967</v>
      </c>
      <c r="K694">
        <v>18</v>
      </c>
      <c r="L694">
        <v>8</v>
      </c>
      <c r="M694">
        <v>128</v>
      </c>
      <c r="N694">
        <v>5200</v>
      </c>
      <c r="O694">
        <v>0.16154032453378542</v>
      </c>
      <c r="P694" s="1">
        <v>0.2</v>
      </c>
      <c r="Q694" t="s">
        <v>433</v>
      </c>
      <c r="U694"/>
      <c r="V694"/>
    </row>
    <row r="695" spans="1:22" x14ac:dyDescent="0.25">
      <c r="A695" t="s">
        <v>34</v>
      </c>
      <c r="B695" t="str">
        <f t="shared" si="10"/>
        <v>CAMON 40</v>
      </c>
      <c r="C695" t="s">
        <v>91</v>
      </c>
      <c r="D695">
        <v>26999</v>
      </c>
      <c r="E695">
        <v>28999</v>
      </c>
      <c r="F695" t="s">
        <v>12</v>
      </c>
      <c r="G695" t="s">
        <v>13</v>
      </c>
      <c r="H695" t="s">
        <v>55</v>
      </c>
      <c r="I695" t="s">
        <v>63</v>
      </c>
      <c r="J695">
        <v>2000</v>
      </c>
      <c r="K695">
        <v>7</v>
      </c>
      <c r="L695">
        <v>8</v>
      </c>
      <c r="M695">
        <v>256</v>
      </c>
      <c r="N695">
        <v>5200</v>
      </c>
      <c r="O695">
        <v>0.20237786584688322</v>
      </c>
      <c r="P695" s="1">
        <v>0.2</v>
      </c>
      <c r="Q695" t="s">
        <v>428</v>
      </c>
      <c r="U695"/>
      <c r="V695"/>
    </row>
    <row r="696" spans="1:22" x14ac:dyDescent="0.25">
      <c r="A696" t="s">
        <v>34</v>
      </c>
      <c r="B696" t="str">
        <f t="shared" si="10"/>
        <v>Spark 30c</v>
      </c>
      <c r="C696" t="s">
        <v>35</v>
      </c>
      <c r="D696">
        <v>11999</v>
      </c>
      <c r="E696">
        <v>30999</v>
      </c>
      <c r="F696" t="s">
        <v>12</v>
      </c>
      <c r="G696" t="s">
        <v>25</v>
      </c>
      <c r="H696" t="s">
        <v>36</v>
      </c>
      <c r="I696" t="s">
        <v>21</v>
      </c>
      <c r="J696">
        <v>19000</v>
      </c>
      <c r="K696">
        <v>62</v>
      </c>
      <c r="L696">
        <v>8</v>
      </c>
      <c r="M696">
        <v>128</v>
      </c>
      <c r="N696">
        <v>5000</v>
      </c>
      <c r="O696">
        <v>0.42803566963913658</v>
      </c>
      <c r="P696" s="1">
        <v>0.4</v>
      </c>
      <c r="Q696" t="s">
        <v>433</v>
      </c>
      <c r="U696"/>
      <c r="V696"/>
    </row>
    <row r="697" spans="1:22" x14ac:dyDescent="0.25">
      <c r="A697" t="s">
        <v>10</v>
      </c>
      <c r="B697" t="str">
        <f t="shared" si="10"/>
        <v>C75</v>
      </c>
      <c r="C697" t="s">
        <v>30</v>
      </c>
      <c r="D697">
        <v>23299</v>
      </c>
      <c r="E697">
        <v>59999</v>
      </c>
      <c r="F697" t="s">
        <v>12</v>
      </c>
      <c r="G697" t="s">
        <v>13</v>
      </c>
      <c r="H697" t="s">
        <v>48</v>
      </c>
      <c r="I697" t="s">
        <v>77</v>
      </c>
      <c r="J697">
        <v>36700</v>
      </c>
      <c r="K697">
        <v>62</v>
      </c>
      <c r="L697">
        <v>8</v>
      </c>
      <c r="M697">
        <v>256</v>
      </c>
      <c r="N697">
        <v>6000</v>
      </c>
      <c r="O697">
        <v>0.26885274046096397</v>
      </c>
      <c r="P697" s="1">
        <v>0.3</v>
      </c>
      <c r="Q697" t="s">
        <v>428</v>
      </c>
      <c r="U697"/>
      <c r="V697"/>
    </row>
    <row r="698" spans="1:22" x14ac:dyDescent="0.25">
      <c r="A698" t="s">
        <v>32</v>
      </c>
      <c r="B698" t="str">
        <f t="shared" si="10"/>
        <v>Galaxy A06</v>
      </c>
      <c r="C698" t="s">
        <v>41</v>
      </c>
      <c r="D698">
        <v>12345</v>
      </c>
      <c r="E698">
        <v>24449</v>
      </c>
      <c r="F698" t="s">
        <v>28</v>
      </c>
      <c r="G698" t="s">
        <v>25</v>
      </c>
      <c r="H698" t="s">
        <v>26</v>
      </c>
      <c r="I698" t="s">
        <v>21</v>
      </c>
      <c r="J698">
        <v>12104</v>
      </c>
      <c r="K698">
        <v>50</v>
      </c>
      <c r="L698">
        <v>4</v>
      </c>
      <c r="M698">
        <v>128</v>
      </c>
      <c r="N698">
        <v>5000</v>
      </c>
      <c r="O698">
        <v>0.41571486431753746</v>
      </c>
      <c r="P698" s="1">
        <v>0.4</v>
      </c>
      <c r="Q698" t="s">
        <v>431</v>
      </c>
      <c r="U698"/>
      <c r="V698"/>
    </row>
    <row r="699" spans="1:22" x14ac:dyDescent="0.25">
      <c r="A699" t="s">
        <v>22</v>
      </c>
      <c r="B699" t="str">
        <f t="shared" si="10"/>
        <v>SMART 9HD</v>
      </c>
      <c r="C699" t="s">
        <v>229</v>
      </c>
      <c r="D699">
        <v>8950</v>
      </c>
      <c r="E699">
        <v>15000</v>
      </c>
      <c r="F699" t="s">
        <v>39</v>
      </c>
      <c r="G699" t="s">
        <v>19</v>
      </c>
      <c r="H699" t="s">
        <v>26</v>
      </c>
      <c r="I699" t="s">
        <v>21</v>
      </c>
      <c r="J699">
        <v>6050</v>
      </c>
      <c r="K699">
        <v>41</v>
      </c>
      <c r="L699">
        <v>3</v>
      </c>
      <c r="M699">
        <v>64</v>
      </c>
      <c r="N699">
        <v>5000</v>
      </c>
      <c r="O699">
        <v>0.56614525139664806</v>
      </c>
      <c r="P699" s="1">
        <v>0.6</v>
      </c>
      <c r="Q699" t="s">
        <v>434</v>
      </c>
      <c r="U699"/>
      <c r="V699"/>
    </row>
    <row r="700" spans="1:22" x14ac:dyDescent="0.25">
      <c r="A700" t="s">
        <v>10</v>
      </c>
      <c r="B700" t="str">
        <f t="shared" si="10"/>
        <v>C55</v>
      </c>
      <c r="C700" t="s">
        <v>200</v>
      </c>
      <c r="D700">
        <v>17699</v>
      </c>
      <c r="E700">
        <v>35999</v>
      </c>
      <c r="F700" t="s">
        <v>12</v>
      </c>
      <c r="G700" t="s">
        <v>13</v>
      </c>
      <c r="H700" t="s">
        <v>84</v>
      </c>
      <c r="I700" t="s">
        <v>21</v>
      </c>
      <c r="J700">
        <v>18300</v>
      </c>
      <c r="K700">
        <v>51</v>
      </c>
      <c r="L700">
        <v>8</v>
      </c>
      <c r="M700">
        <v>256</v>
      </c>
      <c r="N700">
        <v>5000</v>
      </c>
      <c r="O700">
        <v>0.2974179332165659</v>
      </c>
      <c r="P700" s="1">
        <v>0.3</v>
      </c>
      <c r="Q700" t="s">
        <v>428</v>
      </c>
      <c r="U700"/>
      <c r="V700"/>
    </row>
    <row r="701" spans="1:22" x14ac:dyDescent="0.25">
      <c r="A701" t="s">
        <v>49</v>
      </c>
      <c r="B701" t="str">
        <f t="shared" si="10"/>
        <v>A3x</v>
      </c>
      <c r="C701" t="s">
        <v>64</v>
      </c>
      <c r="D701">
        <v>13499</v>
      </c>
      <c r="E701">
        <v>19999</v>
      </c>
      <c r="F701" t="s">
        <v>28</v>
      </c>
      <c r="G701" t="s">
        <v>19</v>
      </c>
      <c r="H701" t="s">
        <v>36</v>
      </c>
      <c r="I701" t="s">
        <v>65</v>
      </c>
      <c r="J701">
        <v>6500</v>
      </c>
      <c r="K701">
        <v>33</v>
      </c>
      <c r="L701">
        <v>4</v>
      </c>
      <c r="M701">
        <v>64</v>
      </c>
      <c r="N701">
        <v>5100</v>
      </c>
      <c r="O701">
        <v>0.38284317356841246</v>
      </c>
      <c r="P701" s="1">
        <v>0.4</v>
      </c>
      <c r="Q701" t="s">
        <v>432</v>
      </c>
      <c r="U701"/>
      <c r="V701"/>
    </row>
    <row r="702" spans="1:22" x14ac:dyDescent="0.25">
      <c r="A702" t="s">
        <v>34</v>
      </c>
      <c r="B702" t="str">
        <f t="shared" si="10"/>
        <v>Spark 40</v>
      </c>
      <c r="C702" t="s">
        <v>169</v>
      </c>
      <c r="D702">
        <v>12839</v>
      </c>
      <c r="E702">
        <v>18000</v>
      </c>
      <c r="F702" t="s">
        <v>28</v>
      </c>
      <c r="G702" t="s">
        <v>25</v>
      </c>
      <c r="H702" t="s">
        <v>36</v>
      </c>
      <c r="I702" t="s">
        <v>63</v>
      </c>
      <c r="J702">
        <v>5161</v>
      </c>
      <c r="K702">
        <v>29</v>
      </c>
      <c r="L702">
        <v>4</v>
      </c>
      <c r="M702">
        <v>128</v>
      </c>
      <c r="N702">
        <v>5200</v>
      </c>
      <c r="O702">
        <v>0.41529714152192537</v>
      </c>
      <c r="P702" s="1">
        <v>0.4</v>
      </c>
      <c r="Q702" t="s">
        <v>431</v>
      </c>
      <c r="U702"/>
      <c r="V702"/>
    </row>
    <row r="703" spans="1:22" x14ac:dyDescent="0.25">
      <c r="A703" t="s">
        <v>32</v>
      </c>
      <c r="B703" t="str">
        <f t="shared" si="10"/>
        <v>A06</v>
      </c>
      <c r="C703" t="s">
        <v>43</v>
      </c>
      <c r="D703">
        <v>12099</v>
      </c>
      <c r="E703">
        <v>22999</v>
      </c>
      <c r="F703" t="s">
        <v>28</v>
      </c>
      <c r="G703" t="s">
        <v>25</v>
      </c>
      <c r="H703" t="s">
        <v>26</v>
      </c>
      <c r="I703" t="s">
        <v>21</v>
      </c>
      <c r="J703">
        <v>10900</v>
      </c>
      <c r="K703">
        <v>48</v>
      </c>
      <c r="L703">
        <v>4</v>
      </c>
      <c r="M703">
        <v>128</v>
      </c>
      <c r="N703">
        <v>5000</v>
      </c>
      <c r="O703">
        <v>0.42416728655260766</v>
      </c>
      <c r="P703" s="1">
        <v>0.4</v>
      </c>
      <c r="Q703" t="s">
        <v>431</v>
      </c>
      <c r="U703"/>
      <c r="V703"/>
    </row>
    <row r="704" spans="1:22" x14ac:dyDescent="0.25">
      <c r="A704" t="s">
        <v>32</v>
      </c>
      <c r="B704" t="str">
        <f t="shared" si="10"/>
        <v>Galaxy A35</v>
      </c>
      <c r="C704" t="s">
        <v>113</v>
      </c>
      <c r="D704">
        <v>36000</v>
      </c>
      <c r="E704">
        <v>39999</v>
      </c>
      <c r="F704" t="s">
        <v>12</v>
      </c>
      <c r="G704" t="s">
        <v>13</v>
      </c>
      <c r="H704" t="s">
        <v>20</v>
      </c>
      <c r="I704" t="s">
        <v>21</v>
      </c>
      <c r="J704">
        <v>3999</v>
      </c>
      <c r="K704">
        <v>10</v>
      </c>
      <c r="L704">
        <v>8</v>
      </c>
      <c r="M704">
        <v>256</v>
      </c>
      <c r="N704">
        <v>5000</v>
      </c>
      <c r="O704">
        <v>0.14622222222222223</v>
      </c>
      <c r="P704" s="1">
        <v>0.1</v>
      </c>
      <c r="Q704" t="s">
        <v>428</v>
      </c>
      <c r="U704"/>
      <c r="V704"/>
    </row>
    <row r="705" spans="1:22" x14ac:dyDescent="0.25">
      <c r="A705" t="s">
        <v>32</v>
      </c>
      <c r="B705" t="str">
        <f t="shared" si="10"/>
        <v>GALAXY A16</v>
      </c>
      <c r="C705" t="s">
        <v>37</v>
      </c>
      <c r="D705">
        <v>16950</v>
      </c>
      <c r="E705">
        <v>25000</v>
      </c>
      <c r="F705" t="s">
        <v>24</v>
      </c>
      <c r="G705" t="s">
        <v>25</v>
      </c>
      <c r="H705" t="s">
        <v>26</v>
      </c>
      <c r="I705" t="s">
        <v>21</v>
      </c>
      <c r="J705">
        <v>8050</v>
      </c>
      <c r="K705">
        <v>33</v>
      </c>
      <c r="L705">
        <v>6</v>
      </c>
      <c r="M705">
        <v>128</v>
      </c>
      <c r="N705">
        <v>5000</v>
      </c>
      <c r="O705">
        <v>0.30289085545722716</v>
      </c>
      <c r="P705" s="1">
        <v>0.3</v>
      </c>
      <c r="Q705" t="s">
        <v>430</v>
      </c>
      <c r="U705"/>
      <c r="V705"/>
    </row>
    <row r="706" spans="1:22" x14ac:dyDescent="0.25">
      <c r="A706" t="s">
        <v>32</v>
      </c>
      <c r="B706" t="str">
        <f t="shared" ref="B706:B769" si="11">TRIM(CLEAN(C706))</f>
        <v>Galaxy A06</v>
      </c>
      <c r="C706" t="s">
        <v>41</v>
      </c>
      <c r="D706">
        <v>10990</v>
      </c>
      <c r="E706">
        <v>17999</v>
      </c>
      <c r="F706" t="s">
        <v>28</v>
      </c>
      <c r="G706" t="s">
        <v>19</v>
      </c>
      <c r="H706" t="s">
        <v>26</v>
      </c>
      <c r="I706" t="s">
        <v>21</v>
      </c>
      <c r="J706">
        <v>7009</v>
      </c>
      <c r="K706">
        <v>39</v>
      </c>
      <c r="L706">
        <v>4</v>
      </c>
      <c r="M706">
        <v>64</v>
      </c>
      <c r="N706">
        <v>5000</v>
      </c>
      <c r="O706">
        <v>0.46114649681528663</v>
      </c>
      <c r="P706" s="1">
        <v>0.5</v>
      </c>
      <c r="Q706" t="s">
        <v>432</v>
      </c>
      <c r="U706"/>
      <c r="V706"/>
    </row>
    <row r="707" spans="1:22" x14ac:dyDescent="0.25">
      <c r="A707" t="s">
        <v>10</v>
      </c>
      <c r="B707" t="str">
        <f t="shared" si="11"/>
        <v>Redmi Note 14 Pro</v>
      </c>
      <c r="C707" t="s">
        <v>146</v>
      </c>
      <c r="D707">
        <v>33799</v>
      </c>
      <c r="E707">
        <v>45000</v>
      </c>
      <c r="F707" t="s">
        <v>12</v>
      </c>
      <c r="G707" t="s">
        <v>13</v>
      </c>
      <c r="H707" t="s">
        <v>36</v>
      </c>
      <c r="I707" t="s">
        <v>45</v>
      </c>
      <c r="J707">
        <v>11201</v>
      </c>
      <c r="K707">
        <v>25</v>
      </c>
      <c r="L707">
        <v>8</v>
      </c>
      <c r="M707">
        <v>256</v>
      </c>
      <c r="N707">
        <v>5500</v>
      </c>
      <c r="O707">
        <v>0.17053758986952278</v>
      </c>
      <c r="P707" s="1">
        <v>0.2</v>
      </c>
      <c r="Q707" t="s">
        <v>428</v>
      </c>
      <c r="U707"/>
      <c r="V707"/>
    </row>
    <row r="708" spans="1:22" x14ac:dyDescent="0.25">
      <c r="A708" t="s">
        <v>10</v>
      </c>
      <c r="B708" t="str">
        <f t="shared" si="11"/>
        <v>C75</v>
      </c>
      <c r="C708" t="s">
        <v>30</v>
      </c>
      <c r="D708">
        <v>12799</v>
      </c>
      <c r="E708">
        <v>18289</v>
      </c>
      <c r="F708" t="s">
        <v>24</v>
      </c>
      <c r="G708" t="s">
        <v>25</v>
      </c>
      <c r="H708" t="s">
        <v>14</v>
      </c>
      <c r="I708" t="s">
        <v>15</v>
      </c>
      <c r="J708">
        <v>5490</v>
      </c>
      <c r="K708">
        <v>30</v>
      </c>
      <c r="L708">
        <v>6</v>
      </c>
      <c r="M708">
        <v>128</v>
      </c>
      <c r="N708">
        <v>5160</v>
      </c>
      <c r="O708">
        <v>0.41362606453629192</v>
      </c>
      <c r="P708" s="1">
        <v>0.4</v>
      </c>
      <c r="Q708" t="s">
        <v>430</v>
      </c>
      <c r="U708"/>
      <c r="V708"/>
    </row>
    <row r="709" spans="1:22" x14ac:dyDescent="0.25">
      <c r="A709" t="s">
        <v>32</v>
      </c>
      <c r="B709" t="str">
        <f t="shared" si="11"/>
        <v>Galaxy A15</v>
      </c>
      <c r="C709" t="s">
        <v>79</v>
      </c>
      <c r="D709">
        <v>18699</v>
      </c>
      <c r="E709">
        <v>29999</v>
      </c>
      <c r="F709" t="s">
        <v>24</v>
      </c>
      <c r="G709" t="s">
        <v>25</v>
      </c>
      <c r="H709" t="s">
        <v>67</v>
      </c>
      <c r="I709" t="s">
        <v>21</v>
      </c>
      <c r="J709">
        <v>11300</v>
      </c>
      <c r="K709">
        <v>38</v>
      </c>
      <c r="L709">
        <v>6</v>
      </c>
      <c r="M709">
        <v>128</v>
      </c>
      <c r="N709">
        <v>5000</v>
      </c>
      <c r="O709">
        <v>0.2745601369057169</v>
      </c>
      <c r="P709" s="1">
        <v>0.3</v>
      </c>
      <c r="Q709" t="s">
        <v>430</v>
      </c>
      <c r="U709"/>
      <c r="V709"/>
    </row>
    <row r="710" spans="1:22" x14ac:dyDescent="0.25">
      <c r="A710" t="s">
        <v>22</v>
      </c>
      <c r="B710" t="str">
        <f t="shared" si="11"/>
        <v>Smart 9</v>
      </c>
      <c r="C710" t="s">
        <v>27</v>
      </c>
      <c r="D710">
        <v>100000</v>
      </c>
      <c r="F710" t="s">
        <v>28</v>
      </c>
      <c r="G710" t="s">
        <v>25</v>
      </c>
      <c r="H710" t="s">
        <v>26</v>
      </c>
      <c r="I710" t="s">
        <v>21</v>
      </c>
      <c r="L710">
        <v>4</v>
      </c>
      <c r="M710">
        <v>128</v>
      </c>
      <c r="N710">
        <v>5000</v>
      </c>
      <c r="O710">
        <v>5.1319999999999998E-2</v>
      </c>
      <c r="P710" s="1">
        <v>0.1</v>
      </c>
      <c r="Q710" t="s">
        <v>431</v>
      </c>
      <c r="U710"/>
      <c r="V710"/>
    </row>
    <row r="711" spans="1:22" x14ac:dyDescent="0.25">
      <c r="A711" t="s">
        <v>32</v>
      </c>
      <c r="B711" t="str">
        <f t="shared" si="11"/>
        <v>GALAXY A06</v>
      </c>
      <c r="C711" t="s">
        <v>100</v>
      </c>
      <c r="D711">
        <v>12200</v>
      </c>
      <c r="E711">
        <v>20000</v>
      </c>
      <c r="F711" t="s">
        <v>28</v>
      </c>
      <c r="G711" t="s">
        <v>25</v>
      </c>
      <c r="H711" t="s">
        <v>26</v>
      </c>
      <c r="I711" t="s">
        <v>21</v>
      </c>
      <c r="J711">
        <v>7800</v>
      </c>
      <c r="K711">
        <v>39</v>
      </c>
      <c r="L711">
        <v>4</v>
      </c>
      <c r="M711">
        <v>128</v>
      </c>
      <c r="N711">
        <v>5000</v>
      </c>
      <c r="O711">
        <v>0.42065573770491804</v>
      </c>
      <c r="P711" s="1">
        <v>0.4</v>
      </c>
      <c r="Q711" t="s">
        <v>431</v>
      </c>
      <c r="U711"/>
      <c r="V711"/>
    </row>
    <row r="712" spans="1:22" x14ac:dyDescent="0.25">
      <c r="A712" t="s">
        <v>10</v>
      </c>
      <c r="B712" t="str">
        <f t="shared" si="11"/>
        <v>Redmi 14C</v>
      </c>
      <c r="C712" t="s">
        <v>11</v>
      </c>
      <c r="D712">
        <v>14699</v>
      </c>
      <c r="E712">
        <v>23999</v>
      </c>
      <c r="F712" t="s">
        <v>12</v>
      </c>
      <c r="G712" t="s">
        <v>13</v>
      </c>
      <c r="H712" t="s">
        <v>14</v>
      </c>
      <c r="I712" t="s">
        <v>15</v>
      </c>
      <c r="J712">
        <v>9300</v>
      </c>
      <c r="K712">
        <v>39</v>
      </c>
      <c r="L712">
        <v>8</v>
      </c>
      <c r="M712">
        <v>256</v>
      </c>
      <c r="N712">
        <v>5160</v>
      </c>
      <c r="O712">
        <v>0.36900469419688414</v>
      </c>
      <c r="P712" s="1">
        <v>0.4</v>
      </c>
      <c r="Q712" t="s">
        <v>428</v>
      </c>
      <c r="U712"/>
      <c r="V712"/>
    </row>
    <row r="713" spans="1:22" x14ac:dyDescent="0.25">
      <c r="A713" t="s">
        <v>10</v>
      </c>
      <c r="B713" t="str">
        <f t="shared" si="11"/>
        <v>Redmi 13</v>
      </c>
      <c r="C713" t="s">
        <v>59</v>
      </c>
      <c r="D713">
        <v>14699</v>
      </c>
      <c r="E713">
        <v>22240</v>
      </c>
      <c r="F713" t="s">
        <v>24</v>
      </c>
      <c r="G713" t="s">
        <v>25</v>
      </c>
      <c r="H713" t="s">
        <v>60</v>
      </c>
      <c r="I713" t="s">
        <v>61</v>
      </c>
      <c r="J713">
        <v>7541</v>
      </c>
      <c r="K713">
        <v>34</v>
      </c>
      <c r="L713">
        <v>6</v>
      </c>
      <c r="M713">
        <v>128</v>
      </c>
      <c r="N713">
        <v>5030</v>
      </c>
      <c r="O713">
        <v>0.35131641608272673</v>
      </c>
      <c r="P713" s="1">
        <v>0.4</v>
      </c>
      <c r="Q713" t="s">
        <v>430</v>
      </c>
      <c r="U713"/>
      <c r="V713"/>
    </row>
    <row r="714" spans="1:22" x14ac:dyDescent="0.25">
      <c r="A714" t="s">
        <v>34</v>
      </c>
      <c r="B714" t="str">
        <f t="shared" si="11"/>
        <v>Spark 40</v>
      </c>
      <c r="C714" t="s">
        <v>169</v>
      </c>
      <c r="D714">
        <v>12049</v>
      </c>
      <c r="E714">
        <v>49999</v>
      </c>
      <c r="F714" t="s">
        <v>12</v>
      </c>
      <c r="G714" t="s">
        <v>25</v>
      </c>
      <c r="H714" t="s">
        <v>36</v>
      </c>
      <c r="I714" t="s">
        <v>63</v>
      </c>
      <c r="J714">
        <v>37950</v>
      </c>
      <c r="K714">
        <v>76</v>
      </c>
      <c r="L714">
        <v>8</v>
      </c>
      <c r="M714">
        <v>128</v>
      </c>
      <c r="N714">
        <v>5200</v>
      </c>
      <c r="O714">
        <v>0.44285832849199103</v>
      </c>
      <c r="P714" s="1">
        <v>0.4</v>
      </c>
      <c r="Q714" t="s">
        <v>433</v>
      </c>
      <c r="U714"/>
      <c r="V714"/>
    </row>
    <row r="715" spans="1:22" x14ac:dyDescent="0.25">
      <c r="A715" t="s">
        <v>49</v>
      </c>
      <c r="B715" t="str">
        <f t="shared" si="11"/>
        <v>A3X</v>
      </c>
      <c r="C715" t="s">
        <v>230</v>
      </c>
      <c r="D715">
        <v>13800</v>
      </c>
      <c r="E715">
        <v>20000</v>
      </c>
      <c r="F715" t="s">
        <v>28</v>
      </c>
      <c r="G715" t="s">
        <v>19</v>
      </c>
      <c r="H715" t="s">
        <v>36</v>
      </c>
      <c r="I715" t="s">
        <v>65</v>
      </c>
      <c r="J715">
        <v>6200</v>
      </c>
      <c r="K715">
        <v>31</v>
      </c>
      <c r="L715">
        <v>4</v>
      </c>
      <c r="M715">
        <v>64</v>
      </c>
      <c r="N715">
        <v>5100</v>
      </c>
      <c r="O715">
        <v>0.3744927536231884</v>
      </c>
      <c r="P715" s="1">
        <v>0.4</v>
      </c>
      <c r="Q715" t="s">
        <v>432</v>
      </c>
      <c r="U715"/>
      <c r="V715"/>
    </row>
    <row r="716" spans="1:22" x14ac:dyDescent="0.25">
      <c r="A716" t="s">
        <v>32</v>
      </c>
      <c r="B716" t="str">
        <f t="shared" si="11"/>
        <v>Galaxy A36</v>
      </c>
      <c r="C716" t="s">
        <v>186</v>
      </c>
      <c r="D716">
        <v>38899</v>
      </c>
      <c r="E716">
        <v>48999</v>
      </c>
      <c r="F716" t="s">
        <v>12</v>
      </c>
      <c r="G716" t="s">
        <v>13</v>
      </c>
      <c r="H716" t="s">
        <v>20</v>
      </c>
      <c r="I716" t="s">
        <v>21</v>
      </c>
      <c r="J716">
        <v>10100</v>
      </c>
      <c r="K716">
        <v>21</v>
      </c>
      <c r="L716">
        <v>8</v>
      </c>
      <c r="M716">
        <v>256</v>
      </c>
      <c r="N716">
        <v>5000</v>
      </c>
      <c r="O716">
        <v>0.13532481554795753</v>
      </c>
      <c r="P716" s="1">
        <v>0.1</v>
      </c>
      <c r="Q716" t="s">
        <v>428</v>
      </c>
      <c r="U716"/>
      <c r="V716"/>
    </row>
    <row r="717" spans="1:22" x14ac:dyDescent="0.25">
      <c r="A717" t="s">
        <v>10</v>
      </c>
      <c r="B717" t="str">
        <f t="shared" si="11"/>
        <v>Note 50</v>
      </c>
      <c r="C717" t="s">
        <v>47</v>
      </c>
      <c r="D717">
        <v>13199</v>
      </c>
      <c r="E717">
        <v>18000</v>
      </c>
      <c r="F717" t="s">
        <v>12</v>
      </c>
      <c r="G717" t="s">
        <v>13</v>
      </c>
      <c r="H717" t="s">
        <v>48</v>
      </c>
      <c r="I717" t="s">
        <v>21</v>
      </c>
      <c r="J717">
        <v>4801</v>
      </c>
      <c r="K717">
        <v>27</v>
      </c>
      <c r="L717">
        <v>8</v>
      </c>
      <c r="M717">
        <v>256</v>
      </c>
      <c r="N717">
        <v>5000</v>
      </c>
      <c r="O717">
        <v>0.39881809227971815</v>
      </c>
      <c r="P717" s="1">
        <v>0.4</v>
      </c>
      <c r="Q717" t="s">
        <v>428</v>
      </c>
      <c r="U717"/>
      <c r="V717"/>
    </row>
    <row r="718" spans="1:22" x14ac:dyDescent="0.25">
      <c r="A718" t="s">
        <v>32</v>
      </c>
      <c r="B718" t="str">
        <f t="shared" si="11"/>
        <v>Galaxy A05</v>
      </c>
      <c r="C718" t="s">
        <v>33</v>
      </c>
      <c r="D718">
        <v>9578</v>
      </c>
      <c r="E718">
        <v>21000</v>
      </c>
      <c r="F718" t="s">
        <v>28</v>
      </c>
      <c r="G718" t="s">
        <v>19</v>
      </c>
      <c r="H718" t="s">
        <v>26</v>
      </c>
      <c r="I718" t="s">
        <v>21</v>
      </c>
      <c r="J718">
        <v>11422</v>
      </c>
      <c r="K718">
        <v>55</v>
      </c>
      <c r="L718">
        <v>4</v>
      </c>
      <c r="M718">
        <v>64</v>
      </c>
      <c r="N718">
        <v>5000</v>
      </c>
      <c r="O718">
        <v>0.52912925454165793</v>
      </c>
      <c r="P718" s="1">
        <v>0.5</v>
      </c>
      <c r="Q718" t="s">
        <v>432</v>
      </c>
      <c r="U718"/>
      <c r="V718"/>
    </row>
    <row r="719" spans="1:22" x14ac:dyDescent="0.25">
      <c r="A719" t="s">
        <v>32</v>
      </c>
      <c r="B719" t="str">
        <f t="shared" si="11"/>
        <v>Galaxy A05</v>
      </c>
      <c r="C719" t="s">
        <v>33</v>
      </c>
      <c r="D719">
        <v>10599</v>
      </c>
      <c r="E719">
        <v>30999</v>
      </c>
      <c r="F719" t="s">
        <v>28</v>
      </c>
      <c r="G719" t="s">
        <v>19</v>
      </c>
      <c r="H719" t="s">
        <v>26</v>
      </c>
      <c r="I719" t="s">
        <v>21</v>
      </c>
      <c r="J719">
        <v>20400</v>
      </c>
      <c r="K719">
        <v>66</v>
      </c>
      <c r="L719">
        <v>4</v>
      </c>
      <c r="M719">
        <v>64</v>
      </c>
      <c r="N719">
        <v>5000</v>
      </c>
      <c r="O719">
        <v>0.47815831682234172</v>
      </c>
      <c r="P719" s="1">
        <v>0.5</v>
      </c>
      <c r="Q719" t="s">
        <v>432</v>
      </c>
      <c r="U719"/>
      <c r="V719"/>
    </row>
    <row r="720" spans="1:22" x14ac:dyDescent="0.25">
      <c r="A720" t="s">
        <v>22</v>
      </c>
      <c r="B720" t="str">
        <f t="shared" si="11"/>
        <v>Smart 10</v>
      </c>
      <c r="C720" t="s">
        <v>183</v>
      </c>
      <c r="D720">
        <v>9280</v>
      </c>
      <c r="E720">
        <v>14500</v>
      </c>
      <c r="F720" t="s">
        <v>39</v>
      </c>
      <c r="G720" t="s">
        <v>19</v>
      </c>
      <c r="H720" t="s">
        <v>36</v>
      </c>
      <c r="I720" t="s">
        <v>21</v>
      </c>
      <c r="J720">
        <v>5220</v>
      </c>
      <c r="K720">
        <v>36</v>
      </c>
      <c r="L720">
        <v>3</v>
      </c>
      <c r="M720">
        <v>64</v>
      </c>
      <c r="N720">
        <v>5000</v>
      </c>
      <c r="O720">
        <v>0.54601293103448278</v>
      </c>
      <c r="P720" s="1">
        <v>0.5</v>
      </c>
      <c r="Q720" t="s">
        <v>434</v>
      </c>
      <c r="U720"/>
      <c r="V720"/>
    </row>
    <row r="721" spans="1:22" x14ac:dyDescent="0.25">
      <c r="A721" t="s">
        <v>10</v>
      </c>
      <c r="B721" t="str">
        <f t="shared" si="11"/>
        <v>Note 50</v>
      </c>
      <c r="C721" t="s">
        <v>47</v>
      </c>
      <c r="D721">
        <v>12658</v>
      </c>
      <c r="E721">
        <v>16499</v>
      </c>
      <c r="F721" t="s">
        <v>28</v>
      </c>
      <c r="G721" t="s">
        <v>13</v>
      </c>
      <c r="H721" t="s">
        <v>48</v>
      </c>
      <c r="I721" t="s">
        <v>21</v>
      </c>
      <c r="J721">
        <v>3841</v>
      </c>
      <c r="K721">
        <v>24</v>
      </c>
      <c r="L721">
        <v>4</v>
      </c>
      <c r="M721">
        <v>256</v>
      </c>
      <c r="N721">
        <v>5000</v>
      </c>
      <c r="O721">
        <v>0.41554747985463736</v>
      </c>
      <c r="P721" s="1">
        <v>0.4</v>
      </c>
      <c r="Q721" t="s">
        <v>437</v>
      </c>
      <c r="U721"/>
      <c r="V721"/>
    </row>
    <row r="722" spans="1:22" x14ac:dyDescent="0.25">
      <c r="A722" t="s">
        <v>10</v>
      </c>
      <c r="B722" t="str">
        <f t="shared" si="11"/>
        <v>14C</v>
      </c>
      <c r="C722" t="s">
        <v>231</v>
      </c>
      <c r="D722">
        <v>15299</v>
      </c>
      <c r="E722">
        <v>18999</v>
      </c>
      <c r="F722" t="s">
        <v>12</v>
      </c>
      <c r="G722" t="s">
        <v>13</v>
      </c>
      <c r="H722" t="s">
        <v>14</v>
      </c>
      <c r="I722" t="s">
        <v>15</v>
      </c>
      <c r="J722">
        <v>3700</v>
      </c>
      <c r="K722">
        <v>20</v>
      </c>
      <c r="L722">
        <v>8</v>
      </c>
      <c r="M722">
        <v>256</v>
      </c>
      <c r="N722">
        <v>5160</v>
      </c>
      <c r="O722">
        <v>0.35453297601150402</v>
      </c>
      <c r="P722" s="1">
        <v>0.4</v>
      </c>
      <c r="Q722" t="s">
        <v>428</v>
      </c>
      <c r="U722"/>
      <c r="V722"/>
    </row>
    <row r="723" spans="1:22" x14ac:dyDescent="0.25">
      <c r="A723" t="s">
        <v>32</v>
      </c>
      <c r="B723" t="str">
        <f t="shared" si="11"/>
        <v>Galaxy A16</v>
      </c>
      <c r="C723" t="s">
        <v>42</v>
      </c>
      <c r="D723">
        <v>16530</v>
      </c>
      <c r="E723">
        <v>24899</v>
      </c>
      <c r="F723" t="s">
        <v>28</v>
      </c>
      <c r="G723" t="s">
        <v>25</v>
      </c>
      <c r="H723" t="s">
        <v>26</v>
      </c>
      <c r="I723" t="s">
        <v>21</v>
      </c>
      <c r="J723">
        <v>8369</v>
      </c>
      <c r="K723">
        <v>34</v>
      </c>
      <c r="L723">
        <v>4</v>
      </c>
      <c r="M723">
        <v>128</v>
      </c>
      <c r="N723">
        <v>5000</v>
      </c>
      <c r="O723">
        <v>0.31046581972171811</v>
      </c>
      <c r="P723" s="1">
        <v>0.3</v>
      </c>
      <c r="Q723" t="s">
        <v>431</v>
      </c>
      <c r="U723"/>
      <c r="V723"/>
    </row>
    <row r="724" spans="1:22" x14ac:dyDescent="0.25">
      <c r="A724" t="s">
        <v>34</v>
      </c>
      <c r="B724" t="str">
        <f t="shared" si="11"/>
        <v>CAMON 40 PRO</v>
      </c>
      <c r="C724" t="s">
        <v>163</v>
      </c>
      <c r="D724">
        <v>31999</v>
      </c>
      <c r="E724">
        <v>39999</v>
      </c>
      <c r="F724" t="s">
        <v>12</v>
      </c>
      <c r="G724" t="s">
        <v>13</v>
      </c>
      <c r="H724" t="s">
        <v>55</v>
      </c>
      <c r="I724" t="s">
        <v>63</v>
      </c>
      <c r="J724">
        <v>8000</v>
      </c>
      <c r="K724">
        <v>20</v>
      </c>
      <c r="L724">
        <v>8</v>
      </c>
      <c r="M724">
        <v>256</v>
      </c>
      <c r="N724">
        <v>5200</v>
      </c>
      <c r="O724">
        <v>0.17075533610425325</v>
      </c>
      <c r="P724" s="1">
        <v>0.2</v>
      </c>
      <c r="Q724" t="s">
        <v>428</v>
      </c>
      <c r="U724"/>
      <c r="V724"/>
    </row>
    <row r="725" spans="1:22" x14ac:dyDescent="0.25">
      <c r="A725" t="s">
        <v>32</v>
      </c>
      <c r="B725" t="str">
        <f t="shared" si="11"/>
        <v>Galaxy F15</v>
      </c>
      <c r="C725" t="s">
        <v>232</v>
      </c>
      <c r="D725">
        <v>17790</v>
      </c>
      <c r="E725">
        <v>30000</v>
      </c>
      <c r="F725" t="s">
        <v>28</v>
      </c>
      <c r="G725" t="s">
        <v>25</v>
      </c>
      <c r="H725" t="s">
        <v>67</v>
      </c>
      <c r="I725" t="s">
        <v>77</v>
      </c>
      <c r="J725">
        <v>12210</v>
      </c>
      <c r="K725">
        <v>41</v>
      </c>
      <c r="L725">
        <v>4</v>
      </c>
      <c r="M725">
        <v>128</v>
      </c>
      <c r="N725">
        <v>6000</v>
      </c>
      <c r="O725">
        <v>0.34468802698145024</v>
      </c>
      <c r="P725" s="1">
        <v>0.3</v>
      </c>
      <c r="Q725" t="s">
        <v>431</v>
      </c>
      <c r="U725"/>
      <c r="V725"/>
    </row>
    <row r="726" spans="1:22" x14ac:dyDescent="0.25">
      <c r="A726" t="s">
        <v>10</v>
      </c>
      <c r="B726" t="str">
        <f t="shared" si="11"/>
        <v>Redmi 12</v>
      </c>
      <c r="C726" t="s">
        <v>118</v>
      </c>
      <c r="D726">
        <v>16999</v>
      </c>
      <c r="E726">
        <v>29999</v>
      </c>
      <c r="F726" t="s">
        <v>28</v>
      </c>
      <c r="G726" t="s">
        <v>25</v>
      </c>
      <c r="H726" t="s">
        <v>26</v>
      </c>
      <c r="I726" t="s">
        <v>21</v>
      </c>
      <c r="J726">
        <v>13000</v>
      </c>
      <c r="K726">
        <v>44</v>
      </c>
      <c r="L726">
        <v>4</v>
      </c>
      <c r="M726">
        <v>128</v>
      </c>
      <c r="N726">
        <v>5000</v>
      </c>
      <c r="O726">
        <v>0.30190011177128068</v>
      </c>
      <c r="P726" s="1">
        <v>0.3</v>
      </c>
      <c r="Q726" t="s">
        <v>431</v>
      </c>
      <c r="U726"/>
      <c r="V726"/>
    </row>
    <row r="727" spans="1:22" x14ac:dyDescent="0.25">
      <c r="A727" t="s">
        <v>32</v>
      </c>
      <c r="B727" t="str">
        <f t="shared" si="11"/>
        <v>GALAXY AO6</v>
      </c>
      <c r="C727" t="s">
        <v>233</v>
      </c>
      <c r="D727">
        <v>13500</v>
      </c>
      <c r="F727" t="s">
        <v>28</v>
      </c>
      <c r="G727" t="s">
        <v>25</v>
      </c>
      <c r="H727" t="s">
        <v>26</v>
      </c>
      <c r="I727" t="s">
        <v>21</v>
      </c>
      <c r="L727">
        <v>4</v>
      </c>
      <c r="M727">
        <v>128</v>
      </c>
      <c r="N727">
        <v>5000</v>
      </c>
      <c r="O727">
        <v>0.38014814814814812</v>
      </c>
      <c r="P727" s="1">
        <v>0.4</v>
      </c>
      <c r="Q727" t="s">
        <v>431</v>
      </c>
      <c r="U727"/>
      <c r="V727"/>
    </row>
    <row r="728" spans="1:22" x14ac:dyDescent="0.25">
      <c r="A728" t="s">
        <v>34</v>
      </c>
      <c r="B728" t="str">
        <f t="shared" si="11"/>
        <v>Spark 30c</v>
      </c>
      <c r="C728" t="s">
        <v>35</v>
      </c>
      <c r="D728">
        <v>12199</v>
      </c>
      <c r="E728">
        <v>23999</v>
      </c>
      <c r="F728" t="s">
        <v>12</v>
      </c>
      <c r="G728" t="s">
        <v>25</v>
      </c>
      <c r="H728" t="s">
        <v>36</v>
      </c>
      <c r="I728" t="s">
        <v>21</v>
      </c>
      <c r="J728">
        <v>11800</v>
      </c>
      <c r="K728">
        <v>50</v>
      </c>
      <c r="L728">
        <v>8</v>
      </c>
      <c r="M728">
        <v>128</v>
      </c>
      <c r="N728">
        <v>5000</v>
      </c>
      <c r="O728">
        <v>0.42101811623903601</v>
      </c>
      <c r="P728" s="1">
        <v>0.4</v>
      </c>
      <c r="Q728" t="s">
        <v>433</v>
      </c>
      <c r="U728"/>
      <c r="V728"/>
    </row>
    <row r="729" spans="1:22" x14ac:dyDescent="0.25">
      <c r="A729" t="s">
        <v>49</v>
      </c>
      <c r="B729" t="str">
        <f t="shared" si="11"/>
        <v>A3x</v>
      </c>
      <c r="C729" t="s">
        <v>64</v>
      </c>
      <c r="D729">
        <v>12989</v>
      </c>
      <c r="E729">
        <v>19999</v>
      </c>
      <c r="F729" t="s">
        <v>28</v>
      </c>
      <c r="G729" t="s">
        <v>19</v>
      </c>
      <c r="H729" t="s">
        <v>36</v>
      </c>
      <c r="I729" t="s">
        <v>65</v>
      </c>
      <c r="J729">
        <v>7010</v>
      </c>
      <c r="K729">
        <v>35</v>
      </c>
      <c r="L729">
        <v>4</v>
      </c>
      <c r="M729">
        <v>64</v>
      </c>
      <c r="N729">
        <v>5100</v>
      </c>
      <c r="O729">
        <v>0.39787512510585882</v>
      </c>
      <c r="P729" s="1">
        <v>0.4</v>
      </c>
      <c r="Q729" t="s">
        <v>432</v>
      </c>
      <c r="U729"/>
      <c r="V729"/>
    </row>
    <row r="730" spans="1:22" x14ac:dyDescent="0.25">
      <c r="A730" t="s">
        <v>16</v>
      </c>
      <c r="B730" t="str">
        <f t="shared" si="11"/>
        <v>S23 Plus</v>
      </c>
      <c r="C730" t="s">
        <v>214</v>
      </c>
      <c r="D730">
        <v>17755</v>
      </c>
      <c r="E730">
        <v>30000</v>
      </c>
      <c r="F730" t="s">
        <v>28</v>
      </c>
      <c r="G730" t="s">
        <v>25</v>
      </c>
      <c r="H730" t="s">
        <v>55</v>
      </c>
      <c r="I730" t="s">
        <v>21</v>
      </c>
      <c r="J730">
        <v>12245</v>
      </c>
      <c r="K730">
        <v>41</v>
      </c>
      <c r="L730">
        <v>4</v>
      </c>
      <c r="M730">
        <v>128</v>
      </c>
      <c r="N730">
        <v>5000</v>
      </c>
      <c r="O730">
        <v>0.28904533934103072</v>
      </c>
      <c r="P730" s="1">
        <v>0.3</v>
      </c>
      <c r="Q730" t="s">
        <v>431</v>
      </c>
      <c r="U730"/>
      <c r="V730"/>
    </row>
    <row r="731" spans="1:22" x14ac:dyDescent="0.25">
      <c r="A731" t="s">
        <v>34</v>
      </c>
      <c r="B731" t="str">
        <f t="shared" si="11"/>
        <v>Spark 30c</v>
      </c>
      <c r="C731" t="s">
        <v>35</v>
      </c>
      <c r="D731">
        <v>12599</v>
      </c>
      <c r="E731">
        <v>30999</v>
      </c>
      <c r="F731" t="s">
        <v>12</v>
      </c>
      <c r="G731" t="s">
        <v>25</v>
      </c>
      <c r="H731" t="s">
        <v>36</v>
      </c>
      <c r="I731" t="s">
        <v>21</v>
      </c>
      <c r="J731">
        <v>18400</v>
      </c>
      <c r="K731">
        <v>60</v>
      </c>
      <c r="L731">
        <v>8</v>
      </c>
      <c r="M731">
        <v>128</v>
      </c>
      <c r="N731">
        <v>5000</v>
      </c>
      <c r="O731">
        <v>0.40765140090483371</v>
      </c>
      <c r="P731" s="1">
        <v>0.4</v>
      </c>
      <c r="Q731" t="s">
        <v>433</v>
      </c>
      <c r="U731"/>
      <c r="V731"/>
    </row>
    <row r="732" spans="1:22" x14ac:dyDescent="0.25">
      <c r="A732" t="s">
        <v>49</v>
      </c>
      <c r="B732" t="str">
        <f t="shared" si="11"/>
        <v>A98</v>
      </c>
      <c r="C732" t="s">
        <v>234</v>
      </c>
      <c r="D732">
        <v>40999</v>
      </c>
      <c r="E732">
        <v>69999</v>
      </c>
      <c r="F732" t="s">
        <v>12</v>
      </c>
      <c r="G732" t="s">
        <v>13</v>
      </c>
      <c r="H732" t="s">
        <v>84</v>
      </c>
      <c r="I732" t="s">
        <v>21</v>
      </c>
      <c r="J732">
        <v>29000</v>
      </c>
      <c r="K732">
        <v>42</v>
      </c>
      <c r="L732">
        <v>8</v>
      </c>
      <c r="M732">
        <v>256</v>
      </c>
      <c r="N732">
        <v>5000</v>
      </c>
      <c r="O732">
        <v>0.12839337544818166</v>
      </c>
      <c r="P732" s="1">
        <v>0.1</v>
      </c>
      <c r="Q732" t="s">
        <v>428</v>
      </c>
      <c r="U732"/>
      <c r="V732"/>
    </row>
    <row r="733" spans="1:22" x14ac:dyDescent="0.25">
      <c r="A733" t="s">
        <v>16</v>
      </c>
      <c r="B733" t="str">
        <f t="shared" si="11"/>
        <v>A60s</v>
      </c>
      <c r="C733" t="s">
        <v>31</v>
      </c>
      <c r="D733">
        <v>9800</v>
      </c>
      <c r="E733">
        <v>13500</v>
      </c>
      <c r="F733" t="s">
        <v>28</v>
      </c>
      <c r="G733" t="s">
        <v>25</v>
      </c>
      <c r="H733" t="s">
        <v>20</v>
      </c>
      <c r="I733" t="s">
        <v>21</v>
      </c>
      <c r="J733">
        <v>3700</v>
      </c>
      <c r="K733">
        <v>28</v>
      </c>
      <c r="L733">
        <v>4</v>
      </c>
      <c r="M733">
        <v>128</v>
      </c>
      <c r="N733">
        <v>5000</v>
      </c>
      <c r="O733">
        <v>0.52367346938775505</v>
      </c>
      <c r="P733" s="1">
        <v>0.5</v>
      </c>
      <c r="Q733" t="s">
        <v>431</v>
      </c>
      <c r="U733"/>
      <c r="V733"/>
    </row>
    <row r="734" spans="1:22" x14ac:dyDescent="0.25">
      <c r="A734" t="s">
        <v>32</v>
      </c>
      <c r="B734" t="str">
        <f t="shared" si="11"/>
        <v>GALAXY TAB A9</v>
      </c>
      <c r="C734" t="s">
        <v>85</v>
      </c>
      <c r="D734">
        <v>13350</v>
      </c>
      <c r="E734">
        <v>20000</v>
      </c>
      <c r="F734" t="s">
        <v>28</v>
      </c>
      <c r="G734" t="s">
        <v>19</v>
      </c>
      <c r="H734" t="s">
        <v>86</v>
      </c>
      <c r="I734" t="s">
        <v>65</v>
      </c>
      <c r="J734">
        <v>6650</v>
      </c>
      <c r="K734">
        <v>34</v>
      </c>
      <c r="L734">
        <v>4</v>
      </c>
      <c r="M734">
        <v>64</v>
      </c>
      <c r="N734">
        <v>5100</v>
      </c>
      <c r="O734">
        <v>0.38711610486891385</v>
      </c>
      <c r="P734" s="1">
        <v>0.4</v>
      </c>
      <c r="Q734" t="s">
        <v>432</v>
      </c>
      <c r="U734"/>
      <c r="V734"/>
    </row>
    <row r="735" spans="1:22" x14ac:dyDescent="0.25">
      <c r="A735" t="s">
        <v>34</v>
      </c>
      <c r="B735" t="str">
        <f t="shared" si="11"/>
        <v>CAMON 40 PRO</v>
      </c>
      <c r="C735" t="s">
        <v>163</v>
      </c>
      <c r="D735">
        <v>32329</v>
      </c>
      <c r="E735">
        <v>45000</v>
      </c>
      <c r="F735" t="s">
        <v>12</v>
      </c>
      <c r="G735" t="s">
        <v>13</v>
      </c>
      <c r="H735" t="s">
        <v>55</v>
      </c>
      <c r="I735" t="s">
        <v>63</v>
      </c>
      <c r="J735">
        <v>12671</v>
      </c>
      <c r="K735">
        <v>29</v>
      </c>
      <c r="L735">
        <v>8</v>
      </c>
      <c r="M735">
        <v>256</v>
      </c>
      <c r="N735">
        <v>5200</v>
      </c>
      <c r="O735">
        <v>0.1690123418602493</v>
      </c>
      <c r="P735" s="1">
        <v>0.2</v>
      </c>
      <c r="Q735" t="s">
        <v>428</v>
      </c>
      <c r="U735"/>
      <c r="V735"/>
    </row>
    <row r="736" spans="1:22" x14ac:dyDescent="0.25">
      <c r="A736" t="s">
        <v>32</v>
      </c>
      <c r="B736" t="str">
        <f t="shared" si="11"/>
        <v>Galaxy A35</v>
      </c>
      <c r="C736" t="s">
        <v>113</v>
      </c>
      <c r="D736">
        <v>36499</v>
      </c>
      <c r="E736">
        <v>59999</v>
      </c>
      <c r="F736" t="s">
        <v>12</v>
      </c>
      <c r="G736" t="s">
        <v>13</v>
      </c>
      <c r="H736" t="s">
        <v>20</v>
      </c>
      <c r="I736" t="s">
        <v>21</v>
      </c>
      <c r="J736">
        <v>23500</v>
      </c>
      <c r="K736">
        <v>40</v>
      </c>
      <c r="L736">
        <v>8</v>
      </c>
      <c r="M736">
        <v>256</v>
      </c>
      <c r="N736">
        <v>5000</v>
      </c>
      <c r="O736">
        <v>0.14422312940080551</v>
      </c>
      <c r="P736" s="1">
        <v>0.1</v>
      </c>
      <c r="Q736" t="s">
        <v>428</v>
      </c>
      <c r="U736"/>
      <c r="V736"/>
    </row>
    <row r="737" spans="1:22" x14ac:dyDescent="0.25">
      <c r="A737" t="s">
        <v>32</v>
      </c>
      <c r="B737" t="str">
        <f t="shared" si="11"/>
        <v>GALAXY A16</v>
      </c>
      <c r="C737" t="s">
        <v>37</v>
      </c>
      <c r="D737">
        <v>17850</v>
      </c>
      <c r="E737">
        <v>29899</v>
      </c>
      <c r="F737" t="s">
        <v>24</v>
      </c>
      <c r="G737" t="s">
        <v>25</v>
      </c>
      <c r="H737" t="s">
        <v>26</v>
      </c>
      <c r="I737" t="s">
        <v>21</v>
      </c>
      <c r="J737">
        <v>12049</v>
      </c>
      <c r="K737">
        <v>41</v>
      </c>
      <c r="L737">
        <v>6</v>
      </c>
      <c r="M737">
        <v>128</v>
      </c>
      <c r="N737">
        <v>5000</v>
      </c>
      <c r="O737">
        <v>0.28761904761904761</v>
      </c>
      <c r="P737" s="1">
        <v>0.3</v>
      </c>
      <c r="Q737" t="s">
        <v>430</v>
      </c>
      <c r="U737"/>
      <c r="V737"/>
    </row>
    <row r="738" spans="1:22" x14ac:dyDescent="0.25">
      <c r="A738" t="s">
        <v>10</v>
      </c>
      <c r="B738" t="str">
        <f t="shared" si="11"/>
        <v>Redmi A3x</v>
      </c>
      <c r="C738" t="s">
        <v>38</v>
      </c>
      <c r="D738">
        <v>10849</v>
      </c>
      <c r="E738">
        <v>19999</v>
      </c>
      <c r="F738" t="s">
        <v>28</v>
      </c>
      <c r="G738" t="s">
        <v>25</v>
      </c>
      <c r="H738" t="s">
        <v>40</v>
      </c>
      <c r="I738" t="s">
        <v>21</v>
      </c>
      <c r="J738">
        <v>9150</v>
      </c>
      <c r="K738">
        <v>46</v>
      </c>
      <c r="L738">
        <v>4</v>
      </c>
      <c r="M738">
        <v>128</v>
      </c>
      <c r="N738">
        <v>5000</v>
      </c>
      <c r="O738">
        <v>0.47303898976864228</v>
      </c>
      <c r="P738" s="1">
        <v>0.5</v>
      </c>
      <c r="Q738" t="s">
        <v>431</v>
      </c>
      <c r="U738"/>
      <c r="V738"/>
    </row>
    <row r="739" spans="1:22" x14ac:dyDescent="0.25">
      <c r="A739" t="s">
        <v>32</v>
      </c>
      <c r="B739" t="str">
        <f t="shared" si="11"/>
        <v>Galaxy A26</v>
      </c>
      <c r="C739" t="s">
        <v>221</v>
      </c>
      <c r="D739">
        <v>28590</v>
      </c>
      <c r="E739">
        <v>40000</v>
      </c>
      <c r="F739" t="s">
        <v>24</v>
      </c>
      <c r="G739" t="s">
        <v>25</v>
      </c>
      <c r="H739" t="s">
        <v>26</v>
      </c>
      <c r="I739" t="s">
        <v>21</v>
      </c>
      <c r="J739">
        <v>11410</v>
      </c>
      <c r="K739">
        <v>29</v>
      </c>
      <c r="L739">
        <v>6</v>
      </c>
      <c r="M739">
        <v>128</v>
      </c>
      <c r="N739">
        <v>5000</v>
      </c>
      <c r="O739">
        <v>0.17957327736970968</v>
      </c>
      <c r="P739" s="1">
        <v>0.2</v>
      </c>
      <c r="Q739" t="s">
        <v>430</v>
      </c>
      <c r="U739"/>
      <c r="V739"/>
    </row>
    <row r="740" spans="1:22" x14ac:dyDescent="0.25">
      <c r="A740" t="s">
        <v>10</v>
      </c>
      <c r="B740" t="str">
        <f t="shared" si="11"/>
        <v>Redmi Note 14</v>
      </c>
      <c r="C740" t="s">
        <v>44</v>
      </c>
      <c r="D740">
        <v>25290</v>
      </c>
      <c r="E740">
        <v>34999</v>
      </c>
      <c r="F740" t="s">
        <v>12</v>
      </c>
      <c r="G740" t="s">
        <v>13</v>
      </c>
      <c r="H740" t="s">
        <v>36</v>
      </c>
      <c r="I740" t="s">
        <v>109</v>
      </c>
      <c r="J740">
        <v>9709</v>
      </c>
      <c r="K740">
        <v>28</v>
      </c>
      <c r="L740">
        <v>8</v>
      </c>
      <c r="M740">
        <v>256</v>
      </c>
      <c r="N740">
        <v>5110</v>
      </c>
      <c r="O740">
        <v>0.212495057334915</v>
      </c>
      <c r="P740" s="1">
        <v>0.2</v>
      </c>
      <c r="Q740" t="s">
        <v>428</v>
      </c>
      <c r="U740"/>
      <c r="V740"/>
    </row>
    <row r="741" spans="1:22" x14ac:dyDescent="0.25">
      <c r="A741" t="s">
        <v>34</v>
      </c>
      <c r="B741" t="str">
        <f t="shared" si="11"/>
        <v>CAMON 40 DISPLAY</v>
      </c>
      <c r="C741" t="s">
        <v>235</v>
      </c>
      <c r="D741">
        <v>27399</v>
      </c>
      <c r="E741">
        <v>45000</v>
      </c>
      <c r="F741" t="s">
        <v>12</v>
      </c>
      <c r="G741" t="s">
        <v>13</v>
      </c>
      <c r="H741" t="s">
        <v>55</v>
      </c>
      <c r="I741" t="s">
        <v>63</v>
      </c>
      <c r="J741">
        <v>17601</v>
      </c>
      <c r="K741">
        <v>40</v>
      </c>
      <c r="L741">
        <v>8</v>
      </c>
      <c r="M741">
        <v>256</v>
      </c>
      <c r="N741">
        <v>5200</v>
      </c>
      <c r="O741">
        <v>0.19942333661812475</v>
      </c>
      <c r="P741" s="1">
        <v>0.2</v>
      </c>
      <c r="Q741" t="s">
        <v>428</v>
      </c>
      <c r="U741"/>
      <c r="V741"/>
    </row>
    <row r="742" spans="1:22" x14ac:dyDescent="0.25">
      <c r="A742" t="s">
        <v>10</v>
      </c>
      <c r="B742" t="str">
        <f t="shared" si="11"/>
        <v>Redmi Note 14 pro</v>
      </c>
      <c r="C742" t="s">
        <v>72</v>
      </c>
      <c r="D742">
        <v>41949</v>
      </c>
      <c r="E742">
        <v>75000</v>
      </c>
      <c r="F742" t="s">
        <v>82</v>
      </c>
      <c r="G742" t="s">
        <v>120</v>
      </c>
      <c r="H742" t="s">
        <v>36</v>
      </c>
      <c r="I742" t="s">
        <v>45</v>
      </c>
      <c r="J742">
        <v>33051</v>
      </c>
      <c r="K742">
        <v>44</v>
      </c>
      <c r="L742">
        <v>12</v>
      </c>
      <c r="M742">
        <v>512</v>
      </c>
      <c r="N742">
        <v>5500</v>
      </c>
      <c r="O742">
        <v>0.14360294643495675</v>
      </c>
      <c r="P742" s="1">
        <v>0.1</v>
      </c>
      <c r="Q742" t="s">
        <v>449</v>
      </c>
      <c r="U742"/>
      <c r="V742"/>
    </row>
    <row r="743" spans="1:22" x14ac:dyDescent="0.25">
      <c r="A743" t="s">
        <v>32</v>
      </c>
      <c r="B743" t="str">
        <f t="shared" si="11"/>
        <v>GALAXY A16</v>
      </c>
      <c r="C743" t="s">
        <v>37</v>
      </c>
      <c r="D743">
        <v>17999</v>
      </c>
      <c r="E743">
        <v>30999</v>
      </c>
      <c r="F743" t="s">
        <v>24</v>
      </c>
      <c r="G743" t="s">
        <v>25</v>
      </c>
      <c r="H743" t="s">
        <v>26</v>
      </c>
      <c r="I743" t="s">
        <v>21</v>
      </c>
      <c r="J743">
        <v>13000</v>
      </c>
      <c r="K743">
        <v>42</v>
      </c>
      <c r="L743">
        <v>6</v>
      </c>
      <c r="M743">
        <v>128</v>
      </c>
      <c r="N743">
        <v>5000</v>
      </c>
      <c r="O743">
        <v>0.28523806878159896</v>
      </c>
      <c r="P743" s="1">
        <v>0.3</v>
      </c>
      <c r="Q743" t="s">
        <v>430</v>
      </c>
      <c r="U743"/>
      <c r="V743"/>
    </row>
    <row r="744" spans="1:22" x14ac:dyDescent="0.25">
      <c r="A744" t="s">
        <v>10</v>
      </c>
      <c r="B744" t="str">
        <f t="shared" si="11"/>
        <v>C75</v>
      </c>
      <c r="C744" t="s">
        <v>30</v>
      </c>
      <c r="D744">
        <v>12399</v>
      </c>
      <c r="E744">
        <v>17999</v>
      </c>
      <c r="F744" t="s">
        <v>24</v>
      </c>
      <c r="G744" t="s">
        <v>25</v>
      </c>
      <c r="H744" t="s">
        <v>14</v>
      </c>
      <c r="I744" t="s">
        <v>15</v>
      </c>
      <c r="J744">
        <v>5600</v>
      </c>
      <c r="K744">
        <v>32</v>
      </c>
      <c r="L744">
        <v>6</v>
      </c>
      <c r="M744">
        <v>128</v>
      </c>
      <c r="N744">
        <v>5160</v>
      </c>
      <c r="O744">
        <v>0.42696991692878455</v>
      </c>
      <c r="P744" s="1">
        <v>0.4</v>
      </c>
      <c r="Q744" t="s">
        <v>430</v>
      </c>
      <c r="U744"/>
      <c r="V744"/>
    </row>
    <row r="745" spans="1:22" x14ac:dyDescent="0.25">
      <c r="A745" t="s">
        <v>32</v>
      </c>
      <c r="B745" t="str">
        <f t="shared" si="11"/>
        <v>GALAXY A05</v>
      </c>
      <c r="C745" t="s">
        <v>114</v>
      </c>
      <c r="D745">
        <v>9598</v>
      </c>
      <c r="E745">
        <v>19999</v>
      </c>
      <c r="F745" t="s">
        <v>28</v>
      </c>
      <c r="G745" t="s">
        <v>19</v>
      </c>
      <c r="H745" t="s">
        <v>26</v>
      </c>
      <c r="I745" t="s">
        <v>21</v>
      </c>
      <c r="J745">
        <v>10401</v>
      </c>
      <c r="K745">
        <v>52</v>
      </c>
      <c r="L745">
        <v>4</v>
      </c>
      <c r="M745">
        <v>64</v>
      </c>
      <c r="N745">
        <v>5000</v>
      </c>
      <c r="O745">
        <v>0.52802667222337984</v>
      </c>
      <c r="P745" s="1">
        <v>0.5</v>
      </c>
      <c r="Q745" t="s">
        <v>432</v>
      </c>
      <c r="U745"/>
      <c r="V745"/>
    </row>
    <row r="746" spans="1:22" x14ac:dyDescent="0.25">
      <c r="A746" t="s">
        <v>32</v>
      </c>
      <c r="B746" t="str">
        <f t="shared" si="11"/>
        <v>GALAXY A16</v>
      </c>
      <c r="C746" t="s">
        <v>37</v>
      </c>
      <c r="D746">
        <v>17599</v>
      </c>
      <c r="E746">
        <v>30999</v>
      </c>
      <c r="F746" t="s">
        <v>24</v>
      </c>
      <c r="G746" t="s">
        <v>25</v>
      </c>
      <c r="H746" t="s">
        <v>26</v>
      </c>
      <c r="I746" t="s">
        <v>21</v>
      </c>
      <c r="J746">
        <v>13400</v>
      </c>
      <c r="K746">
        <v>44</v>
      </c>
      <c r="L746">
        <v>6</v>
      </c>
      <c r="M746">
        <v>128</v>
      </c>
      <c r="N746">
        <v>5000</v>
      </c>
      <c r="O746">
        <v>0.29172112051821125</v>
      </c>
      <c r="P746" s="1">
        <v>0.3</v>
      </c>
      <c r="Q746" t="s">
        <v>430</v>
      </c>
      <c r="U746"/>
      <c r="V746"/>
    </row>
    <row r="747" spans="1:22" x14ac:dyDescent="0.25">
      <c r="A747" t="s">
        <v>32</v>
      </c>
      <c r="B747" t="str">
        <f t="shared" si="11"/>
        <v>Galaxy A05S</v>
      </c>
      <c r="C747" t="s">
        <v>46</v>
      </c>
      <c r="D747">
        <v>13850</v>
      </c>
      <c r="E747">
        <v>22999</v>
      </c>
      <c r="F747" t="s">
        <v>28</v>
      </c>
      <c r="G747" t="s">
        <v>19</v>
      </c>
      <c r="H747" t="s">
        <v>26</v>
      </c>
      <c r="I747" t="s">
        <v>21</v>
      </c>
      <c r="J747">
        <v>9149</v>
      </c>
      <c r="K747">
        <v>40</v>
      </c>
      <c r="L747">
        <v>4</v>
      </c>
      <c r="M747">
        <v>64</v>
      </c>
      <c r="N747">
        <v>5000</v>
      </c>
      <c r="O747">
        <v>0.36592057761732855</v>
      </c>
      <c r="P747" s="1">
        <v>0.4</v>
      </c>
      <c r="Q747" t="s">
        <v>432</v>
      </c>
      <c r="U747"/>
      <c r="V747"/>
    </row>
    <row r="748" spans="1:22" x14ac:dyDescent="0.25">
      <c r="A748" t="s">
        <v>22</v>
      </c>
      <c r="B748" t="str">
        <f t="shared" si="11"/>
        <v>Note 40 Pro</v>
      </c>
      <c r="C748" t="s">
        <v>54</v>
      </c>
      <c r="D748">
        <v>32499</v>
      </c>
      <c r="E748">
        <v>39999</v>
      </c>
      <c r="F748" t="s">
        <v>12</v>
      </c>
      <c r="G748" t="s">
        <v>13</v>
      </c>
      <c r="H748" t="s">
        <v>55</v>
      </c>
      <c r="I748" t="s">
        <v>21</v>
      </c>
      <c r="J748">
        <v>7500</v>
      </c>
      <c r="K748">
        <v>19</v>
      </c>
      <c r="L748">
        <v>8</v>
      </c>
      <c r="M748">
        <v>256</v>
      </c>
      <c r="N748">
        <v>5000</v>
      </c>
      <c r="O748">
        <v>0.16197421459121819</v>
      </c>
      <c r="P748" s="1">
        <v>0.2</v>
      </c>
      <c r="Q748" t="s">
        <v>428</v>
      </c>
      <c r="U748"/>
      <c r="V748"/>
    </row>
    <row r="749" spans="1:22" x14ac:dyDescent="0.25">
      <c r="A749" t="s">
        <v>16</v>
      </c>
      <c r="B749" t="str">
        <f t="shared" si="11"/>
        <v>A60s</v>
      </c>
      <c r="C749" t="s">
        <v>31</v>
      </c>
      <c r="D749">
        <v>8699</v>
      </c>
      <c r="E749">
        <v>15999</v>
      </c>
      <c r="F749" t="s">
        <v>28</v>
      </c>
      <c r="G749" t="s">
        <v>25</v>
      </c>
      <c r="H749" t="s">
        <v>20</v>
      </c>
      <c r="I749" t="s">
        <v>21</v>
      </c>
      <c r="J749">
        <v>7300</v>
      </c>
      <c r="K749">
        <v>46</v>
      </c>
      <c r="L749">
        <v>4</v>
      </c>
      <c r="M749">
        <v>128</v>
      </c>
      <c r="N749">
        <v>5000</v>
      </c>
      <c r="O749">
        <v>0.58995286814576386</v>
      </c>
      <c r="P749" s="1">
        <v>0.6</v>
      </c>
      <c r="Q749" t="s">
        <v>431</v>
      </c>
      <c r="U749"/>
      <c r="V749"/>
    </row>
    <row r="750" spans="1:22" x14ac:dyDescent="0.25">
      <c r="A750" t="s">
        <v>10</v>
      </c>
      <c r="B750" t="str">
        <f t="shared" si="11"/>
        <v>C51</v>
      </c>
      <c r="C750" t="s">
        <v>236</v>
      </c>
      <c r="D750">
        <v>12699</v>
      </c>
      <c r="E750">
        <v>23999</v>
      </c>
      <c r="F750" t="s">
        <v>28</v>
      </c>
      <c r="G750" t="s">
        <v>25</v>
      </c>
      <c r="H750" t="s">
        <v>48</v>
      </c>
      <c r="I750" t="s">
        <v>21</v>
      </c>
      <c r="J750">
        <v>11300</v>
      </c>
      <c r="K750">
        <v>47</v>
      </c>
      <c r="L750">
        <v>4</v>
      </c>
      <c r="M750">
        <v>128</v>
      </c>
      <c r="N750">
        <v>5000</v>
      </c>
      <c r="O750">
        <v>0.40412630915820141</v>
      </c>
      <c r="P750" s="1">
        <v>0.4</v>
      </c>
      <c r="Q750" t="s">
        <v>431</v>
      </c>
      <c r="U750"/>
      <c r="V750"/>
    </row>
    <row r="751" spans="1:22" x14ac:dyDescent="0.25">
      <c r="A751" t="s">
        <v>16</v>
      </c>
      <c r="B751" t="str">
        <f t="shared" si="11"/>
        <v>A80</v>
      </c>
      <c r="C751" t="s">
        <v>56</v>
      </c>
      <c r="D751">
        <v>9240</v>
      </c>
      <c r="E751">
        <v>20000</v>
      </c>
      <c r="F751" t="s">
        <v>12</v>
      </c>
      <c r="G751" t="s">
        <v>25</v>
      </c>
      <c r="H751" t="s">
        <v>26</v>
      </c>
      <c r="I751" t="s">
        <v>21</v>
      </c>
      <c r="J751">
        <v>10760</v>
      </c>
      <c r="K751">
        <v>54</v>
      </c>
      <c r="L751">
        <v>8</v>
      </c>
      <c r="M751">
        <v>128</v>
      </c>
      <c r="N751">
        <v>5000</v>
      </c>
      <c r="O751">
        <v>0.55584415584415581</v>
      </c>
      <c r="P751" s="1">
        <v>0.6</v>
      </c>
      <c r="Q751" t="s">
        <v>433</v>
      </c>
      <c r="U751"/>
      <c r="V751"/>
    </row>
    <row r="752" spans="1:22" x14ac:dyDescent="0.25">
      <c r="A752" t="s">
        <v>32</v>
      </c>
      <c r="B752" t="str">
        <f t="shared" si="11"/>
        <v>Galaxy A05s</v>
      </c>
      <c r="C752" t="s">
        <v>70</v>
      </c>
      <c r="D752">
        <v>14995</v>
      </c>
      <c r="E752">
        <v>24999</v>
      </c>
      <c r="F752" t="s">
        <v>28</v>
      </c>
      <c r="G752" t="s">
        <v>25</v>
      </c>
      <c r="H752" t="s">
        <v>26</v>
      </c>
      <c r="I752" t="s">
        <v>21</v>
      </c>
      <c r="J752">
        <v>10004</v>
      </c>
      <c r="K752">
        <v>40</v>
      </c>
      <c r="L752">
        <v>4</v>
      </c>
      <c r="M752">
        <v>128</v>
      </c>
      <c r="N752">
        <v>5000</v>
      </c>
      <c r="O752">
        <v>0.34224741580526841</v>
      </c>
      <c r="P752" s="1">
        <v>0.3</v>
      </c>
      <c r="Q752" t="s">
        <v>431</v>
      </c>
      <c r="U752"/>
      <c r="V752"/>
    </row>
    <row r="753" spans="1:22" x14ac:dyDescent="0.25">
      <c r="A753" t="s">
        <v>10</v>
      </c>
      <c r="B753" t="str">
        <f t="shared" si="11"/>
        <v>Redmi A3x</v>
      </c>
      <c r="C753" t="s">
        <v>38</v>
      </c>
      <c r="D753">
        <v>8899</v>
      </c>
      <c r="E753">
        <v>19999</v>
      </c>
      <c r="F753" t="s">
        <v>39</v>
      </c>
      <c r="G753" t="s">
        <v>19</v>
      </c>
      <c r="H753" t="s">
        <v>40</v>
      </c>
      <c r="I753" t="s">
        <v>21</v>
      </c>
      <c r="J753">
        <v>11100</v>
      </c>
      <c r="K753">
        <v>56</v>
      </c>
      <c r="L753">
        <v>3</v>
      </c>
      <c r="M753">
        <v>64</v>
      </c>
      <c r="N753">
        <v>5000</v>
      </c>
      <c r="O753">
        <v>0.56938981908079556</v>
      </c>
      <c r="P753" s="1">
        <v>0.6</v>
      </c>
      <c r="Q753" t="s">
        <v>434</v>
      </c>
      <c r="U753"/>
      <c r="V753"/>
    </row>
    <row r="754" spans="1:22" x14ac:dyDescent="0.25">
      <c r="A754" t="s">
        <v>10</v>
      </c>
      <c r="B754" t="str">
        <f t="shared" si="11"/>
        <v>Redmi A3x</v>
      </c>
      <c r="C754" t="s">
        <v>38</v>
      </c>
      <c r="D754">
        <v>8190</v>
      </c>
      <c r="E754">
        <v>10000</v>
      </c>
      <c r="F754" t="s">
        <v>39</v>
      </c>
      <c r="G754" t="s">
        <v>19</v>
      </c>
      <c r="H754" t="s">
        <v>40</v>
      </c>
      <c r="I754" t="s">
        <v>21</v>
      </c>
      <c r="J754">
        <v>1810</v>
      </c>
      <c r="K754">
        <v>18</v>
      </c>
      <c r="L754">
        <v>3</v>
      </c>
      <c r="M754">
        <v>64</v>
      </c>
      <c r="N754">
        <v>5000</v>
      </c>
      <c r="O754">
        <v>0.6186813186813187</v>
      </c>
      <c r="P754" s="1">
        <v>0.6</v>
      </c>
      <c r="Q754" t="s">
        <v>434</v>
      </c>
      <c r="U754"/>
      <c r="V754"/>
    </row>
    <row r="755" spans="1:22" x14ac:dyDescent="0.25">
      <c r="A755" t="s">
        <v>16</v>
      </c>
      <c r="B755" t="str">
        <f t="shared" si="11"/>
        <v>S25</v>
      </c>
      <c r="C755" t="s">
        <v>94</v>
      </c>
      <c r="D755">
        <v>14989</v>
      </c>
      <c r="E755">
        <v>30999</v>
      </c>
      <c r="F755" t="s">
        <v>82</v>
      </c>
      <c r="G755" t="s">
        <v>25</v>
      </c>
      <c r="H755" t="s">
        <v>20</v>
      </c>
      <c r="I755" t="s">
        <v>21</v>
      </c>
      <c r="J755">
        <v>16010</v>
      </c>
      <c r="K755">
        <v>52</v>
      </c>
      <c r="L755">
        <v>12</v>
      </c>
      <c r="M755">
        <v>128</v>
      </c>
      <c r="N755">
        <v>5000</v>
      </c>
      <c r="O755">
        <v>0.34291813996931081</v>
      </c>
      <c r="P755" s="1">
        <v>0.3</v>
      </c>
      <c r="Q755" t="s">
        <v>442</v>
      </c>
      <c r="U755"/>
      <c r="V755"/>
    </row>
    <row r="756" spans="1:22" x14ac:dyDescent="0.25">
      <c r="A756" t="s">
        <v>22</v>
      </c>
      <c r="B756" t="str">
        <f t="shared" si="11"/>
        <v>Smart 9 HD'</v>
      </c>
      <c r="C756" t="s">
        <v>205</v>
      </c>
      <c r="D756">
        <v>8800</v>
      </c>
      <c r="E756">
        <v>15999</v>
      </c>
      <c r="F756" t="s">
        <v>39</v>
      </c>
      <c r="G756" t="s">
        <v>19</v>
      </c>
      <c r="H756" t="s">
        <v>20</v>
      </c>
      <c r="I756" t="s">
        <v>21</v>
      </c>
      <c r="J756">
        <v>7199</v>
      </c>
      <c r="K756">
        <v>45</v>
      </c>
      <c r="L756">
        <v>3</v>
      </c>
      <c r="M756">
        <v>64</v>
      </c>
      <c r="N756">
        <v>5000</v>
      </c>
      <c r="O756">
        <v>0.57579545454545455</v>
      </c>
      <c r="P756" s="1">
        <v>0.6</v>
      </c>
      <c r="Q756" t="s">
        <v>434</v>
      </c>
      <c r="U756"/>
      <c r="V756"/>
    </row>
    <row r="757" spans="1:22" x14ac:dyDescent="0.25">
      <c r="A757" t="s">
        <v>34</v>
      </c>
      <c r="B757" t="str">
        <f t="shared" si="11"/>
        <v>CAMON 40</v>
      </c>
      <c r="C757" t="s">
        <v>170</v>
      </c>
      <c r="D757">
        <v>28399</v>
      </c>
      <c r="E757">
        <v>50999</v>
      </c>
      <c r="F757" t="s">
        <v>12</v>
      </c>
      <c r="G757" t="s">
        <v>13</v>
      </c>
      <c r="H757" t="s">
        <v>55</v>
      </c>
      <c r="I757" t="s">
        <v>63</v>
      </c>
      <c r="J757">
        <v>22600</v>
      </c>
      <c r="K757">
        <v>45</v>
      </c>
      <c r="L757">
        <v>8</v>
      </c>
      <c r="M757">
        <v>256</v>
      </c>
      <c r="N757">
        <v>5200</v>
      </c>
      <c r="O757">
        <v>0.19240114088524243</v>
      </c>
      <c r="P757" s="1">
        <v>0.2</v>
      </c>
      <c r="Q757" t="s">
        <v>428</v>
      </c>
      <c r="U757"/>
      <c r="V757"/>
    </row>
    <row r="758" spans="1:22" x14ac:dyDescent="0.25">
      <c r="A758" t="s">
        <v>10</v>
      </c>
      <c r="B758" t="str">
        <f t="shared" si="11"/>
        <v>Redmi A5</v>
      </c>
      <c r="C758" t="s">
        <v>171</v>
      </c>
      <c r="D758">
        <v>8937</v>
      </c>
      <c r="E758">
        <v>9999</v>
      </c>
      <c r="F758" t="s">
        <v>39</v>
      </c>
      <c r="G758" t="s">
        <v>19</v>
      </c>
      <c r="H758" t="s">
        <v>14</v>
      </c>
      <c r="I758" t="s">
        <v>63</v>
      </c>
      <c r="J758">
        <v>1062</v>
      </c>
      <c r="K758">
        <v>11</v>
      </c>
      <c r="L758">
        <v>3</v>
      </c>
      <c r="M758">
        <v>64</v>
      </c>
      <c r="N758">
        <v>5200</v>
      </c>
      <c r="O758">
        <v>0.5893476558129126</v>
      </c>
      <c r="P758" s="1">
        <v>0.6</v>
      </c>
      <c r="Q758" t="s">
        <v>434</v>
      </c>
      <c r="U758"/>
      <c r="V758"/>
    </row>
    <row r="759" spans="1:22" x14ac:dyDescent="0.25">
      <c r="A759" t="s">
        <v>34</v>
      </c>
      <c r="B759" t="str">
        <f t="shared" si="11"/>
        <v>Spark 40</v>
      </c>
      <c r="C759" t="s">
        <v>169</v>
      </c>
      <c r="D759">
        <v>12750</v>
      </c>
      <c r="E759">
        <v>40999</v>
      </c>
      <c r="F759" t="s">
        <v>28</v>
      </c>
      <c r="G759" t="s">
        <v>25</v>
      </c>
      <c r="H759" t="s">
        <v>36</v>
      </c>
      <c r="I759" t="s">
        <v>63</v>
      </c>
      <c r="J759">
        <v>28249</v>
      </c>
      <c r="K759">
        <v>69</v>
      </c>
      <c r="L759">
        <v>4</v>
      </c>
      <c r="M759">
        <v>128</v>
      </c>
      <c r="N759">
        <v>5200</v>
      </c>
      <c r="O759">
        <v>0.41819607843137258</v>
      </c>
      <c r="P759" s="1">
        <v>0.4</v>
      </c>
      <c r="Q759" t="s">
        <v>431</v>
      </c>
      <c r="U759"/>
      <c r="V759"/>
    </row>
    <row r="760" spans="1:22" x14ac:dyDescent="0.25">
      <c r="A760" t="s">
        <v>22</v>
      </c>
      <c r="B760" t="str">
        <f t="shared" si="11"/>
        <v>Hot 50i</v>
      </c>
      <c r="C760" t="s">
        <v>23</v>
      </c>
      <c r="D760">
        <v>12999</v>
      </c>
      <c r="E760">
        <v>16000</v>
      </c>
      <c r="F760" t="s">
        <v>24</v>
      </c>
      <c r="G760" t="s">
        <v>25</v>
      </c>
      <c r="H760" t="s">
        <v>26</v>
      </c>
      <c r="I760" t="s">
        <v>21</v>
      </c>
      <c r="J760">
        <v>3001</v>
      </c>
      <c r="K760">
        <v>19</v>
      </c>
      <c r="L760">
        <v>6</v>
      </c>
      <c r="M760">
        <v>128</v>
      </c>
      <c r="N760">
        <v>5000</v>
      </c>
      <c r="O760">
        <v>0.3949534579583045</v>
      </c>
      <c r="P760" s="1">
        <v>0.4</v>
      </c>
      <c r="Q760" t="s">
        <v>430</v>
      </c>
      <c r="U760"/>
      <c r="V760"/>
    </row>
    <row r="761" spans="1:22" x14ac:dyDescent="0.25">
      <c r="A761" t="s">
        <v>34</v>
      </c>
      <c r="B761" t="str">
        <f t="shared" si="11"/>
        <v>Spark 40</v>
      </c>
      <c r="C761" t="s">
        <v>169</v>
      </c>
      <c r="D761">
        <v>12199</v>
      </c>
      <c r="E761">
        <v>18000</v>
      </c>
      <c r="F761" t="s">
        <v>28</v>
      </c>
      <c r="G761" t="s">
        <v>25</v>
      </c>
      <c r="H761" t="s">
        <v>36</v>
      </c>
      <c r="I761" t="s">
        <v>63</v>
      </c>
      <c r="J761">
        <v>5801</v>
      </c>
      <c r="K761">
        <v>33</v>
      </c>
      <c r="L761">
        <v>4</v>
      </c>
      <c r="M761">
        <v>128</v>
      </c>
      <c r="N761">
        <v>5200</v>
      </c>
      <c r="O761">
        <v>0.43708500696778424</v>
      </c>
      <c r="P761" s="1">
        <v>0.4</v>
      </c>
      <c r="Q761" t="s">
        <v>431</v>
      </c>
      <c r="U761"/>
      <c r="V761"/>
    </row>
    <row r="762" spans="1:22" x14ac:dyDescent="0.25">
      <c r="A762" t="s">
        <v>32</v>
      </c>
      <c r="B762" t="str">
        <f t="shared" si="11"/>
        <v>Galaxy A56</v>
      </c>
      <c r="C762" t="s">
        <v>90</v>
      </c>
      <c r="D762">
        <v>47499</v>
      </c>
      <c r="E762">
        <v>69999</v>
      </c>
      <c r="F762" t="s">
        <v>12</v>
      </c>
      <c r="G762" t="s">
        <v>13</v>
      </c>
      <c r="H762" t="s">
        <v>26</v>
      </c>
      <c r="I762" t="s">
        <v>21</v>
      </c>
      <c r="J762">
        <v>22500</v>
      </c>
      <c r="K762">
        <v>33</v>
      </c>
      <c r="L762">
        <v>8</v>
      </c>
      <c r="M762">
        <v>256</v>
      </c>
      <c r="N762">
        <v>5000</v>
      </c>
      <c r="O762">
        <v>0.11082338575548958</v>
      </c>
      <c r="P762" s="1">
        <v>0.1</v>
      </c>
      <c r="Q762" t="s">
        <v>428</v>
      </c>
      <c r="U762"/>
      <c r="V762"/>
    </row>
    <row r="763" spans="1:22" x14ac:dyDescent="0.25">
      <c r="A763" t="s">
        <v>10</v>
      </c>
      <c r="B763" t="str">
        <f t="shared" si="11"/>
        <v>Redmi Pad SE 8</v>
      </c>
      <c r="C763" t="s">
        <v>237</v>
      </c>
      <c r="D763">
        <v>14999</v>
      </c>
      <c r="E763">
        <v>19999</v>
      </c>
      <c r="F763" t="s">
        <v>28</v>
      </c>
      <c r="G763" t="s">
        <v>25</v>
      </c>
      <c r="H763" t="s">
        <v>86</v>
      </c>
      <c r="I763" t="s">
        <v>238</v>
      </c>
      <c r="J763">
        <v>5000</v>
      </c>
      <c r="K763">
        <v>25</v>
      </c>
      <c r="L763">
        <v>4</v>
      </c>
      <c r="M763">
        <v>128</v>
      </c>
      <c r="N763">
        <v>6650</v>
      </c>
      <c r="O763">
        <v>0.452163477565171</v>
      </c>
      <c r="P763" s="1">
        <v>0.5</v>
      </c>
      <c r="Q763" t="s">
        <v>431</v>
      </c>
      <c r="U763"/>
      <c r="V763"/>
    </row>
    <row r="764" spans="1:22" x14ac:dyDescent="0.25">
      <c r="A764" t="s">
        <v>34</v>
      </c>
      <c r="B764" t="str">
        <f t="shared" si="11"/>
        <v>POP 9</v>
      </c>
      <c r="C764" t="s">
        <v>58</v>
      </c>
      <c r="D764">
        <v>11550</v>
      </c>
      <c r="E764">
        <v>20000</v>
      </c>
      <c r="F764" t="s">
        <v>24</v>
      </c>
      <c r="G764" t="s">
        <v>25</v>
      </c>
      <c r="H764" t="s">
        <v>36</v>
      </c>
      <c r="I764" t="s">
        <v>21</v>
      </c>
      <c r="J764">
        <v>8450</v>
      </c>
      <c r="K764">
        <v>43</v>
      </c>
      <c r="L764">
        <v>6</v>
      </c>
      <c r="M764">
        <v>128</v>
      </c>
      <c r="N764">
        <v>5000</v>
      </c>
      <c r="O764">
        <v>0.44450216450216451</v>
      </c>
      <c r="P764" s="1">
        <v>0.4</v>
      </c>
      <c r="Q764" t="s">
        <v>430</v>
      </c>
      <c r="U764"/>
      <c r="V764"/>
    </row>
    <row r="765" spans="1:22" x14ac:dyDescent="0.25">
      <c r="A765" t="s">
        <v>32</v>
      </c>
      <c r="B765" t="str">
        <f t="shared" si="11"/>
        <v>Galaxy A05</v>
      </c>
      <c r="C765" t="s">
        <v>33</v>
      </c>
      <c r="D765">
        <v>9899</v>
      </c>
      <c r="E765">
        <v>20999</v>
      </c>
      <c r="F765" t="s">
        <v>28</v>
      </c>
      <c r="G765" t="s">
        <v>19</v>
      </c>
      <c r="H765" t="s">
        <v>26</v>
      </c>
      <c r="I765" t="s">
        <v>21</v>
      </c>
      <c r="J765">
        <v>11100</v>
      </c>
      <c r="K765">
        <v>53</v>
      </c>
      <c r="L765">
        <v>4</v>
      </c>
      <c r="M765">
        <v>64</v>
      </c>
      <c r="N765">
        <v>5000</v>
      </c>
      <c r="O765">
        <v>0.51197090615213658</v>
      </c>
      <c r="P765" s="1">
        <v>0.5</v>
      </c>
      <c r="Q765" t="s">
        <v>432</v>
      </c>
      <c r="U765"/>
      <c r="V765"/>
    </row>
    <row r="766" spans="1:22" x14ac:dyDescent="0.25">
      <c r="A766" t="s">
        <v>32</v>
      </c>
      <c r="B766" t="str">
        <f t="shared" si="11"/>
        <v>Galaxy A36</v>
      </c>
      <c r="C766" t="s">
        <v>186</v>
      </c>
      <c r="D766">
        <v>36970</v>
      </c>
      <c r="E766">
        <v>41479</v>
      </c>
      <c r="F766" t="s">
        <v>24</v>
      </c>
      <c r="G766" t="s">
        <v>25</v>
      </c>
      <c r="H766" t="s">
        <v>26</v>
      </c>
      <c r="I766" t="s">
        <v>21</v>
      </c>
      <c r="J766">
        <v>4509</v>
      </c>
      <c r="K766">
        <v>11</v>
      </c>
      <c r="L766">
        <v>6</v>
      </c>
      <c r="M766">
        <v>128</v>
      </c>
      <c r="N766">
        <v>5000</v>
      </c>
      <c r="O766">
        <v>0.13886935352988911</v>
      </c>
      <c r="P766" s="1">
        <v>0.1</v>
      </c>
      <c r="Q766" t="s">
        <v>430</v>
      </c>
      <c r="U766"/>
      <c r="V766"/>
    </row>
    <row r="767" spans="1:22" x14ac:dyDescent="0.25">
      <c r="A767" t="s">
        <v>34</v>
      </c>
      <c r="B767" t="str">
        <f t="shared" si="11"/>
        <v>CAMON 40</v>
      </c>
      <c r="C767" t="s">
        <v>170</v>
      </c>
      <c r="D767">
        <v>24777</v>
      </c>
      <c r="E767">
        <v>34999</v>
      </c>
      <c r="F767" t="s">
        <v>12</v>
      </c>
      <c r="G767" t="s">
        <v>25</v>
      </c>
      <c r="H767" t="s">
        <v>55</v>
      </c>
      <c r="I767" t="s">
        <v>63</v>
      </c>
      <c r="J767">
        <v>10222</v>
      </c>
      <c r="K767">
        <v>30</v>
      </c>
      <c r="L767">
        <v>8</v>
      </c>
      <c r="M767">
        <v>128</v>
      </c>
      <c r="N767">
        <v>5200</v>
      </c>
      <c r="O767">
        <v>0.21536102030108567</v>
      </c>
      <c r="P767" s="1">
        <v>0.2</v>
      </c>
      <c r="Q767" t="s">
        <v>433</v>
      </c>
      <c r="U767"/>
      <c r="V767"/>
    </row>
    <row r="768" spans="1:22" x14ac:dyDescent="0.25">
      <c r="A768" t="s">
        <v>10</v>
      </c>
      <c r="B768" t="str">
        <f t="shared" si="11"/>
        <v>Redmi 14C</v>
      </c>
      <c r="C768" t="s">
        <v>11</v>
      </c>
      <c r="D768">
        <v>11298</v>
      </c>
      <c r="E768">
        <v>19999</v>
      </c>
      <c r="F768" t="s">
        <v>28</v>
      </c>
      <c r="G768" t="s">
        <v>25</v>
      </c>
      <c r="H768" t="s">
        <v>14</v>
      </c>
      <c r="I768" t="s">
        <v>15</v>
      </c>
      <c r="J768">
        <v>8701</v>
      </c>
      <c r="K768">
        <v>44</v>
      </c>
      <c r="L768">
        <v>4</v>
      </c>
      <c r="M768">
        <v>128</v>
      </c>
      <c r="N768">
        <v>5160</v>
      </c>
      <c r="O768">
        <v>0.46840148698884759</v>
      </c>
      <c r="P768" s="1">
        <v>0.5</v>
      </c>
      <c r="Q768" t="s">
        <v>431</v>
      </c>
      <c r="U768"/>
      <c r="V768"/>
    </row>
    <row r="769" spans="1:22" x14ac:dyDescent="0.25">
      <c r="A769" t="s">
        <v>34</v>
      </c>
      <c r="B769" t="str">
        <f t="shared" si="11"/>
        <v>POP 8</v>
      </c>
      <c r="C769" t="s">
        <v>69</v>
      </c>
      <c r="D769">
        <v>9499</v>
      </c>
      <c r="E769">
        <v>19999</v>
      </c>
      <c r="F769" t="s">
        <v>39</v>
      </c>
      <c r="G769" t="s">
        <v>88</v>
      </c>
      <c r="H769" t="s">
        <v>20</v>
      </c>
      <c r="I769" t="s">
        <v>21</v>
      </c>
      <c r="J769">
        <v>10500</v>
      </c>
      <c r="K769">
        <v>53</v>
      </c>
      <c r="L769">
        <v>3</v>
      </c>
      <c r="N769">
        <v>5000</v>
      </c>
      <c r="P769" s="1"/>
      <c r="Q769" t="s">
        <v>459</v>
      </c>
      <c r="U769"/>
      <c r="V769"/>
    </row>
    <row r="770" spans="1:22" x14ac:dyDescent="0.25">
      <c r="A770" t="s">
        <v>34</v>
      </c>
      <c r="B770" t="str">
        <f t="shared" ref="B770:B833" si="12">TRIM(CLEAN(C770))</f>
        <v>POP 9</v>
      </c>
      <c r="C770" t="s">
        <v>58</v>
      </c>
      <c r="D770">
        <v>9499</v>
      </c>
      <c r="E770">
        <v>19999</v>
      </c>
      <c r="F770" t="s">
        <v>39</v>
      </c>
      <c r="G770" t="s">
        <v>19</v>
      </c>
      <c r="H770" t="s">
        <v>36</v>
      </c>
      <c r="I770" t="s">
        <v>21</v>
      </c>
      <c r="J770">
        <v>10500</v>
      </c>
      <c r="K770">
        <v>53</v>
      </c>
      <c r="L770">
        <v>3</v>
      </c>
      <c r="M770">
        <v>64</v>
      </c>
      <c r="N770">
        <v>5000</v>
      </c>
      <c r="O770">
        <v>0.53342457100747442</v>
      </c>
      <c r="P770" s="1">
        <v>0.5</v>
      </c>
      <c r="Q770" t="s">
        <v>434</v>
      </c>
      <c r="U770"/>
      <c r="V770"/>
    </row>
    <row r="771" spans="1:22" x14ac:dyDescent="0.25">
      <c r="A771" t="s">
        <v>10</v>
      </c>
      <c r="B771" t="str">
        <f t="shared" si="12"/>
        <v>Note 50</v>
      </c>
      <c r="C771" t="s">
        <v>47</v>
      </c>
      <c r="D771">
        <v>13989</v>
      </c>
      <c r="E771">
        <v>22999</v>
      </c>
      <c r="F771" t="s">
        <v>28</v>
      </c>
      <c r="G771" t="s">
        <v>13</v>
      </c>
      <c r="H771" t="s">
        <v>48</v>
      </c>
      <c r="I771" t="s">
        <v>21</v>
      </c>
      <c r="J771">
        <v>9010</v>
      </c>
      <c r="K771">
        <v>40</v>
      </c>
      <c r="L771">
        <v>4</v>
      </c>
      <c r="M771">
        <v>256</v>
      </c>
      <c r="N771">
        <v>5000</v>
      </c>
      <c r="O771">
        <v>0.37600972192436916</v>
      </c>
      <c r="P771" s="1">
        <v>0.4</v>
      </c>
      <c r="Q771" t="s">
        <v>437</v>
      </c>
      <c r="U771"/>
      <c r="V771"/>
    </row>
    <row r="772" spans="1:22" x14ac:dyDescent="0.25">
      <c r="A772" t="s">
        <v>22</v>
      </c>
      <c r="B772" t="str">
        <f t="shared" si="12"/>
        <v>Note 12 VIP</v>
      </c>
      <c r="C772" t="s">
        <v>216</v>
      </c>
      <c r="D772">
        <v>14999</v>
      </c>
      <c r="E772">
        <v>17999</v>
      </c>
      <c r="F772" t="s">
        <v>12</v>
      </c>
      <c r="G772" t="s">
        <v>13</v>
      </c>
      <c r="H772" t="s">
        <v>26</v>
      </c>
      <c r="I772" t="s">
        <v>153</v>
      </c>
      <c r="J772">
        <v>3000</v>
      </c>
      <c r="K772">
        <v>17</v>
      </c>
      <c r="L772">
        <v>8</v>
      </c>
      <c r="M772">
        <v>256</v>
      </c>
      <c r="N772">
        <v>4500</v>
      </c>
      <c r="O772">
        <v>0.31762117474498303</v>
      </c>
      <c r="P772" s="1">
        <v>0.3</v>
      </c>
      <c r="Q772" t="s">
        <v>428</v>
      </c>
      <c r="U772"/>
      <c r="V772"/>
    </row>
    <row r="773" spans="1:22" x14ac:dyDescent="0.25">
      <c r="A773" t="s">
        <v>10</v>
      </c>
      <c r="B773" t="str">
        <f t="shared" si="12"/>
        <v>Note 50</v>
      </c>
      <c r="C773" t="s">
        <v>47</v>
      </c>
      <c r="D773">
        <v>10890</v>
      </c>
      <c r="E773">
        <v>11685</v>
      </c>
      <c r="F773" t="s">
        <v>28</v>
      </c>
      <c r="G773" t="s">
        <v>25</v>
      </c>
      <c r="H773" t="s">
        <v>26</v>
      </c>
      <c r="I773" t="s">
        <v>21</v>
      </c>
      <c r="J773">
        <v>795</v>
      </c>
      <c r="K773">
        <v>7</v>
      </c>
      <c r="L773">
        <v>4</v>
      </c>
      <c r="M773">
        <v>128</v>
      </c>
      <c r="N773">
        <v>5000</v>
      </c>
      <c r="O773">
        <v>0.47125803489439855</v>
      </c>
      <c r="P773" s="1">
        <v>0.5</v>
      </c>
      <c r="Q773" t="s">
        <v>431</v>
      </c>
      <c r="U773"/>
      <c r="V773"/>
    </row>
    <row r="774" spans="1:22" x14ac:dyDescent="0.25">
      <c r="A774" t="s">
        <v>22</v>
      </c>
      <c r="B774" t="str">
        <f t="shared" si="12"/>
        <v>SMART 9</v>
      </c>
      <c r="C774" t="s">
        <v>239</v>
      </c>
      <c r="D774">
        <v>11300</v>
      </c>
      <c r="E774">
        <v>18000</v>
      </c>
      <c r="F774" t="s">
        <v>12</v>
      </c>
      <c r="G774" t="s">
        <v>25</v>
      </c>
      <c r="H774" t="s">
        <v>26</v>
      </c>
      <c r="I774" t="s">
        <v>21</v>
      </c>
      <c r="J774">
        <v>6700</v>
      </c>
      <c r="K774">
        <v>38</v>
      </c>
      <c r="L774">
        <v>8</v>
      </c>
      <c r="M774">
        <v>128</v>
      </c>
      <c r="N774">
        <v>5000</v>
      </c>
      <c r="O774">
        <v>0.45451327433628319</v>
      </c>
      <c r="P774" s="1">
        <v>0.5</v>
      </c>
      <c r="Q774" t="s">
        <v>433</v>
      </c>
      <c r="U774"/>
      <c r="V774"/>
    </row>
    <row r="775" spans="1:22" x14ac:dyDescent="0.25">
      <c r="A775" t="s">
        <v>10</v>
      </c>
      <c r="B775" t="str">
        <f t="shared" si="12"/>
        <v>C61</v>
      </c>
      <c r="C775" t="s">
        <v>137</v>
      </c>
      <c r="D775">
        <v>14540</v>
      </c>
      <c r="E775">
        <v>35000</v>
      </c>
      <c r="F775" t="s">
        <v>24</v>
      </c>
      <c r="G775" t="s">
        <v>25</v>
      </c>
      <c r="H775" t="s">
        <v>48</v>
      </c>
      <c r="I775" t="s">
        <v>21</v>
      </c>
      <c r="J775">
        <v>20460</v>
      </c>
      <c r="K775">
        <v>59</v>
      </c>
      <c r="L775">
        <v>6</v>
      </c>
      <c r="M775">
        <v>128</v>
      </c>
      <c r="N775">
        <v>5000</v>
      </c>
      <c r="O775">
        <v>0.3530949105914718</v>
      </c>
      <c r="P775" s="1">
        <v>0.4</v>
      </c>
      <c r="Q775" t="s">
        <v>430</v>
      </c>
      <c r="U775"/>
      <c r="V775"/>
    </row>
    <row r="776" spans="1:22" x14ac:dyDescent="0.25">
      <c r="A776" t="s">
        <v>32</v>
      </c>
      <c r="B776" t="str">
        <f t="shared" si="12"/>
        <v>Refurbished Galaxy Note 20</v>
      </c>
      <c r="C776" t="s">
        <v>240</v>
      </c>
      <c r="D776">
        <v>33000</v>
      </c>
      <c r="F776" t="s">
        <v>12</v>
      </c>
      <c r="G776" t="s">
        <v>25</v>
      </c>
      <c r="H776" t="s">
        <v>26</v>
      </c>
      <c r="I776" t="s">
        <v>241</v>
      </c>
      <c r="L776">
        <v>8</v>
      </c>
      <c r="M776">
        <v>128</v>
      </c>
      <c r="N776">
        <v>4300</v>
      </c>
      <c r="O776">
        <v>0.13442424242424242</v>
      </c>
      <c r="P776" s="1">
        <v>0.1</v>
      </c>
      <c r="Q776" t="s">
        <v>433</v>
      </c>
      <c r="U776"/>
      <c r="V776"/>
    </row>
    <row r="777" spans="1:22" x14ac:dyDescent="0.25">
      <c r="A777" t="s">
        <v>10</v>
      </c>
      <c r="B777" t="str">
        <f t="shared" si="12"/>
        <v>Redmi Note 14 Pro</v>
      </c>
      <c r="C777" t="s">
        <v>146</v>
      </c>
      <c r="D777">
        <v>33499</v>
      </c>
      <c r="E777">
        <v>50000</v>
      </c>
      <c r="F777" t="s">
        <v>12</v>
      </c>
      <c r="G777" t="s">
        <v>13</v>
      </c>
      <c r="H777" t="s">
        <v>36</v>
      </c>
      <c r="I777" t="s">
        <v>45</v>
      </c>
      <c r="J777">
        <v>16501</v>
      </c>
      <c r="K777">
        <v>33</v>
      </c>
      <c r="L777">
        <v>8</v>
      </c>
      <c r="M777">
        <v>256</v>
      </c>
      <c r="N777">
        <v>5500</v>
      </c>
      <c r="O777">
        <v>0.17206483775635092</v>
      </c>
      <c r="P777" s="1">
        <v>0.2</v>
      </c>
      <c r="Q777" t="s">
        <v>428</v>
      </c>
      <c r="U777"/>
      <c r="V777"/>
    </row>
    <row r="778" spans="1:22" x14ac:dyDescent="0.25">
      <c r="A778" t="s">
        <v>10</v>
      </c>
      <c r="B778" t="str">
        <f t="shared" si="12"/>
        <v>Redmi 14C</v>
      </c>
      <c r="C778" t="s">
        <v>11</v>
      </c>
      <c r="D778">
        <v>15299</v>
      </c>
      <c r="E778">
        <v>20999</v>
      </c>
      <c r="F778" t="s">
        <v>12</v>
      </c>
      <c r="G778" t="s">
        <v>13</v>
      </c>
      <c r="H778" t="s">
        <v>14</v>
      </c>
      <c r="I778" t="s">
        <v>15</v>
      </c>
      <c r="J778">
        <v>5700</v>
      </c>
      <c r="K778">
        <v>28</v>
      </c>
      <c r="L778">
        <v>8</v>
      </c>
      <c r="M778">
        <v>256</v>
      </c>
      <c r="N778">
        <v>5160</v>
      </c>
      <c r="O778">
        <v>0.35453297601150402</v>
      </c>
      <c r="P778" s="1">
        <v>0.4</v>
      </c>
      <c r="Q778" t="s">
        <v>428</v>
      </c>
      <c r="U778"/>
      <c r="V778"/>
    </row>
    <row r="779" spans="1:22" x14ac:dyDescent="0.25">
      <c r="A779" t="s">
        <v>10</v>
      </c>
      <c r="B779" t="str">
        <f t="shared" si="12"/>
        <v>Redmi 12</v>
      </c>
      <c r="C779" t="s">
        <v>118</v>
      </c>
      <c r="D779">
        <v>16999</v>
      </c>
      <c r="E779">
        <v>23999</v>
      </c>
      <c r="F779" t="s">
        <v>12</v>
      </c>
      <c r="G779" t="s">
        <v>13</v>
      </c>
      <c r="H779" t="s">
        <v>26</v>
      </c>
      <c r="I779" t="s">
        <v>21</v>
      </c>
      <c r="J779">
        <v>7000</v>
      </c>
      <c r="K779">
        <v>30</v>
      </c>
      <c r="L779">
        <v>8</v>
      </c>
      <c r="M779">
        <v>256</v>
      </c>
      <c r="N779">
        <v>5000</v>
      </c>
      <c r="O779">
        <v>0.30966527442790753</v>
      </c>
      <c r="P779" s="1">
        <v>0.3</v>
      </c>
      <c r="Q779" t="s">
        <v>428</v>
      </c>
      <c r="U779"/>
      <c r="V779"/>
    </row>
    <row r="780" spans="1:22" x14ac:dyDescent="0.25">
      <c r="A780" t="s">
        <v>10</v>
      </c>
      <c r="B780" t="str">
        <f t="shared" si="12"/>
        <v>C75</v>
      </c>
      <c r="C780" t="s">
        <v>30</v>
      </c>
      <c r="D780">
        <v>21550</v>
      </c>
      <c r="E780">
        <v>26999</v>
      </c>
      <c r="F780" t="s">
        <v>24</v>
      </c>
      <c r="G780" t="s">
        <v>25</v>
      </c>
      <c r="H780" t="s">
        <v>84</v>
      </c>
      <c r="I780" t="s">
        <v>77</v>
      </c>
      <c r="J780">
        <v>5449</v>
      </c>
      <c r="K780">
        <v>21</v>
      </c>
      <c r="L780">
        <v>6</v>
      </c>
      <c r="M780">
        <v>128</v>
      </c>
      <c r="N780">
        <v>6000</v>
      </c>
      <c r="O780">
        <v>0.28464037122969837</v>
      </c>
      <c r="P780" s="1">
        <v>0.3</v>
      </c>
      <c r="Q780" t="s">
        <v>430</v>
      </c>
      <c r="U780"/>
      <c r="V780"/>
    </row>
    <row r="781" spans="1:22" x14ac:dyDescent="0.25">
      <c r="A781" t="s">
        <v>22</v>
      </c>
      <c r="B781" t="str">
        <f t="shared" si="12"/>
        <v>Note 12 VIP</v>
      </c>
      <c r="C781" t="s">
        <v>216</v>
      </c>
      <c r="D781">
        <v>14999</v>
      </c>
      <c r="E781">
        <v>17999</v>
      </c>
      <c r="F781" t="s">
        <v>12</v>
      </c>
      <c r="G781" t="s">
        <v>13</v>
      </c>
      <c r="H781" t="s">
        <v>26</v>
      </c>
      <c r="I781" t="s">
        <v>153</v>
      </c>
      <c r="J781">
        <v>3000</v>
      </c>
      <c r="K781">
        <v>17</v>
      </c>
      <c r="L781">
        <v>8</v>
      </c>
      <c r="M781">
        <v>256</v>
      </c>
      <c r="N781">
        <v>4500</v>
      </c>
      <c r="O781">
        <v>0.31762117474498303</v>
      </c>
      <c r="P781" s="1">
        <v>0.3</v>
      </c>
      <c r="Q781" t="s">
        <v>428</v>
      </c>
      <c r="U781"/>
      <c r="V781"/>
    </row>
    <row r="782" spans="1:22" x14ac:dyDescent="0.25">
      <c r="A782" t="s">
        <v>32</v>
      </c>
      <c r="B782" t="str">
        <f t="shared" si="12"/>
        <v>GALAXY A05</v>
      </c>
      <c r="C782" t="s">
        <v>114</v>
      </c>
      <c r="D782">
        <v>9345</v>
      </c>
      <c r="E782">
        <v>15999</v>
      </c>
      <c r="F782" t="s">
        <v>28</v>
      </c>
      <c r="G782" t="s">
        <v>19</v>
      </c>
      <c r="H782" t="s">
        <v>26</v>
      </c>
      <c r="I782" t="s">
        <v>21</v>
      </c>
      <c r="J782">
        <v>6654</v>
      </c>
      <c r="K782">
        <v>42</v>
      </c>
      <c r="L782">
        <v>4</v>
      </c>
      <c r="M782">
        <v>64</v>
      </c>
      <c r="N782">
        <v>5000</v>
      </c>
      <c r="O782">
        <v>0.54232209737827719</v>
      </c>
      <c r="P782" s="1">
        <v>0.5</v>
      </c>
      <c r="Q782" t="s">
        <v>432</v>
      </c>
      <c r="U782"/>
      <c r="V782"/>
    </row>
    <row r="783" spans="1:22" x14ac:dyDescent="0.25">
      <c r="A783" t="s">
        <v>22</v>
      </c>
      <c r="B783" t="str">
        <f t="shared" si="12"/>
        <v>Smart 10</v>
      </c>
      <c r="C783" t="s">
        <v>183</v>
      </c>
      <c r="D783">
        <v>10799</v>
      </c>
      <c r="E783">
        <v>19999</v>
      </c>
      <c r="F783" t="s">
        <v>12</v>
      </c>
      <c r="G783" t="s">
        <v>25</v>
      </c>
      <c r="H783" t="s">
        <v>20</v>
      </c>
      <c r="I783" t="s">
        <v>21</v>
      </c>
      <c r="J783">
        <v>9200</v>
      </c>
      <c r="K783">
        <v>46</v>
      </c>
      <c r="L783">
        <v>8</v>
      </c>
      <c r="M783">
        <v>128</v>
      </c>
      <c r="N783">
        <v>5000</v>
      </c>
      <c r="O783">
        <v>0.47559959255486617</v>
      </c>
      <c r="P783" s="1">
        <v>0.5</v>
      </c>
      <c r="Q783" t="s">
        <v>433</v>
      </c>
      <c r="U783"/>
      <c r="V783"/>
    </row>
    <row r="784" spans="1:22" x14ac:dyDescent="0.25">
      <c r="A784" t="s">
        <v>22</v>
      </c>
      <c r="B784" t="str">
        <f t="shared" si="12"/>
        <v>Hot 30i</v>
      </c>
      <c r="C784" t="s">
        <v>242</v>
      </c>
      <c r="D784">
        <v>12999</v>
      </c>
      <c r="E784">
        <v>29999</v>
      </c>
      <c r="F784" t="s">
        <v>28</v>
      </c>
      <c r="G784" t="s">
        <v>25</v>
      </c>
      <c r="H784" t="s">
        <v>108</v>
      </c>
      <c r="I784" t="s">
        <v>21</v>
      </c>
      <c r="J784">
        <v>17000</v>
      </c>
      <c r="K784">
        <v>57</v>
      </c>
      <c r="L784">
        <v>4</v>
      </c>
      <c r="M784">
        <v>128</v>
      </c>
      <c r="N784">
        <v>5000</v>
      </c>
      <c r="O784">
        <v>0.39479959996922842</v>
      </c>
      <c r="P784" s="1">
        <v>0.4</v>
      </c>
      <c r="Q784" t="s">
        <v>431</v>
      </c>
      <c r="U784"/>
      <c r="V784"/>
    </row>
    <row r="785" spans="1:22" x14ac:dyDescent="0.25">
      <c r="A785" t="s">
        <v>32</v>
      </c>
      <c r="B785" t="str">
        <f t="shared" si="12"/>
        <v>Galaxy A25</v>
      </c>
      <c r="C785" t="s">
        <v>92</v>
      </c>
      <c r="D785">
        <v>36899</v>
      </c>
      <c r="E785">
        <v>55999</v>
      </c>
      <c r="F785" t="s">
        <v>12</v>
      </c>
      <c r="G785" t="s">
        <v>13</v>
      </c>
      <c r="H785" t="s">
        <v>67</v>
      </c>
      <c r="I785" t="s">
        <v>21</v>
      </c>
      <c r="J785">
        <v>19100</v>
      </c>
      <c r="K785">
        <v>35</v>
      </c>
      <c r="L785">
        <v>8</v>
      </c>
      <c r="M785">
        <v>256</v>
      </c>
      <c r="N785">
        <v>5000</v>
      </c>
      <c r="O785">
        <v>0.14265969267459822</v>
      </c>
      <c r="P785" s="1">
        <v>0.1</v>
      </c>
      <c r="Q785" t="s">
        <v>428</v>
      </c>
      <c r="U785"/>
      <c r="V785"/>
    </row>
    <row r="786" spans="1:22" x14ac:dyDescent="0.25">
      <c r="A786" t="s">
        <v>22</v>
      </c>
      <c r="B786" t="str">
        <f t="shared" si="12"/>
        <v>Smart 10</v>
      </c>
      <c r="C786" t="s">
        <v>183</v>
      </c>
      <c r="D786">
        <v>11190</v>
      </c>
      <c r="E786">
        <v>20000</v>
      </c>
      <c r="F786" t="s">
        <v>12</v>
      </c>
      <c r="G786" t="s">
        <v>25</v>
      </c>
      <c r="H786" t="s">
        <v>20</v>
      </c>
      <c r="I786" t="s">
        <v>21</v>
      </c>
      <c r="J786">
        <v>8810</v>
      </c>
      <c r="K786">
        <v>44</v>
      </c>
      <c r="L786">
        <v>8</v>
      </c>
      <c r="M786">
        <v>128</v>
      </c>
      <c r="N786">
        <v>5000</v>
      </c>
      <c r="O786">
        <v>0.45898123324396783</v>
      </c>
      <c r="P786" s="1">
        <v>0.5</v>
      </c>
      <c r="Q786" t="s">
        <v>433</v>
      </c>
      <c r="U786"/>
      <c r="V786"/>
    </row>
    <row r="787" spans="1:22" x14ac:dyDescent="0.25">
      <c r="A787" t="s">
        <v>243</v>
      </c>
      <c r="B787" t="str">
        <f t="shared" si="12"/>
        <v>Pixel 8</v>
      </c>
      <c r="C787" t="s">
        <v>244</v>
      </c>
      <c r="D787">
        <v>95000</v>
      </c>
      <c r="F787" t="s">
        <v>12</v>
      </c>
      <c r="G787" t="s">
        <v>13</v>
      </c>
      <c r="H787" t="s">
        <v>132</v>
      </c>
      <c r="I787" t="s">
        <v>245</v>
      </c>
      <c r="L787">
        <v>8</v>
      </c>
      <c r="M787">
        <v>256</v>
      </c>
      <c r="N787">
        <v>4575</v>
      </c>
      <c r="O787">
        <v>5.0936842105263155E-2</v>
      </c>
      <c r="P787" s="1">
        <v>0.1</v>
      </c>
      <c r="Q787" t="s">
        <v>428</v>
      </c>
      <c r="U787"/>
      <c r="V787"/>
    </row>
    <row r="788" spans="1:22" x14ac:dyDescent="0.25">
      <c r="A788" t="s">
        <v>32</v>
      </c>
      <c r="B788" t="str">
        <f t="shared" si="12"/>
        <v>Galaxy A36</v>
      </c>
      <c r="C788" t="s">
        <v>186</v>
      </c>
      <c r="D788">
        <v>36899</v>
      </c>
      <c r="E788">
        <v>50000</v>
      </c>
      <c r="F788" t="s">
        <v>24</v>
      </c>
      <c r="G788" t="s">
        <v>25</v>
      </c>
      <c r="H788" t="s">
        <v>20</v>
      </c>
      <c r="I788" t="s">
        <v>21</v>
      </c>
      <c r="J788">
        <v>13101</v>
      </c>
      <c r="K788">
        <v>27</v>
      </c>
      <c r="L788">
        <v>6</v>
      </c>
      <c r="M788">
        <v>128</v>
      </c>
      <c r="N788">
        <v>5000</v>
      </c>
      <c r="O788">
        <v>0.13913656196644897</v>
      </c>
      <c r="P788" s="1">
        <v>0.1</v>
      </c>
      <c r="Q788" t="s">
        <v>430</v>
      </c>
      <c r="U788"/>
      <c r="V788"/>
    </row>
    <row r="789" spans="1:22" x14ac:dyDescent="0.25">
      <c r="A789" t="s">
        <v>32</v>
      </c>
      <c r="B789" t="str">
        <f t="shared" si="12"/>
        <v>Galaxy A06</v>
      </c>
      <c r="C789" t="s">
        <v>41</v>
      </c>
      <c r="D789">
        <v>10450</v>
      </c>
      <c r="E789">
        <v>19999</v>
      </c>
      <c r="F789" t="s">
        <v>28</v>
      </c>
      <c r="G789" t="s">
        <v>19</v>
      </c>
      <c r="H789" t="s">
        <v>26</v>
      </c>
      <c r="I789" t="s">
        <v>21</v>
      </c>
      <c r="J789">
        <v>9549</v>
      </c>
      <c r="K789">
        <v>48</v>
      </c>
      <c r="L789">
        <v>4</v>
      </c>
      <c r="M789">
        <v>64</v>
      </c>
      <c r="N789">
        <v>5000</v>
      </c>
      <c r="O789">
        <v>0.48497607655502395</v>
      </c>
      <c r="P789" s="1">
        <v>0.5</v>
      </c>
      <c r="Q789" t="s">
        <v>432</v>
      </c>
      <c r="U789"/>
      <c r="V789"/>
    </row>
    <row r="790" spans="1:22" x14ac:dyDescent="0.25">
      <c r="A790" t="s">
        <v>34</v>
      </c>
      <c r="B790" t="str">
        <f t="shared" si="12"/>
        <v>CAMON 40 PRO</v>
      </c>
      <c r="C790" t="s">
        <v>163</v>
      </c>
      <c r="D790">
        <v>32330</v>
      </c>
      <c r="E790">
        <v>45000</v>
      </c>
      <c r="F790" t="s">
        <v>12</v>
      </c>
      <c r="G790" t="s">
        <v>13</v>
      </c>
      <c r="H790" t="s">
        <v>55</v>
      </c>
      <c r="I790" t="s">
        <v>63</v>
      </c>
      <c r="J790">
        <v>12670</v>
      </c>
      <c r="K790">
        <v>29</v>
      </c>
      <c r="L790">
        <v>8</v>
      </c>
      <c r="M790">
        <v>256</v>
      </c>
      <c r="N790">
        <v>5200</v>
      </c>
      <c r="O790">
        <v>0.16900711413547789</v>
      </c>
      <c r="P790" s="1">
        <v>0.2</v>
      </c>
      <c r="Q790" t="s">
        <v>428</v>
      </c>
      <c r="U790"/>
      <c r="V790"/>
    </row>
    <row r="791" spans="1:22" x14ac:dyDescent="0.25">
      <c r="A791" t="s">
        <v>34</v>
      </c>
      <c r="B791" t="str">
        <f t="shared" si="12"/>
        <v>Spark 30c</v>
      </c>
      <c r="C791" t="s">
        <v>35</v>
      </c>
      <c r="D791">
        <v>12799</v>
      </c>
      <c r="E791">
        <v>15999</v>
      </c>
      <c r="F791" t="s">
        <v>12</v>
      </c>
      <c r="G791" t="s">
        <v>25</v>
      </c>
      <c r="H791" t="s">
        <v>36</v>
      </c>
      <c r="I791" t="s">
        <v>21</v>
      </c>
      <c r="J791">
        <v>3200</v>
      </c>
      <c r="K791">
        <v>20</v>
      </c>
      <c r="L791">
        <v>8</v>
      </c>
      <c r="M791">
        <v>128</v>
      </c>
      <c r="N791">
        <v>5000</v>
      </c>
      <c r="O791">
        <v>0.401281350105477</v>
      </c>
      <c r="P791" s="1">
        <v>0.4</v>
      </c>
      <c r="Q791" t="s">
        <v>433</v>
      </c>
      <c r="U791"/>
      <c r="V791"/>
    </row>
    <row r="792" spans="1:22" x14ac:dyDescent="0.25">
      <c r="A792" t="s">
        <v>32</v>
      </c>
      <c r="B792" t="str">
        <f t="shared" si="12"/>
        <v>Galaxy A15</v>
      </c>
      <c r="C792" t="s">
        <v>79</v>
      </c>
      <c r="D792">
        <v>18850</v>
      </c>
      <c r="E792">
        <v>29999</v>
      </c>
      <c r="F792" t="s">
        <v>28</v>
      </c>
      <c r="G792" t="s">
        <v>25</v>
      </c>
      <c r="H792" t="s">
        <v>67</v>
      </c>
      <c r="I792" t="s">
        <v>21</v>
      </c>
      <c r="J792">
        <v>11149</v>
      </c>
      <c r="K792">
        <v>38</v>
      </c>
      <c r="L792">
        <v>4</v>
      </c>
      <c r="M792">
        <v>128</v>
      </c>
      <c r="N792">
        <v>5000</v>
      </c>
      <c r="O792">
        <v>0.2722546419098143</v>
      </c>
      <c r="P792" s="1">
        <v>0.3</v>
      </c>
      <c r="Q792" t="s">
        <v>431</v>
      </c>
      <c r="U792"/>
      <c r="V792"/>
    </row>
    <row r="793" spans="1:22" x14ac:dyDescent="0.25">
      <c r="A793" t="s">
        <v>32</v>
      </c>
      <c r="B793" t="str">
        <f t="shared" si="12"/>
        <v>Galaxy A05s</v>
      </c>
      <c r="C793" t="s">
        <v>70</v>
      </c>
      <c r="D793">
        <v>14537</v>
      </c>
      <c r="E793">
        <v>20999</v>
      </c>
      <c r="F793" t="s">
        <v>28</v>
      </c>
      <c r="G793" t="s">
        <v>25</v>
      </c>
      <c r="H793" t="s">
        <v>26</v>
      </c>
      <c r="I793" t="s">
        <v>21</v>
      </c>
      <c r="J793">
        <v>6462</v>
      </c>
      <c r="K793">
        <v>31</v>
      </c>
      <c r="L793">
        <v>4</v>
      </c>
      <c r="M793">
        <v>128</v>
      </c>
      <c r="N793">
        <v>5000</v>
      </c>
      <c r="O793">
        <v>0.35303019880305425</v>
      </c>
      <c r="P793" s="1">
        <v>0.4</v>
      </c>
      <c r="Q793" t="s">
        <v>431</v>
      </c>
      <c r="U793"/>
      <c r="V793"/>
    </row>
    <row r="794" spans="1:22" x14ac:dyDescent="0.25">
      <c r="A794" t="s">
        <v>32</v>
      </c>
      <c r="B794" t="str">
        <f t="shared" si="12"/>
        <v>A06</v>
      </c>
      <c r="C794" t="s">
        <v>43</v>
      </c>
      <c r="D794">
        <v>11899</v>
      </c>
      <c r="E794">
        <v>19999</v>
      </c>
      <c r="F794" t="s">
        <v>28</v>
      </c>
      <c r="G794" t="s">
        <v>19</v>
      </c>
      <c r="H794" t="s">
        <v>26</v>
      </c>
      <c r="I794" t="s">
        <v>21</v>
      </c>
      <c r="J794">
        <v>8100</v>
      </c>
      <c r="K794">
        <v>41</v>
      </c>
      <c r="L794">
        <v>4</v>
      </c>
      <c r="M794">
        <v>64</v>
      </c>
      <c r="N794">
        <v>5000</v>
      </c>
      <c r="O794">
        <v>0.4259181443818808</v>
      </c>
      <c r="P794" s="1">
        <v>0.4</v>
      </c>
      <c r="Q794" t="s">
        <v>432</v>
      </c>
      <c r="U794"/>
      <c r="V794"/>
    </row>
    <row r="795" spans="1:22" x14ac:dyDescent="0.25">
      <c r="A795" t="s">
        <v>10</v>
      </c>
      <c r="B795" t="str">
        <f t="shared" si="12"/>
        <v>Note 50</v>
      </c>
      <c r="C795" t="s">
        <v>47</v>
      </c>
      <c r="D795">
        <v>11599</v>
      </c>
      <c r="E795">
        <v>19999</v>
      </c>
      <c r="F795" t="s">
        <v>12</v>
      </c>
      <c r="G795" t="s">
        <v>25</v>
      </c>
      <c r="H795" t="s">
        <v>48</v>
      </c>
      <c r="I795" t="s">
        <v>21</v>
      </c>
      <c r="J795">
        <v>8400</v>
      </c>
      <c r="K795">
        <v>42</v>
      </c>
      <c r="L795">
        <v>8</v>
      </c>
      <c r="M795">
        <v>128</v>
      </c>
      <c r="N795">
        <v>5000</v>
      </c>
      <c r="O795">
        <v>0.44279679282696782</v>
      </c>
      <c r="P795" s="1">
        <v>0.4</v>
      </c>
      <c r="Q795" t="s">
        <v>433</v>
      </c>
      <c r="U795"/>
      <c r="V795"/>
    </row>
    <row r="796" spans="1:22" x14ac:dyDescent="0.25">
      <c r="A796" t="s">
        <v>22</v>
      </c>
      <c r="B796" t="str">
        <f t="shared" si="12"/>
        <v>Smart 9 HD'</v>
      </c>
      <c r="C796" t="s">
        <v>205</v>
      </c>
      <c r="D796">
        <v>8899</v>
      </c>
      <c r="E796">
        <v>15000</v>
      </c>
      <c r="F796" t="s">
        <v>39</v>
      </c>
      <c r="G796" t="s">
        <v>19</v>
      </c>
      <c r="H796" t="s">
        <v>20</v>
      </c>
      <c r="I796" t="s">
        <v>21</v>
      </c>
      <c r="J796">
        <v>6101</v>
      </c>
      <c r="K796">
        <v>41</v>
      </c>
      <c r="L796">
        <v>3</v>
      </c>
      <c r="M796">
        <v>64</v>
      </c>
      <c r="N796">
        <v>5000</v>
      </c>
      <c r="O796">
        <v>0.56938981908079556</v>
      </c>
      <c r="P796" s="1">
        <v>0.6</v>
      </c>
      <c r="Q796" t="s">
        <v>434</v>
      </c>
      <c r="U796"/>
      <c r="V796"/>
    </row>
    <row r="797" spans="1:22" x14ac:dyDescent="0.25">
      <c r="A797" t="s">
        <v>34</v>
      </c>
      <c r="B797" t="str">
        <f t="shared" si="12"/>
        <v>Spark 30c</v>
      </c>
      <c r="C797" t="s">
        <v>35</v>
      </c>
      <c r="D797">
        <v>13129</v>
      </c>
      <c r="E797">
        <v>20000</v>
      </c>
      <c r="F797" t="s">
        <v>12</v>
      </c>
      <c r="G797" t="s">
        <v>25</v>
      </c>
      <c r="H797" t="s">
        <v>36</v>
      </c>
      <c r="I797" t="s">
        <v>21</v>
      </c>
      <c r="J797">
        <v>6871</v>
      </c>
      <c r="K797">
        <v>35</v>
      </c>
      <c r="L797">
        <v>8</v>
      </c>
      <c r="M797">
        <v>128</v>
      </c>
      <c r="N797">
        <v>5000</v>
      </c>
      <c r="O797">
        <v>0.3911950643613375</v>
      </c>
      <c r="P797" s="1">
        <v>0.4</v>
      </c>
      <c r="Q797" t="s">
        <v>433</v>
      </c>
      <c r="U797"/>
      <c r="V797"/>
    </row>
    <row r="798" spans="1:22" x14ac:dyDescent="0.25">
      <c r="A798" t="s">
        <v>34</v>
      </c>
      <c r="B798" t="str">
        <f t="shared" si="12"/>
        <v>CAMON 40 PRO</v>
      </c>
      <c r="C798" t="s">
        <v>163</v>
      </c>
      <c r="D798">
        <v>32999</v>
      </c>
      <c r="E798">
        <v>60000</v>
      </c>
      <c r="F798" t="s">
        <v>12</v>
      </c>
      <c r="G798" t="s">
        <v>13</v>
      </c>
      <c r="H798" t="s">
        <v>55</v>
      </c>
      <c r="I798" t="s">
        <v>63</v>
      </c>
      <c r="J798">
        <v>27001</v>
      </c>
      <c r="K798">
        <v>45</v>
      </c>
      <c r="L798">
        <v>8</v>
      </c>
      <c r="M798">
        <v>256</v>
      </c>
      <c r="N798">
        <v>5200</v>
      </c>
      <c r="O798">
        <v>0.1655807751750053</v>
      </c>
      <c r="P798" s="1">
        <v>0.2</v>
      </c>
      <c r="Q798" t="s">
        <v>428</v>
      </c>
      <c r="U798"/>
      <c r="V798"/>
    </row>
    <row r="799" spans="1:22" x14ac:dyDescent="0.25">
      <c r="A799" t="s">
        <v>10</v>
      </c>
      <c r="B799" t="str">
        <f t="shared" si="12"/>
        <v>Redmi Note 14 pro</v>
      </c>
      <c r="C799" t="s">
        <v>72</v>
      </c>
      <c r="D799">
        <v>33599</v>
      </c>
      <c r="E799">
        <v>50000</v>
      </c>
      <c r="F799" t="s">
        <v>12</v>
      </c>
      <c r="G799" t="s">
        <v>13</v>
      </c>
      <c r="H799" t="s">
        <v>36</v>
      </c>
      <c r="I799" t="s">
        <v>45</v>
      </c>
      <c r="J799">
        <v>16401</v>
      </c>
      <c r="K799">
        <v>33</v>
      </c>
      <c r="L799">
        <v>8</v>
      </c>
      <c r="M799">
        <v>256</v>
      </c>
      <c r="N799">
        <v>5500</v>
      </c>
      <c r="O799">
        <v>0.17155272478347569</v>
      </c>
      <c r="P799" s="1">
        <v>0.2</v>
      </c>
      <c r="Q799" t="s">
        <v>428</v>
      </c>
      <c r="U799"/>
      <c r="V799"/>
    </row>
    <row r="800" spans="1:22" x14ac:dyDescent="0.25">
      <c r="A800" t="s">
        <v>10</v>
      </c>
      <c r="B800" t="str">
        <f t="shared" si="12"/>
        <v>C75</v>
      </c>
      <c r="C800" t="s">
        <v>30</v>
      </c>
      <c r="D800">
        <v>15099</v>
      </c>
      <c r="E800">
        <v>19999</v>
      </c>
      <c r="F800" t="s">
        <v>12</v>
      </c>
      <c r="G800" t="s">
        <v>13</v>
      </c>
      <c r="H800" t="s">
        <v>14</v>
      </c>
      <c r="I800" t="s">
        <v>15</v>
      </c>
      <c r="J800">
        <v>4900</v>
      </c>
      <c r="K800">
        <v>25</v>
      </c>
      <c r="L800">
        <v>8</v>
      </c>
      <c r="M800">
        <v>256</v>
      </c>
      <c r="N800">
        <v>5160</v>
      </c>
      <c r="O800">
        <v>0.35922908801907411</v>
      </c>
      <c r="P800" s="1">
        <v>0.4</v>
      </c>
      <c r="Q800" t="s">
        <v>428</v>
      </c>
      <c r="U800"/>
      <c r="V800"/>
    </row>
    <row r="801" spans="1:22" x14ac:dyDescent="0.25">
      <c r="A801" t="s">
        <v>16</v>
      </c>
      <c r="B801" t="str">
        <f t="shared" si="12"/>
        <v>S25</v>
      </c>
      <c r="C801" t="s">
        <v>94</v>
      </c>
      <c r="D801">
        <v>13695</v>
      </c>
      <c r="E801">
        <v>19999</v>
      </c>
      <c r="F801" t="s">
        <v>82</v>
      </c>
      <c r="G801" t="s">
        <v>25</v>
      </c>
      <c r="H801" t="s">
        <v>55</v>
      </c>
      <c r="I801" t="s">
        <v>21</v>
      </c>
      <c r="J801">
        <v>6304</v>
      </c>
      <c r="K801">
        <v>32</v>
      </c>
      <c r="L801">
        <v>12</v>
      </c>
      <c r="M801">
        <v>128</v>
      </c>
      <c r="N801">
        <v>5000</v>
      </c>
      <c r="O801">
        <v>0.37531945965680907</v>
      </c>
      <c r="P801" s="1">
        <v>0.4</v>
      </c>
      <c r="Q801" t="s">
        <v>442</v>
      </c>
      <c r="U801"/>
      <c r="V801"/>
    </row>
    <row r="802" spans="1:22" x14ac:dyDescent="0.25">
      <c r="A802" t="s">
        <v>10</v>
      </c>
      <c r="B802" t="str">
        <f t="shared" si="12"/>
        <v>C75</v>
      </c>
      <c r="C802" t="s">
        <v>30</v>
      </c>
      <c r="D802">
        <v>16099</v>
      </c>
      <c r="E802">
        <v>30999</v>
      </c>
      <c r="F802" t="s">
        <v>12</v>
      </c>
      <c r="G802" t="s">
        <v>13</v>
      </c>
      <c r="H802" t="s">
        <v>14</v>
      </c>
      <c r="I802" t="s">
        <v>15</v>
      </c>
      <c r="J802">
        <v>14900</v>
      </c>
      <c r="K802">
        <v>48</v>
      </c>
      <c r="L802">
        <v>8</v>
      </c>
      <c r="M802">
        <v>256</v>
      </c>
      <c r="N802">
        <v>5160</v>
      </c>
      <c r="O802">
        <v>0.33691533635629545</v>
      </c>
      <c r="P802" s="1">
        <v>0.3</v>
      </c>
      <c r="Q802" t="s">
        <v>428</v>
      </c>
      <c r="U802"/>
      <c r="V802"/>
    </row>
    <row r="803" spans="1:22" x14ac:dyDescent="0.25">
      <c r="A803" t="s">
        <v>49</v>
      </c>
      <c r="B803" t="str">
        <f t="shared" si="12"/>
        <v>A58</v>
      </c>
      <c r="C803" t="s">
        <v>83</v>
      </c>
      <c r="D803">
        <v>20599</v>
      </c>
      <c r="E803">
        <v>45999</v>
      </c>
      <c r="F803" t="s">
        <v>12</v>
      </c>
      <c r="G803" t="s">
        <v>25</v>
      </c>
      <c r="H803" t="s">
        <v>84</v>
      </c>
      <c r="I803" t="s">
        <v>21</v>
      </c>
      <c r="J803">
        <v>25400</v>
      </c>
      <c r="K803">
        <v>56</v>
      </c>
      <c r="L803">
        <v>8</v>
      </c>
      <c r="M803">
        <v>128</v>
      </c>
      <c r="N803">
        <v>5000</v>
      </c>
      <c r="O803">
        <v>0.24933249186853731</v>
      </c>
      <c r="P803" s="1">
        <v>0.2</v>
      </c>
      <c r="Q803" t="s">
        <v>433</v>
      </c>
      <c r="U803"/>
      <c r="V803"/>
    </row>
    <row r="804" spans="1:22" x14ac:dyDescent="0.25">
      <c r="A804" t="s">
        <v>10</v>
      </c>
      <c r="B804" t="str">
        <f t="shared" si="12"/>
        <v>Redmi Note 14</v>
      </c>
      <c r="C804" t="s">
        <v>44</v>
      </c>
      <c r="D804">
        <v>24999</v>
      </c>
      <c r="E804">
        <v>34999</v>
      </c>
      <c r="F804" t="s">
        <v>12</v>
      </c>
      <c r="G804" t="s">
        <v>13</v>
      </c>
      <c r="H804" t="s">
        <v>36</v>
      </c>
      <c r="I804" t="s">
        <v>45</v>
      </c>
      <c r="J804">
        <v>10000</v>
      </c>
      <c r="K804">
        <v>29</v>
      </c>
      <c r="L804">
        <v>8</v>
      </c>
      <c r="M804">
        <v>256</v>
      </c>
      <c r="N804">
        <v>5500</v>
      </c>
      <c r="O804">
        <v>0.23056922276891076</v>
      </c>
      <c r="P804" s="1">
        <v>0.2</v>
      </c>
      <c r="Q804" t="s">
        <v>428</v>
      </c>
      <c r="U804"/>
      <c r="V804"/>
    </row>
    <row r="805" spans="1:22" x14ac:dyDescent="0.25">
      <c r="A805" t="s">
        <v>32</v>
      </c>
      <c r="B805" t="str">
        <f t="shared" si="12"/>
        <v>A06</v>
      </c>
      <c r="C805" t="s">
        <v>43</v>
      </c>
      <c r="D805">
        <v>12099</v>
      </c>
      <c r="E805">
        <v>20999</v>
      </c>
      <c r="F805" t="s">
        <v>28</v>
      </c>
      <c r="G805" t="s">
        <v>25</v>
      </c>
      <c r="H805" t="s">
        <v>26</v>
      </c>
      <c r="I805" t="s">
        <v>21</v>
      </c>
      <c r="J805">
        <v>8900</v>
      </c>
      <c r="K805">
        <v>43</v>
      </c>
      <c r="L805">
        <v>4</v>
      </c>
      <c r="M805">
        <v>128</v>
      </c>
      <c r="N805">
        <v>5000</v>
      </c>
      <c r="O805">
        <v>0.42416728655260766</v>
      </c>
      <c r="P805" s="1">
        <v>0.4</v>
      </c>
      <c r="Q805" t="s">
        <v>431</v>
      </c>
      <c r="U805"/>
      <c r="V805"/>
    </row>
    <row r="806" spans="1:22" x14ac:dyDescent="0.25">
      <c r="A806" t="s">
        <v>32</v>
      </c>
      <c r="B806" t="str">
        <f t="shared" si="12"/>
        <v>Galaxy A36</v>
      </c>
      <c r="C806" t="s">
        <v>186</v>
      </c>
      <c r="D806">
        <v>39790</v>
      </c>
      <c r="E806">
        <v>49999</v>
      </c>
      <c r="F806" t="s">
        <v>12</v>
      </c>
      <c r="G806" t="s">
        <v>13</v>
      </c>
      <c r="H806" t="s">
        <v>20</v>
      </c>
      <c r="I806" t="s">
        <v>21</v>
      </c>
      <c r="J806">
        <v>10209</v>
      </c>
      <c r="K806">
        <v>21</v>
      </c>
      <c r="L806">
        <v>8</v>
      </c>
      <c r="M806">
        <v>256</v>
      </c>
      <c r="N806">
        <v>5000</v>
      </c>
      <c r="O806">
        <v>0.13229454636843427</v>
      </c>
      <c r="P806" s="1">
        <v>0.1</v>
      </c>
      <c r="Q806" t="s">
        <v>428</v>
      </c>
      <c r="U806"/>
      <c r="V806"/>
    </row>
    <row r="807" spans="1:22" x14ac:dyDescent="0.25">
      <c r="A807" t="s">
        <v>34</v>
      </c>
      <c r="B807" t="str">
        <f t="shared" si="12"/>
        <v>Camon 40 Pro</v>
      </c>
      <c r="C807" t="s">
        <v>220</v>
      </c>
      <c r="D807">
        <v>32295</v>
      </c>
      <c r="E807">
        <v>35999</v>
      </c>
      <c r="F807" t="s">
        <v>12</v>
      </c>
      <c r="G807" t="s">
        <v>13</v>
      </c>
      <c r="H807" t="s">
        <v>55</v>
      </c>
      <c r="I807" t="s">
        <v>63</v>
      </c>
      <c r="J807">
        <v>3704</v>
      </c>
      <c r="K807">
        <v>11</v>
      </c>
      <c r="L807">
        <v>8</v>
      </c>
      <c r="M807">
        <v>256</v>
      </c>
      <c r="N807">
        <v>5200</v>
      </c>
      <c r="O807">
        <v>0.16919027713268309</v>
      </c>
      <c r="P807" s="1">
        <v>0.2</v>
      </c>
      <c r="Q807" t="s">
        <v>428</v>
      </c>
      <c r="U807"/>
      <c r="V807"/>
    </row>
    <row r="808" spans="1:22" x14ac:dyDescent="0.25">
      <c r="A808" t="s">
        <v>32</v>
      </c>
      <c r="B808" t="str">
        <f t="shared" si="12"/>
        <v>Galaxy A05</v>
      </c>
      <c r="C808" t="s">
        <v>33</v>
      </c>
      <c r="D808">
        <v>9599</v>
      </c>
      <c r="E808">
        <v>20999</v>
      </c>
      <c r="F808" t="s">
        <v>28</v>
      </c>
      <c r="G808" t="s">
        <v>19</v>
      </c>
      <c r="H808" t="s">
        <v>26</v>
      </c>
      <c r="I808" t="s">
        <v>21</v>
      </c>
      <c r="J808">
        <v>11400</v>
      </c>
      <c r="K808">
        <v>55</v>
      </c>
      <c r="L808">
        <v>4</v>
      </c>
      <c r="M808">
        <v>64</v>
      </c>
      <c r="N808">
        <v>5000</v>
      </c>
      <c r="O808">
        <v>0.52797166371497029</v>
      </c>
      <c r="P808" s="1">
        <v>0.5</v>
      </c>
      <c r="Q808" t="s">
        <v>432</v>
      </c>
      <c r="U808"/>
      <c r="V808"/>
    </row>
    <row r="809" spans="1:22" x14ac:dyDescent="0.25">
      <c r="A809" t="s">
        <v>32</v>
      </c>
      <c r="B809" t="str">
        <f t="shared" si="12"/>
        <v>GALAXY A16</v>
      </c>
      <c r="C809" t="s">
        <v>37</v>
      </c>
      <c r="D809">
        <v>18299</v>
      </c>
      <c r="E809">
        <v>30999</v>
      </c>
      <c r="F809" t="s">
        <v>24</v>
      </c>
      <c r="G809" t="s">
        <v>25</v>
      </c>
      <c r="H809" t="s">
        <v>26</v>
      </c>
      <c r="I809" t="s">
        <v>21</v>
      </c>
      <c r="J809">
        <v>12700</v>
      </c>
      <c r="K809">
        <v>41</v>
      </c>
      <c r="L809">
        <v>6</v>
      </c>
      <c r="M809">
        <v>128</v>
      </c>
      <c r="N809">
        <v>5000</v>
      </c>
      <c r="O809">
        <v>0.28056177933220394</v>
      </c>
      <c r="P809" s="1">
        <v>0.3</v>
      </c>
      <c r="Q809" t="s">
        <v>430</v>
      </c>
      <c r="U809"/>
      <c r="V809"/>
    </row>
    <row r="810" spans="1:22" x14ac:dyDescent="0.25">
      <c r="A810" t="s">
        <v>32</v>
      </c>
      <c r="B810" t="str">
        <f t="shared" si="12"/>
        <v>GALAXY A16</v>
      </c>
      <c r="C810" t="s">
        <v>37</v>
      </c>
      <c r="D810">
        <v>18499</v>
      </c>
      <c r="E810">
        <v>30999</v>
      </c>
      <c r="F810" t="s">
        <v>24</v>
      </c>
      <c r="G810" t="s">
        <v>25</v>
      </c>
      <c r="H810" t="s">
        <v>26</v>
      </c>
      <c r="I810" t="s">
        <v>21</v>
      </c>
      <c r="J810">
        <v>12500</v>
      </c>
      <c r="K810">
        <v>41</v>
      </c>
      <c r="L810">
        <v>6</v>
      </c>
      <c r="M810">
        <v>128</v>
      </c>
      <c r="N810">
        <v>5000</v>
      </c>
      <c r="O810">
        <v>0.27752851505486781</v>
      </c>
      <c r="P810" s="1">
        <v>0.3</v>
      </c>
      <c r="Q810" t="s">
        <v>430</v>
      </c>
      <c r="U810"/>
      <c r="V810"/>
    </row>
    <row r="811" spans="1:22" x14ac:dyDescent="0.25">
      <c r="A811" t="s">
        <v>32</v>
      </c>
      <c r="B811" t="str">
        <f t="shared" si="12"/>
        <v>Galaxy A06</v>
      </c>
      <c r="C811" t="s">
        <v>41</v>
      </c>
      <c r="D811">
        <v>11199</v>
      </c>
      <c r="E811">
        <v>20999</v>
      </c>
      <c r="F811" t="s">
        <v>28</v>
      </c>
      <c r="G811" t="s">
        <v>19</v>
      </c>
      <c r="H811" t="s">
        <v>26</v>
      </c>
      <c r="I811" t="s">
        <v>21</v>
      </c>
      <c r="J811">
        <v>9800</v>
      </c>
      <c r="K811">
        <v>47</v>
      </c>
      <c r="L811">
        <v>4</v>
      </c>
      <c r="M811">
        <v>64</v>
      </c>
      <c r="N811">
        <v>5000</v>
      </c>
      <c r="O811">
        <v>0.45254040539333867</v>
      </c>
      <c r="P811" s="1">
        <v>0.5</v>
      </c>
      <c r="Q811" t="s">
        <v>432</v>
      </c>
      <c r="U811"/>
      <c r="V811"/>
    </row>
    <row r="812" spans="1:22" x14ac:dyDescent="0.25">
      <c r="A812" t="s">
        <v>32</v>
      </c>
      <c r="B812" t="str">
        <f t="shared" si="12"/>
        <v>Galaxy A16</v>
      </c>
      <c r="C812" t="s">
        <v>42</v>
      </c>
      <c r="D812">
        <v>18000</v>
      </c>
      <c r="F812" t="s">
        <v>28</v>
      </c>
      <c r="G812" t="s">
        <v>25</v>
      </c>
      <c r="H812" t="s">
        <v>26</v>
      </c>
      <c r="I812" t="s">
        <v>21</v>
      </c>
      <c r="L812">
        <v>4</v>
      </c>
      <c r="M812">
        <v>128</v>
      </c>
      <c r="N812">
        <v>5000</v>
      </c>
      <c r="O812">
        <v>0.28511111111111109</v>
      </c>
      <c r="P812" s="1">
        <v>0.3</v>
      </c>
      <c r="Q812" t="s">
        <v>431</v>
      </c>
      <c r="U812"/>
      <c r="V812"/>
    </row>
    <row r="813" spans="1:22" x14ac:dyDescent="0.25">
      <c r="A813" t="s">
        <v>34</v>
      </c>
      <c r="B813" t="str">
        <f t="shared" si="12"/>
        <v>POP 8</v>
      </c>
      <c r="C813" t="s">
        <v>69</v>
      </c>
      <c r="D813">
        <v>8990</v>
      </c>
      <c r="E813">
        <v>15000</v>
      </c>
      <c r="F813" t="s">
        <v>18</v>
      </c>
      <c r="G813" t="s">
        <v>28</v>
      </c>
      <c r="H813" t="s">
        <v>20</v>
      </c>
      <c r="I813" t="s">
        <v>21</v>
      </c>
      <c r="J813">
        <v>6010</v>
      </c>
      <c r="K813">
        <v>40</v>
      </c>
      <c r="L813">
        <v>2</v>
      </c>
      <c r="M813">
        <v>4</v>
      </c>
      <c r="N813">
        <v>5000</v>
      </c>
      <c r="O813">
        <v>0.55684093437152393</v>
      </c>
      <c r="P813" s="1">
        <v>0.6</v>
      </c>
      <c r="Q813" t="s">
        <v>438</v>
      </c>
      <c r="U813"/>
      <c r="V813"/>
    </row>
    <row r="814" spans="1:22" x14ac:dyDescent="0.25">
      <c r="A814" t="s">
        <v>16</v>
      </c>
      <c r="B814" t="str">
        <f t="shared" si="12"/>
        <v>S23 PLUS</v>
      </c>
      <c r="C814" t="s">
        <v>246</v>
      </c>
      <c r="D814">
        <v>18590</v>
      </c>
      <c r="E814">
        <v>30000</v>
      </c>
      <c r="F814" t="s">
        <v>28</v>
      </c>
      <c r="G814" t="s">
        <v>25</v>
      </c>
      <c r="H814" t="s">
        <v>55</v>
      </c>
      <c r="I814" t="s">
        <v>21</v>
      </c>
      <c r="J814">
        <v>11410</v>
      </c>
      <c r="K814">
        <v>38</v>
      </c>
      <c r="L814">
        <v>4</v>
      </c>
      <c r="M814">
        <v>128</v>
      </c>
      <c r="N814">
        <v>5000</v>
      </c>
      <c r="O814">
        <v>0.27606239913932223</v>
      </c>
      <c r="P814" s="1">
        <v>0.3</v>
      </c>
      <c r="Q814" t="s">
        <v>431</v>
      </c>
      <c r="U814"/>
      <c r="V814"/>
    </row>
    <row r="815" spans="1:22" x14ac:dyDescent="0.25">
      <c r="A815" t="s">
        <v>32</v>
      </c>
      <c r="B815" t="str">
        <f t="shared" si="12"/>
        <v>Galaxy A16</v>
      </c>
      <c r="C815" t="s">
        <v>42</v>
      </c>
      <c r="D815">
        <v>23490</v>
      </c>
      <c r="E815">
        <v>30000</v>
      </c>
      <c r="F815" t="s">
        <v>12</v>
      </c>
      <c r="G815" t="s">
        <v>13</v>
      </c>
      <c r="H815" t="s">
        <v>26</v>
      </c>
      <c r="I815" t="s">
        <v>21</v>
      </c>
      <c r="J815">
        <v>6510</v>
      </c>
      <c r="K815">
        <v>22</v>
      </c>
      <c r="L815">
        <v>8</v>
      </c>
      <c r="M815">
        <v>256</v>
      </c>
      <c r="N815">
        <v>5000</v>
      </c>
      <c r="O815">
        <v>0.22409535972754363</v>
      </c>
      <c r="P815" s="1">
        <v>0.2</v>
      </c>
      <c r="Q815" t="s">
        <v>428</v>
      </c>
      <c r="U815"/>
      <c r="V815"/>
    </row>
    <row r="816" spans="1:22" x14ac:dyDescent="0.25">
      <c r="A816" t="s">
        <v>10</v>
      </c>
      <c r="B816" t="str">
        <f t="shared" si="12"/>
        <v>C71</v>
      </c>
      <c r="C816" t="s">
        <v>164</v>
      </c>
      <c r="D816">
        <v>8299</v>
      </c>
      <c r="E816">
        <v>19999</v>
      </c>
      <c r="F816" t="s">
        <v>39</v>
      </c>
      <c r="G816" t="s">
        <v>19</v>
      </c>
      <c r="H816" t="s">
        <v>14</v>
      </c>
      <c r="I816" t="s">
        <v>63</v>
      </c>
      <c r="J816">
        <v>11700</v>
      </c>
      <c r="K816">
        <v>59</v>
      </c>
      <c r="L816">
        <v>3</v>
      </c>
      <c r="M816">
        <v>64</v>
      </c>
      <c r="N816">
        <v>5200</v>
      </c>
      <c r="O816">
        <v>0.63465477768405831</v>
      </c>
      <c r="P816" s="1">
        <v>0.6</v>
      </c>
      <c r="Q816" t="s">
        <v>434</v>
      </c>
      <c r="U816"/>
      <c r="V816"/>
    </row>
    <row r="817" spans="1:22" x14ac:dyDescent="0.25">
      <c r="A817" t="s">
        <v>10</v>
      </c>
      <c r="B817" t="str">
        <f t="shared" si="12"/>
        <v>Redmi 14C</v>
      </c>
      <c r="C817" t="s">
        <v>11</v>
      </c>
      <c r="D817">
        <v>13550</v>
      </c>
      <c r="E817">
        <v>29999</v>
      </c>
      <c r="F817" t="s">
        <v>24</v>
      </c>
      <c r="G817" t="s">
        <v>25</v>
      </c>
      <c r="H817" t="s">
        <v>14</v>
      </c>
      <c r="I817" t="s">
        <v>15</v>
      </c>
      <c r="J817">
        <v>16449</v>
      </c>
      <c r="K817">
        <v>55</v>
      </c>
      <c r="L817">
        <v>6</v>
      </c>
      <c r="M817">
        <v>128</v>
      </c>
      <c r="N817">
        <v>5160</v>
      </c>
      <c r="O817">
        <v>0.39070110701107014</v>
      </c>
      <c r="P817" s="1">
        <v>0.4</v>
      </c>
      <c r="Q817" t="s">
        <v>430</v>
      </c>
      <c r="U817"/>
      <c r="V817"/>
    </row>
    <row r="818" spans="1:22" x14ac:dyDescent="0.25">
      <c r="A818" t="s">
        <v>32</v>
      </c>
      <c r="B818" t="str">
        <f t="shared" si="12"/>
        <v>Galaxy A16</v>
      </c>
      <c r="C818" t="s">
        <v>42</v>
      </c>
      <c r="D818">
        <v>15850</v>
      </c>
      <c r="E818">
        <v>18999</v>
      </c>
      <c r="F818" t="s">
        <v>28</v>
      </c>
      <c r="G818" t="s">
        <v>25</v>
      </c>
      <c r="H818" t="s">
        <v>26</v>
      </c>
      <c r="I818" t="s">
        <v>21</v>
      </c>
      <c r="J818">
        <v>3149</v>
      </c>
      <c r="K818">
        <v>17</v>
      </c>
      <c r="L818">
        <v>4</v>
      </c>
      <c r="M818">
        <v>128</v>
      </c>
      <c r="N818">
        <v>5000</v>
      </c>
      <c r="O818">
        <v>0.32378548895899056</v>
      </c>
      <c r="P818" s="1">
        <v>0.3</v>
      </c>
      <c r="Q818" t="s">
        <v>431</v>
      </c>
      <c r="U818"/>
      <c r="V818"/>
    </row>
    <row r="819" spans="1:22" x14ac:dyDescent="0.25">
      <c r="A819" t="s">
        <v>10</v>
      </c>
      <c r="B819" t="str">
        <f t="shared" si="12"/>
        <v>Redmi A3x</v>
      </c>
      <c r="C819" t="s">
        <v>38</v>
      </c>
      <c r="D819">
        <v>9300</v>
      </c>
      <c r="E819">
        <v>15000</v>
      </c>
      <c r="F819" t="s">
        <v>39</v>
      </c>
      <c r="G819" t="s">
        <v>19</v>
      </c>
      <c r="H819" t="s">
        <v>40</v>
      </c>
      <c r="I819" t="s">
        <v>21</v>
      </c>
      <c r="J819">
        <v>5700</v>
      </c>
      <c r="K819">
        <v>38</v>
      </c>
      <c r="L819">
        <v>3</v>
      </c>
      <c r="M819">
        <v>64</v>
      </c>
      <c r="N819">
        <v>5000</v>
      </c>
      <c r="O819">
        <v>0.54483870967741932</v>
      </c>
      <c r="P819" s="1">
        <v>0.5</v>
      </c>
      <c r="Q819" t="s">
        <v>434</v>
      </c>
      <c r="U819"/>
      <c r="V819"/>
    </row>
    <row r="820" spans="1:22" x14ac:dyDescent="0.25">
      <c r="A820" t="s">
        <v>10</v>
      </c>
      <c r="B820" t="str">
        <f t="shared" si="12"/>
        <v>Redmi 14C</v>
      </c>
      <c r="C820" t="s">
        <v>11</v>
      </c>
      <c r="D820">
        <v>12900</v>
      </c>
      <c r="E820">
        <v>20999</v>
      </c>
      <c r="F820" t="s">
        <v>28</v>
      </c>
      <c r="G820" t="s">
        <v>25</v>
      </c>
      <c r="H820" t="s">
        <v>14</v>
      </c>
      <c r="I820" t="s">
        <v>15</v>
      </c>
      <c r="J820">
        <v>8099</v>
      </c>
      <c r="K820">
        <v>39</v>
      </c>
      <c r="L820">
        <v>4</v>
      </c>
      <c r="M820">
        <v>128</v>
      </c>
      <c r="N820">
        <v>5160</v>
      </c>
      <c r="O820">
        <v>0.41023255813953491</v>
      </c>
      <c r="P820" s="1">
        <v>0.4</v>
      </c>
      <c r="Q820" t="s">
        <v>431</v>
      </c>
      <c r="U820"/>
      <c r="V820"/>
    </row>
    <row r="821" spans="1:22" x14ac:dyDescent="0.25">
      <c r="A821" t="s">
        <v>10</v>
      </c>
      <c r="B821" t="str">
        <f t="shared" si="12"/>
        <v>REDMI A3 PRO</v>
      </c>
      <c r="C821" t="s">
        <v>247</v>
      </c>
      <c r="D821">
        <v>11500</v>
      </c>
      <c r="E821">
        <v>18000</v>
      </c>
      <c r="F821" t="s">
        <v>28</v>
      </c>
      <c r="G821" t="s">
        <v>25</v>
      </c>
      <c r="H821" t="s">
        <v>14</v>
      </c>
      <c r="I821" t="s">
        <v>15</v>
      </c>
      <c r="J821">
        <v>6500</v>
      </c>
      <c r="K821">
        <v>37</v>
      </c>
      <c r="L821">
        <v>4</v>
      </c>
      <c r="M821">
        <v>128</v>
      </c>
      <c r="N821">
        <v>5160</v>
      </c>
      <c r="O821">
        <v>0.46017391304347827</v>
      </c>
      <c r="P821" s="1">
        <v>0.5</v>
      </c>
      <c r="Q821" t="s">
        <v>431</v>
      </c>
      <c r="U821"/>
      <c r="V821"/>
    </row>
    <row r="822" spans="1:22" x14ac:dyDescent="0.25">
      <c r="A822" t="s">
        <v>49</v>
      </c>
      <c r="B822" t="str">
        <f t="shared" si="12"/>
        <v>A5 PRO</v>
      </c>
      <c r="C822" t="s">
        <v>192</v>
      </c>
      <c r="D822">
        <v>27999</v>
      </c>
      <c r="E822">
        <v>35899</v>
      </c>
      <c r="F822" t="s">
        <v>12</v>
      </c>
      <c r="G822" t="s">
        <v>13</v>
      </c>
      <c r="H822" t="s">
        <v>36</v>
      </c>
      <c r="I822" t="s">
        <v>74</v>
      </c>
      <c r="J822">
        <v>7900</v>
      </c>
      <c r="K822">
        <v>22</v>
      </c>
      <c r="L822">
        <v>8</v>
      </c>
      <c r="M822">
        <v>256</v>
      </c>
      <c r="N822">
        <v>5800</v>
      </c>
      <c r="O822">
        <v>0.21657916354155504</v>
      </c>
      <c r="P822" s="1">
        <v>0.2</v>
      </c>
      <c r="Q822" t="s">
        <v>428</v>
      </c>
      <c r="U822"/>
      <c r="V822"/>
    </row>
    <row r="823" spans="1:22" x14ac:dyDescent="0.25">
      <c r="A823" t="s">
        <v>10</v>
      </c>
      <c r="B823" t="str">
        <f t="shared" si="12"/>
        <v>REDMI NOTE 14</v>
      </c>
      <c r="C823" t="s">
        <v>248</v>
      </c>
      <c r="D823">
        <v>25200</v>
      </c>
      <c r="E823">
        <v>35000</v>
      </c>
      <c r="F823" t="s">
        <v>12</v>
      </c>
      <c r="G823" t="s">
        <v>13</v>
      </c>
      <c r="H823" t="s">
        <v>36</v>
      </c>
      <c r="I823" t="s">
        <v>45</v>
      </c>
      <c r="J823">
        <v>9800</v>
      </c>
      <c r="K823">
        <v>28</v>
      </c>
      <c r="L823">
        <v>8</v>
      </c>
      <c r="M823">
        <v>256</v>
      </c>
      <c r="N823">
        <v>5500</v>
      </c>
      <c r="O823">
        <v>0.22873015873015873</v>
      </c>
      <c r="P823" s="1">
        <v>0.2</v>
      </c>
      <c r="Q823" t="s">
        <v>428</v>
      </c>
      <c r="U823"/>
      <c r="V823"/>
    </row>
    <row r="824" spans="1:22" x14ac:dyDescent="0.25">
      <c r="A824" t="s">
        <v>32</v>
      </c>
      <c r="B824" t="str">
        <f t="shared" si="12"/>
        <v>A35</v>
      </c>
      <c r="C824" t="s">
        <v>249</v>
      </c>
      <c r="D824">
        <v>32990</v>
      </c>
      <c r="E824">
        <v>49999</v>
      </c>
      <c r="F824" t="s">
        <v>24</v>
      </c>
      <c r="G824" t="s">
        <v>25</v>
      </c>
      <c r="H824" t="s">
        <v>20</v>
      </c>
      <c r="I824" t="s">
        <v>21</v>
      </c>
      <c r="J824">
        <v>17009</v>
      </c>
      <c r="K824">
        <v>34</v>
      </c>
      <c r="L824">
        <v>6</v>
      </c>
      <c r="M824">
        <v>128</v>
      </c>
      <c r="N824">
        <v>5000</v>
      </c>
      <c r="O824">
        <v>0.15562291603516218</v>
      </c>
      <c r="P824" s="1">
        <v>0.2</v>
      </c>
      <c r="Q824" t="s">
        <v>430</v>
      </c>
      <c r="U824"/>
      <c r="V824"/>
    </row>
    <row r="825" spans="1:22" x14ac:dyDescent="0.25">
      <c r="A825" t="s">
        <v>10</v>
      </c>
      <c r="B825" t="str">
        <f t="shared" si="12"/>
        <v>REDMI A5</v>
      </c>
      <c r="C825" t="s">
        <v>250</v>
      </c>
      <c r="D825">
        <v>10400</v>
      </c>
      <c r="E825">
        <v>13000</v>
      </c>
      <c r="F825" t="s">
        <v>28</v>
      </c>
      <c r="G825" t="s">
        <v>25</v>
      </c>
      <c r="H825" t="s">
        <v>14</v>
      </c>
      <c r="I825" t="s">
        <v>63</v>
      </c>
      <c r="J825">
        <v>2600</v>
      </c>
      <c r="K825">
        <v>20</v>
      </c>
      <c r="L825">
        <v>4</v>
      </c>
      <c r="M825">
        <v>128</v>
      </c>
      <c r="N825">
        <v>5200</v>
      </c>
      <c r="O825">
        <v>0.51269230769230767</v>
      </c>
      <c r="P825" s="1">
        <v>0.5</v>
      </c>
      <c r="Q825" t="s">
        <v>431</v>
      </c>
      <c r="U825"/>
      <c r="V825"/>
    </row>
    <row r="826" spans="1:22" x14ac:dyDescent="0.25">
      <c r="A826" t="s">
        <v>34</v>
      </c>
      <c r="B826" t="str">
        <f t="shared" si="12"/>
        <v>Camon 40 Pro</v>
      </c>
      <c r="C826" t="s">
        <v>220</v>
      </c>
      <c r="D826">
        <v>32295</v>
      </c>
      <c r="E826">
        <v>35999</v>
      </c>
      <c r="F826" t="s">
        <v>12</v>
      </c>
      <c r="G826" t="s">
        <v>13</v>
      </c>
      <c r="H826" t="s">
        <v>55</v>
      </c>
      <c r="I826" t="s">
        <v>63</v>
      </c>
      <c r="J826">
        <v>3704</v>
      </c>
      <c r="K826">
        <v>11</v>
      </c>
      <c r="L826">
        <v>8</v>
      </c>
      <c r="M826">
        <v>256</v>
      </c>
      <c r="N826">
        <v>5200</v>
      </c>
      <c r="O826">
        <v>0.16919027713268309</v>
      </c>
      <c r="P826" s="1">
        <v>0.2</v>
      </c>
      <c r="Q826" t="s">
        <v>428</v>
      </c>
      <c r="U826"/>
      <c r="V826"/>
    </row>
    <row r="827" spans="1:22" x14ac:dyDescent="0.25">
      <c r="A827" t="s">
        <v>22</v>
      </c>
      <c r="B827" t="str">
        <f t="shared" si="12"/>
        <v>Hot 50 Pro+</v>
      </c>
      <c r="C827" t="s">
        <v>78</v>
      </c>
      <c r="D827">
        <v>21999</v>
      </c>
      <c r="E827">
        <v>25000</v>
      </c>
      <c r="F827" t="s">
        <v>12</v>
      </c>
      <c r="G827" t="s">
        <v>25</v>
      </c>
      <c r="H827" t="s">
        <v>55</v>
      </c>
      <c r="I827" t="s">
        <v>21</v>
      </c>
      <c r="J827">
        <v>3001</v>
      </c>
      <c r="K827">
        <v>12</v>
      </c>
      <c r="L827">
        <v>8</v>
      </c>
      <c r="M827">
        <v>128</v>
      </c>
      <c r="N827">
        <v>5000</v>
      </c>
      <c r="O827">
        <v>0.2334651575071594</v>
      </c>
      <c r="P827" s="1">
        <v>0.2</v>
      </c>
      <c r="Q827" t="s">
        <v>433</v>
      </c>
      <c r="U827"/>
      <c r="V827"/>
    </row>
    <row r="828" spans="1:22" x14ac:dyDescent="0.25">
      <c r="A828" t="s">
        <v>10</v>
      </c>
      <c r="B828" t="str">
        <f t="shared" si="12"/>
        <v>C51</v>
      </c>
      <c r="C828" t="s">
        <v>236</v>
      </c>
      <c r="D828">
        <v>12999</v>
      </c>
      <c r="E828">
        <v>25999</v>
      </c>
      <c r="F828" t="s">
        <v>28</v>
      </c>
      <c r="G828" t="s">
        <v>25</v>
      </c>
      <c r="H828" t="s">
        <v>48</v>
      </c>
      <c r="I828" t="s">
        <v>21</v>
      </c>
      <c r="J828">
        <v>13000</v>
      </c>
      <c r="K828">
        <v>50</v>
      </c>
      <c r="L828">
        <v>4</v>
      </c>
      <c r="M828">
        <v>128</v>
      </c>
      <c r="N828">
        <v>5000</v>
      </c>
      <c r="O828">
        <v>0.39479959996922842</v>
      </c>
      <c r="P828" s="1">
        <v>0.4</v>
      </c>
      <c r="Q828" t="s">
        <v>431</v>
      </c>
      <c r="U828"/>
      <c r="V828"/>
    </row>
    <row r="829" spans="1:22" x14ac:dyDescent="0.25">
      <c r="A829" t="s">
        <v>16</v>
      </c>
      <c r="B829" t="str">
        <f t="shared" si="12"/>
        <v>S25</v>
      </c>
      <c r="C829" t="s">
        <v>94</v>
      </c>
      <c r="D829">
        <v>13490</v>
      </c>
      <c r="E829">
        <v>20000</v>
      </c>
      <c r="F829" t="s">
        <v>24</v>
      </c>
      <c r="G829" t="s">
        <v>25</v>
      </c>
      <c r="H829" t="s">
        <v>55</v>
      </c>
      <c r="I829" t="s">
        <v>21</v>
      </c>
      <c r="J829">
        <v>6510</v>
      </c>
      <c r="K829">
        <v>33</v>
      </c>
      <c r="L829">
        <v>6</v>
      </c>
      <c r="M829">
        <v>128</v>
      </c>
      <c r="N829">
        <v>5000</v>
      </c>
      <c r="O829">
        <v>0.38057820607857673</v>
      </c>
      <c r="P829" s="1">
        <v>0.4</v>
      </c>
      <c r="Q829" t="s">
        <v>430</v>
      </c>
      <c r="U829"/>
      <c r="V829"/>
    </row>
    <row r="830" spans="1:22" x14ac:dyDescent="0.25">
      <c r="A830" t="s">
        <v>32</v>
      </c>
      <c r="B830" t="str">
        <f t="shared" si="12"/>
        <v>Galaxy S23 Ultra</v>
      </c>
      <c r="C830" t="s">
        <v>251</v>
      </c>
      <c r="D830">
        <v>99999</v>
      </c>
      <c r="E830">
        <v>135999</v>
      </c>
      <c r="F830" t="s">
        <v>82</v>
      </c>
      <c r="G830" t="s">
        <v>13</v>
      </c>
      <c r="H830" t="s">
        <v>97</v>
      </c>
      <c r="I830" t="s">
        <v>21</v>
      </c>
      <c r="J830">
        <v>36000</v>
      </c>
      <c r="K830">
        <v>27</v>
      </c>
      <c r="L830">
        <v>12</v>
      </c>
      <c r="M830">
        <v>256</v>
      </c>
      <c r="N830">
        <v>5000</v>
      </c>
      <c r="O830">
        <v>5.2680526805268052E-2</v>
      </c>
      <c r="P830" s="1">
        <v>0.1</v>
      </c>
      <c r="Q830" t="s">
        <v>440</v>
      </c>
      <c r="U830"/>
      <c r="V830"/>
    </row>
    <row r="831" spans="1:22" x14ac:dyDescent="0.25">
      <c r="A831" t="s">
        <v>10</v>
      </c>
      <c r="B831" t="str">
        <f t="shared" si="12"/>
        <v>Redmi 14C</v>
      </c>
      <c r="C831" t="s">
        <v>11</v>
      </c>
      <c r="D831">
        <v>11297</v>
      </c>
      <c r="E831">
        <v>18000</v>
      </c>
      <c r="F831" t="s">
        <v>28</v>
      </c>
      <c r="G831" t="s">
        <v>25</v>
      </c>
      <c r="H831" t="s">
        <v>14</v>
      </c>
      <c r="I831" t="s">
        <v>15</v>
      </c>
      <c r="J831">
        <v>6703</v>
      </c>
      <c r="K831">
        <v>38</v>
      </c>
      <c r="L831">
        <v>4</v>
      </c>
      <c r="M831">
        <v>128</v>
      </c>
      <c r="N831">
        <v>5160</v>
      </c>
      <c r="O831">
        <v>0.46844294945560766</v>
      </c>
      <c r="P831" s="1">
        <v>0.5</v>
      </c>
      <c r="Q831" t="s">
        <v>431</v>
      </c>
      <c r="U831"/>
      <c r="V831"/>
    </row>
    <row r="832" spans="1:22" x14ac:dyDescent="0.25">
      <c r="A832" t="s">
        <v>16</v>
      </c>
      <c r="B832" t="str">
        <f t="shared" si="12"/>
        <v>A50</v>
      </c>
      <c r="C832" t="s">
        <v>17</v>
      </c>
      <c r="D832">
        <v>8299</v>
      </c>
      <c r="E832">
        <v>15000</v>
      </c>
      <c r="F832" t="s">
        <v>18</v>
      </c>
      <c r="G832" t="s">
        <v>19</v>
      </c>
      <c r="H832" t="s">
        <v>20</v>
      </c>
      <c r="I832" t="s">
        <v>21</v>
      </c>
      <c r="J832">
        <v>6701</v>
      </c>
      <c r="K832">
        <v>45</v>
      </c>
      <c r="L832">
        <v>2</v>
      </c>
      <c r="M832">
        <v>64</v>
      </c>
      <c r="N832">
        <v>5000</v>
      </c>
      <c r="O832">
        <v>0.61043499216773101</v>
      </c>
      <c r="P832" s="1">
        <v>0.6</v>
      </c>
      <c r="Q832" t="s">
        <v>429</v>
      </c>
      <c r="U832"/>
      <c r="V832"/>
    </row>
    <row r="833" spans="1:22" x14ac:dyDescent="0.25">
      <c r="A833" t="s">
        <v>10</v>
      </c>
      <c r="B833" t="str">
        <f t="shared" si="12"/>
        <v>Redmi A3x</v>
      </c>
      <c r="C833" t="s">
        <v>38</v>
      </c>
      <c r="D833">
        <v>11499</v>
      </c>
      <c r="E833">
        <v>19999</v>
      </c>
      <c r="F833" t="s">
        <v>28</v>
      </c>
      <c r="G833" t="s">
        <v>25</v>
      </c>
      <c r="H833" t="s">
        <v>40</v>
      </c>
      <c r="I833" t="s">
        <v>21</v>
      </c>
      <c r="J833">
        <v>8500</v>
      </c>
      <c r="K833">
        <v>43</v>
      </c>
      <c r="L833">
        <v>4</v>
      </c>
      <c r="M833">
        <v>128</v>
      </c>
      <c r="N833">
        <v>5000</v>
      </c>
      <c r="O833">
        <v>0.4462996782328898</v>
      </c>
      <c r="P833" s="1">
        <v>0.4</v>
      </c>
      <c r="Q833" t="s">
        <v>431</v>
      </c>
      <c r="U833"/>
      <c r="V833"/>
    </row>
    <row r="834" spans="1:22" x14ac:dyDescent="0.25">
      <c r="A834" t="s">
        <v>10</v>
      </c>
      <c r="B834" t="str">
        <f t="shared" ref="B834:B897" si="13">TRIM(CLEAN(C834))</f>
        <v>Redmi Note 14 pro</v>
      </c>
      <c r="C834" t="s">
        <v>72</v>
      </c>
      <c r="D834">
        <v>33495</v>
      </c>
      <c r="E834">
        <v>45999</v>
      </c>
      <c r="F834" t="s">
        <v>12</v>
      </c>
      <c r="G834" t="s">
        <v>13</v>
      </c>
      <c r="H834" t="s">
        <v>36</v>
      </c>
      <c r="I834" t="s">
        <v>45</v>
      </c>
      <c r="J834">
        <v>12504</v>
      </c>
      <c r="K834">
        <v>28</v>
      </c>
      <c r="L834">
        <v>8</v>
      </c>
      <c r="M834">
        <v>256</v>
      </c>
      <c r="N834">
        <v>5500</v>
      </c>
      <c r="O834">
        <v>0.17208538587848932</v>
      </c>
      <c r="P834" s="1">
        <v>0.2</v>
      </c>
      <c r="Q834" t="s">
        <v>428</v>
      </c>
      <c r="U834"/>
      <c r="V834"/>
    </row>
    <row r="835" spans="1:22" x14ac:dyDescent="0.25">
      <c r="A835" t="s">
        <v>10</v>
      </c>
      <c r="B835" t="str">
        <f t="shared" si="13"/>
        <v>C67 DISPLAY</v>
      </c>
      <c r="C835" t="s">
        <v>252</v>
      </c>
      <c r="D835">
        <v>24540</v>
      </c>
      <c r="E835">
        <v>30000</v>
      </c>
      <c r="F835" t="s">
        <v>12</v>
      </c>
      <c r="G835" t="s">
        <v>13</v>
      </c>
      <c r="H835" t="s">
        <v>84</v>
      </c>
      <c r="I835" t="s">
        <v>21</v>
      </c>
      <c r="J835">
        <v>5460</v>
      </c>
      <c r="K835">
        <v>19</v>
      </c>
      <c r="L835">
        <v>8</v>
      </c>
      <c r="M835">
        <v>256</v>
      </c>
      <c r="N835">
        <v>5000</v>
      </c>
      <c r="O835">
        <v>0.21450692746536268</v>
      </c>
      <c r="P835" s="1">
        <v>0.2</v>
      </c>
      <c r="Q835" t="s">
        <v>428</v>
      </c>
      <c r="U835"/>
      <c r="V835"/>
    </row>
    <row r="836" spans="1:22" x14ac:dyDescent="0.25">
      <c r="A836" t="s">
        <v>32</v>
      </c>
      <c r="B836" t="str">
        <f t="shared" si="13"/>
        <v>Galaxy A04</v>
      </c>
      <c r="C836" t="s">
        <v>253</v>
      </c>
      <c r="D836">
        <v>11495</v>
      </c>
      <c r="E836">
        <v>19999</v>
      </c>
      <c r="F836" t="s">
        <v>28</v>
      </c>
      <c r="G836" t="s">
        <v>19</v>
      </c>
      <c r="H836" t="s">
        <v>67</v>
      </c>
      <c r="I836" t="s">
        <v>21</v>
      </c>
      <c r="J836">
        <v>8504</v>
      </c>
      <c r="K836">
        <v>43</v>
      </c>
      <c r="L836">
        <v>4</v>
      </c>
      <c r="M836">
        <v>64</v>
      </c>
      <c r="N836">
        <v>5000</v>
      </c>
      <c r="O836">
        <v>0.44088734232274901</v>
      </c>
      <c r="P836" s="1">
        <v>0.4</v>
      </c>
      <c r="Q836" t="s">
        <v>432</v>
      </c>
      <c r="U836"/>
      <c r="V836"/>
    </row>
    <row r="837" spans="1:22" x14ac:dyDescent="0.25">
      <c r="A837" t="s">
        <v>32</v>
      </c>
      <c r="B837" t="str">
        <f t="shared" si="13"/>
        <v>GALAXY A16</v>
      </c>
      <c r="C837" t="s">
        <v>37</v>
      </c>
      <c r="D837">
        <v>23850</v>
      </c>
      <c r="E837">
        <v>25999</v>
      </c>
      <c r="F837" t="s">
        <v>12</v>
      </c>
      <c r="G837" t="s">
        <v>13</v>
      </c>
      <c r="H837" t="s">
        <v>26</v>
      </c>
      <c r="I837" t="s">
        <v>21</v>
      </c>
      <c r="J837">
        <v>2149</v>
      </c>
      <c r="K837">
        <v>9</v>
      </c>
      <c r="L837">
        <v>8</v>
      </c>
      <c r="M837">
        <v>256</v>
      </c>
      <c r="N837">
        <v>5000</v>
      </c>
      <c r="O837">
        <v>0.22071278825995808</v>
      </c>
      <c r="P837" s="1">
        <v>0.2</v>
      </c>
      <c r="Q837" t="s">
        <v>428</v>
      </c>
      <c r="U837"/>
      <c r="V837"/>
    </row>
    <row r="838" spans="1:22" x14ac:dyDescent="0.25">
      <c r="A838" t="s">
        <v>10</v>
      </c>
      <c r="B838" t="str">
        <f t="shared" si="13"/>
        <v>C61</v>
      </c>
      <c r="C838" t="s">
        <v>137</v>
      </c>
      <c r="D838">
        <v>14360</v>
      </c>
      <c r="E838">
        <v>18000</v>
      </c>
      <c r="F838" t="s">
        <v>24</v>
      </c>
      <c r="G838" t="s">
        <v>25</v>
      </c>
      <c r="H838" t="s">
        <v>48</v>
      </c>
      <c r="I838" t="s">
        <v>21</v>
      </c>
      <c r="J838">
        <v>3640</v>
      </c>
      <c r="K838">
        <v>21</v>
      </c>
      <c r="L838">
        <v>6</v>
      </c>
      <c r="M838">
        <v>128</v>
      </c>
      <c r="N838">
        <v>5000</v>
      </c>
      <c r="O838">
        <v>0.3575208913649025</v>
      </c>
      <c r="P838" s="1">
        <v>0.4</v>
      </c>
      <c r="Q838" t="s">
        <v>430</v>
      </c>
      <c r="U838"/>
      <c r="V838"/>
    </row>
    <row r="839" spans="1:22" x14ac:dyDescent="0.25">
      <c r="A839" t="s">
        <v>34</v>
      </c>
      <c r="B839" t="str">
        <f t="shared" si="13"/>
        <v>POVA Neo 3</v>
      </c>
      <c r="C839" t="s">
        <v>254</v>
      </c>
      <c r="D839">
        <v>14999</v>
      </c>
      <c r="E839">
        <v>19999</v>
      </c>
      <c r="F839" t="s">
        <v>12</v>
      </c>
      <c r="G839" t="s">
        <v>25</v>
      </c>
      <c r="H839" t="s">
        <v>255</v>
      </c>
      <c r="I839" t="s">
        <v>198</v>
      </c>
      <c r="J839">
        <v>5000</v>
      </c>
      <c r="K839">
        <v>25</v>
      </c>
      <c r="L839">
        <v>8</v>
      </c>
      <c r="M839">
        <v>128</v>
      </c>
      <c r="N839">
        <v>7000</v>
      </c>
      <c r="O839">
        <v>0.47576505100340022</v>
      </c>
      <c r="P839" s="1">
        <v>0.5</v>
      </c>
      <c r="Q839" t="s">
        <v>433</v>
      </c>
      <c r="U839"/>
      <c r="V839"/>
    </row>
    <row r="840" spans="1:22" x14ac:dyDescent="0.25">
      <c r="A840" t="s">
        <v>10</v>
      </c>
      <c r="B840" t="str">
        <f t="shared" si="13"/>
        <v>Redmi A5</v>
      </c>
      <c r="C840" t="s">
        <v>171</v>
      </c>
      <c r="D840">
        <v>11345</v>
      </c>
      <c r="E840">
        <v>18999</v>
      </c>
      <c r="F840" t="s">
        <v>28</v>
      </c>
      <c r="G840" t="s">
        <v>25</v>
      </c>
      <c r="H840" t="s">
        <v>14</v>
      </c>
      <c r="I840" t="s">
        <v>63</v>
      </c>
      <c r="J840">
        <v>7654</v>
      </c>
      <c r="K840">
        <v>41</v>
      </c>
      <c r="L840">
        <v>4</v>
      </c>
      <c r="M840">
        <v>128</v>
      </c>
      <c r="N840">
        <v>5200</v>
      </c>
      <c r="O840">
        <v>0.46998677831643898</v>
      </c>
      <c r="P840" s="1">
        <v>0.5</v>
      </c>
      <c r="Q840" t="s">
        <v>431</v>
      </c>
      <c r="U840"/>
      <c r="V840"/>
    </row>
    <row r="841" spans="1:22" x14ac:dyDescent="0.25">
      <c r="A841" t="s">
        <v>10</v>
      </c>
      <c r="B841" t="str">
        <f t="shared" si="13"/>
        <v>Redmi 13</v>
      </c>
      <c r="C841" t="s">
        <v>59</v>
      </c>
      <c r="D841">
        <v>14990</v>
      </c>
      <c r="E841">
        <v>19990</v>
      </c>
      <c r="F841" t="s">
        <v>24</v>
      </c>
      <c r="G841" t="s">
        <v>25</v>
      </c>
      <c r="H841" t="s">
        <v>60</v>
      </c>
      <c r="I841" t="s">
        <v>61</v>
      </c>
      <c r="J841">
        <v>5000</v>
      </c>
      <c r="K841">
        <v>25</v>
      </c>
      <c r="L841">
        <v>6</v>
      </c>
      <c r="M841">
        <v>128</v>
      </c>
      <c r="N841">
        <v>5030</v>
      </c>
      <c r="O841">
        <v>0.34449633088725817</v>
      </c>
      <c r="P841" s="1">
        <v>0.3</v>
      </c>
      <c r="Q841" t="s">
        <v>430</v>
      </c>
      <c r="U841"/>
      <c r="V841"/>
    </row>
    <row r="842" spans="1:22" x14ac:dyDescent="0.25">
      <c r="A842" t="s">
        <v>10</v>
      </c>
      <c r="B842" t="str">
        <f t="shared" si="13"/>
        <v>C61</v>
      </c>
      <c r="C842" t="s">
        <v>137</v>
      </c>
      <c r="D842">
        <v>13999</v>
      </c>
      <c r="E842">
        <v>19999</v>
      </c>
      <c r="F842" t="s">
        <v>24</v>
      </c>
      <c r="G842" t="s">
        <v>25</v>
      </c>
      <c r="H842" t="s">
        <v>48</v>
      </c>
      <c r="I842" t="s">
        <v>21</v>
      </c>
      <c r="J842">
        <v>6000</v>
      </c>
      <c r="K842">
        <v>30</v>
      </c>
      <c r="L842">
        <v>6</v>
      </c>
      <c r="M842">
        <v>128</v>
      </c>
      <c r="N842">
        <v>5000</v>
      </c>
      <c r="O842">
        <v>0.36674048146296162</v>
      </c>
      <c r="P842" s="1">
        <v>0.4</v>
      </c>
      <c r="Q842" t="s">
        <v>430</v>
      </c>
      <c r="U842"/>
      <c r="V842"/>
    </row>
    <row r="843" spans="1:22" x14ac:dyDescent="0.25">
      <c r="A843" t="s">
        <v>34</v>
      </c>
      <c r="B843" t="str">
        <f t="shared" si="13"/>
        <v>SPARK 30 Transformer</v>
      </c>
      <c r="C843" t="s">
        <v>256</v>
      </c>
      <c r="D843">
        <v>17999</v>
      </c>
      <c r="E843">
        <v>18999</v>
      </c>
      <c r="F843" t="s">
        <v>12</v>
      </c>
      <c r="G843" t="s">
        <v>25</v>
      </c>
      <c r="H843" t="s">
        <v>55</v>
      </c>
      <c r="I843" t="s">
        <v>21</v>
      </c>
      <c r="J843">
        <v>1000</v>
      </c>
      <c r="K843">
        <v>6</v>
      </c>
      <c r="L843">
        <v>8</v>
      </c>
      <c r="M843">
        <v>128</v>
      </c>
      <c r="N843">
        <v>5000</v>
      </c>
      <c r="O843">
        <v>0.28534918606589255</v>
      </c>
      <c r="P843" s="1">
        <v>0.3</v>
      </c>
      <c r="Q843" t="s">
        <v>433</v>
      </c>
      <c r="U843"/>
      <c r="V843"/>
    </row>
    <row r="844" spans="1:22" x14ac:dyDescent="0.25">
      <c r="A844" t="s">
        <v>22</v>
      </c>
      <c r="B844" t="str">
        <f t="shared" si="13"/>
        <v>Hot 50 Pro Plus</v>
      </c>
      <c r="C844" t="s">
        <v>184</v>
      </c>
      <c r="D844">
        <v>25499</v>
      </c>
      <c r="E844">
        <v>30000</v>
      </c>
      <c r="F844" t="s">
        <v>96</v>
      </c>
      <c r="G844" t="s">
        <v>13</v>
      </c>
      <c r="H844" t="s">
        <v>55</v>
      </c>
      <c r="I844" t="s">
        <v>21</v>
      </c>
      <c r="J844">
        <v>4501</v>
      </c>
      <c r="K844">
        <v>15</v>
      </c>
      <c r="L844">
        <v>16</v>
      </c>
      <c r="M844">
        <v>256</v>
      </c>
      <c r="N844">
        <v>5000</v>
      </c>
      <c r="O844">
        <v>0.20675320600807875</v>
      </c>
      <c r="P844" s="1">
        <v>0.2</v>
      </c>
      <c r="Q844" t="s">
        <v>443</v>
      </c>
      <c r="U844"/>
      <c r="V844"/>
    </row>
    <row r="845" spans="1:22" x14ac:dyDescent="0.25">
      <c r="A845" t="s">
        <v>32</v>
      </c>
      <c r="B845" t="str">
        <f t="shared" si="13"/>
        <v>Galaxy A36</v>
      </c>
      <c r="C845" t="s">
        <v>186</v>
      </c>
      <c r="D845">
        <v>38899</v>
      </c>
      <c r="E845">
        <v>48999</v>
      </c>
      <c r="F845" t="s">
        <v>12</v>
      </c>
      <c r="G845" t="s">
        <v>13</v>
      </c>
      <c r="H845" t="s">
        <v>20</v>
      </c>
      <c r="I845" t="s">
        <v>21</v>
      </c>
      <c r="J845">
        <v>10100</v>
      </c>
      <c r="K845">
        <v>21</v>
      </c>
      <c r="L845">
        <v>8</v>
      </c>
      <c r="M845">
        <v>256</v>
      </c>
      <c r="N845">
        <v>5000</v>
      </c>
      <c r="O845">
        <v>0.13532481554795753</v>
      </c>
      <c r="P845" s="1">
        <v>0.1</v>
      </c>
      <c r="Q845" t="s">
        <v>428</v>
      </c>
      <c r="U845"/>
      <c r="V845"/>
    </row>
    <row r="846" spans="1:22" x14ac:dyDescent="0.25">
      <c r="A846" t="s">
        <v>49</v>
      </c>
      <c r="B846" t="str">
        <f t="shared" si="13"/>
        <v>A3x</v>
      </c>
      <c r="C846" t="s">
        <v>64</v>
      </c>
      <c r="D846">
        <v>13890</v>
      </c>
      <c r="E846">
        <v>20000</v>
      </c>
      <c r="F846" t="s">
        <v>28</v>
      </c>
      <c r="G846" t="s">
        <v>19</v>
      </c>
      <c r="H846" t="s">
        <v>36</v>
      </c>
      <c r="I846" t="s">
        <v>65</v>
      </c>
      <c r="J846">
        <v>6110</v>
      </c>
      <c r="K846">
        <v>31</v>
      </c>
      <c r="L846">
        <v>4</v>
      </c>
      <c r="M846">
        <v>64</v>
      </c>
      <c r="N846">
        <v>5100</v>
      </c>
      <c r="O846">
        <v>0.37206623470122391</v>
      </c>
      <c r="P846" s="1">
        <v>0.4</v>
      </c>
      <c r="Q846" t="s">
        <v>432</v>
      </c>
      <c r="U846"/>
      <c r="V846"/>
    </row>
    <row r="847" spans="1:22" x14ac:dyDescent="0.25">
      <c r="A847" t="s">
        <v>32</v>
      </c>
      <c r="B847" t="str">
        <f t="shared" si="13"/>
        <v>Galaxy A16</v>
      </c>
      <c r="C847" t="s">
        <v>42</v>
      </c>
      <c r="D847">
        <v>15850</v>
      </c>
      <c r="E847">
        <v>17999</v>
      </c>
      <c r="F847" t="s">
        <v>28</v>
      </c>
      <c r="G847" t="s">
        <v>25</v>
      </c>
      <c r="H847" t="s">
        <v>26</v>
      </c>
      <c r="I847" t="s">
        <v>21</v>
      </c>
      <c r="J847">
        <v>2149</v>
      </c>
      <c r="K847">
        <v>12</v>
      </c>
      <c r="L847">
        <v>4</v>
      </c>
      <c r="M847">
        <v>128</v>
      </c>
      <c r="N847">
        <v>5000</v>
      </c>
      <c r="O847">
        <v>0.32378548895899056</v>
      </c>
      <c r="P847" s="1">
        <v>0.3</v>
      </c>
      <c r="Q847" t="s">
        <v>431</v>
      </c>
      <c r="U847"/>
      <c r="V847"/>
    </row>
    <row r="848" spans="1:22" x14ac:dyDescent="0.25">
      <c r="A848" t="s">
        <v>34</v>
      </c>
      <c r="B848" t="str">
        <f t="shared" si="13"/>
        <v>POP 8</v>
      </c>
      <c r="C848" t="s">
        <v>69</v>
      </c>
      <c r="D848">
        <v>9799</v>
      </c>
      <c r="E848">
        <v>19999</v>
      </c>
      <c r="F848" t="s">
        <v>39</v>
      </c>
      <c r="G848" t="s">
        <v>88</v>
      </c>
      <c r="H848" t="s">
        <v>20</v>
      </c>
      <c r="I848" t="s">
        <v>21</v>
      </c>
      <c r="J848">
        <v>10200</v>
      </c>
      <c r="K848">
        <v>51</v>
      </c>
      <c r="L848">
        <v>3</v>
      </c>
      <c r="N848">
        <v>5000</v>
      </c>
      <c r="P848" s="1"/>
      <c r="Q848" t="s">
        <v>459</v>
      </c>
      <c r="U848"/>
      <c r="V848"/>
    </row>
    <row r="849" spans="1:22" x14ac:dyDescent="0.25">
      <c r="A849" t="s">
        <v>32</v>
      </c>
      <c r="B849" t="str">
        <f t="shared" si="13"/>
        <v>Galaxy A16</v>
      </c>
      <c r="C849" t="s">
        <v>42</v>
      </c>
      <c r="D849">
        <v>17489</v>
      </c>
      <c r="E849">
        <v>30999</v>
      </c>
      <c r="F849" t="s">
        <v>28</v>
      </c>
      <c r="G849" t="s">
        <v>25</v>
      </c>
      <c r="H849" t="s">
        <v>26</v>
      </c>
      <c r="I849" t="s">
        <v>21</v>
      </c>
      <c r="J849">
        <v>13510</v>
      </c>
      <c r="K849">
        <v>44</v>
      </c>
      <c r="L849">
        <v>4</v>
      </c>
      <c r="M849">
        <v>128</v>
      </c>
      <c r="N849">
        <v>5000</v>
      </c>
      <c r="O849">
        <v>0.29344159185773916</v>
      </c>
      <c r="P849" s="1">
        <v>0.3</v>
      </c>
      <c r="Q849" t="s">
        <v>431</v>
      </c>
      <c r="U849"/>
      <c r="V849"/>
    </row>
    <row r="850" spans="1:22" x14ac:dyDescent="0.25">
      <c r="A850" t="s">
        <v>10</v>
      </c>
      <c r="B850" t="str">
        <f t="shared" si="13"/>
        <v>Redmi A3x</v>
      </c>
      <c r="C850" t="s">
        <v>38</v>
      </c>
      <c r="D850">
        <v>11999</v>
      </c>
      <c r="E850">
        <v>22000</v>
      </c>
      <c r="F850" t="s">
        <v>28</v>
      </c>
      <c r="G850" t="s">
        <v>25</v>
      </c>
      <c r="H850" t="s">
        <v>40</v>
      </c>
      <c r="I850" t="s">
        <v>21</v>
      </c>
      <c r="J850">
        <v>10001</v>
      </c>
      <c r="K850">
        <v>46</v>
      </c>
      <c r="L850">
        <v>4</v>
      </c>
      <c r="M850">
        <v>128</v>
      </c>
      <c r="N850">
        <v>5000</v>
      </c>
      <c r="O850">
        <v>0.42770230852571045</v>
      </c>
      <c r="P850" s="1">
        <v>0.4</v>
      </c>
      <c r="Q850" t="s">
        <v>431</v>
      </c>
      <c r="U850"/>
      <c r="V850"/>
    </row>
    <row r="851" spans="1:22" x14ac:dyDescent="0.25">
      <c r="A851" t="s">
        <v>10</v>
      </c>
      <c r="B851" t="str">
        <f t="shared" si="13"/>
        <v>Redmi 14C</v>
      </c>
      <c r="C851" t="s">
        <v>11</v>
      </c>
      <c r="D851">
        <v>13450</v>
      </c>
      <c r="E851">
        <v>19999</v>
      </c>
      <c r="F851" t="s">
        <v>24</v>
      </c>
      <c r="G851" t="s">
        <v>25</v>
      </c>
      <c r="H851" t="s">
        <v>14</v>
      </c>
      <c r="I851" t="s">
        <v>15</v>
      </c>
      <c r="J851">
        <v>6549</v>
      </c>
      <c r="K851">
        <v>33</v>
      </c>
      <c r="L851">
        <v>6</v>
      </c>
      <c r="M851">
        <v>128</v>
      </c>
      <c r="N851">
        <v>5160</v>
      </c>
      <c r="O851">
        <v>0.39360594795539033</v>
      </c>
      <c r="P851" s="1">
        <v>0.4</v>
      </c>
      <c r="Q851" t="s">
        <v>430</v>
      </c>
      <c r="U851"/>
      <c r="V851"/>
    </row>
    <row r="852" spans="1:22" x14ac:dyDescent="0.25">
      <c r="A852" t="s">
        <v>32</v>
      </c>
      <c r="B852" t="str">
        <f t="shared" si="13"/>
        <v>Galaxy A25</v>
      </c>
      <c r="C852" t="s">
        <v>92</v>
      </c>
      <c r="D852">
        <v>28190</v>
      </c>
      <c r="E852">
        <v>50000</v>
      </c>
      <c r="F852" t="s">
        <v>12</v>
      </c>
      <c r="G852" t="s">
        <v>13</v>
      </c>
      <c r="H852" t="s">
        <v>67</v>
      </c>
      <c r="I852" t="s">
        <v>21</v>
      </c>
      <c r="J852">
        <v>21810</v>
      </c>
      <c r="K852">
        <v>44</v>
      </c>
      <c r="L852">
        <v>8</v>
      </c>
      <c r="M852">
        <v>256</v>
      </c>
      <c r="N852">
        <v>5000</v>
      </c>
      <c r="O852">
        <v>0.18673288400141894</v>
      </c>
      <c r="P852" s="1">
        <v>0.2</v>
      </c>
      <c r="Q852" t="s">
        <v>428</v>
      </c>
      <c r="U852"/>
      <c r="V852"/>
    </row>
    <row r="853" spans="1:22" x14ac:dyDescent="0.25">
      <c r="A853" t="s">
        <v>10</v>
      </c>
      <c r="B853" t="str">
        <f t="shared" si="13"/>
        <v>Redmi 14C</v>
      </c>
      <c r="C853" t="s">
        <v>11</v>
      </c>
      <c r="D853">
        <v>14295</v>
      </c>
      <c r="E853">
        <v>20499</v>
      </c>
      <c r="F853" t="s">
        <v>12</v>
      </c>
      <c r="G853" t="s">
        <v>13</v>
      </c>
      <c r="H853" t="s">
        <v>14</v>
      </c>
      <c r="I853" t="s">
        <v>15</v>
      </c>
      <c r="J853">
        <v>6204</v>
      </c>
      <c r="K853">
        <v>31</v>
      </c>
      <c r="L853">
        <v>8</v>
      </c>
      <c r="M853">
        <v>256</v>
      </c>
      <c r="N853">
        <v>5160</v>
      </c>
      <c r="O853">
        <v>0.3794333683105981</v>
      </c>
      <c r="P853" s="1">
        <v>0.4</v>
      </c>
      <c r="Q853" t="s">
        <v>428</v>
      </c>
      <c r="U853"/>
      <c r="V853"/>
    </row>
    <row r="854" spans="1:22" x14ac:dyDescent="0.25">
      <c r="A854" t="s">
        <v>10</v>
      </c>
      <c r="B854" t="str">
        <f t="shared" si="13"/>
        <v>Redmi 14C</v>
      </c>
      <c r="C854" t="s">
        <v>11</v>
      </c>
      <c r="D854">
        <v>15099</v>
      </c>
      <c r="E854">
        <v>24499</v>
      </c>
      <c r="F854" t="s">
        <v>12</v>
      </c>
      <c r="G854" t="s">
        <v>13</v>
      </c>
      <c r="H854" t="s">
        <v>14</v>
      </c>
      <c r="I854" t="s">
        <v>15</v>
      </c>
      <c r="J854">
        <v>9400</v>
      </c>
      <c r="K854">
        <v>39</v>
      </c>
      <c r="L854">
        <v>8</v>
      </c>
      <c r="M854">
        <v>256</v>
      </c>
      <c r="N854">
        <v>5160</v>
      </c>
      <c r="O854">
        <v>0.35922908801907411</v>
      </c>
      <c r="P854" s="1">
        <v>0.4</v>
      </c>
      <c r="Q854" t="s">
        <v>428</v>
      </c>
      <c r="U854"/>
      <c r="V854"/>
    </row>
    <row r="855" spans="1:22" x14ac:dyDescent="0.25">
      <c r="A855" t="s">
        <v>34</v>
      </c>
      <c r="B855" t="str">
        <f t="shared" si="13"/>
        <v>Spark 30</v>
      </c>
      <c r="C855" t="s">
        <v>140</v>
      </c>
      <c r="D855">
        <v>18799</v>
      </c>
      <c r="E855">
        <v>29999</v>
      </c>
      <c r="F855" t="s">
        <v>12</v>
      </c>
      <c r="G855" t="s">
        <v>96</v>
      </c>
      <c r="H855" t="s">
        <v>20</v>
      </c>
      <c r="I855" t="s">
        <v>21</v>
      </c>
      <c r="J855">
        <v>11200</v>
      </c>
      <c r="K855">
        <v>38</v>
      </c>
      <c r="L855">
        <v>8</v>
      </c>
      <c r="M855">
        <v>16</v>
      </c>
      <c r="N855">
        <v>5000</v>
      </c>
      <c r="O855">
        <v>0.26724825788605777</v>
      </c>
      <c r="P855" s="1">
        <v>0.3</v>
      </c>
      <c r="Q855" t="s">
        <v>460</v>
      </c>
      <c r="U855"/>
      <c r="V855"/>
    </row>
    <row r="856" spans="1:22" x14ac:dyDescent="0.25">
      <c r="A856" t="s">
        <v>32</v>
      </c>
      <c r="B856" t="str">
        <f t="shared" si="13"/>
        <v>Galaxy A05</v>
      </c>
      <c r="C856" t="s">
        <v>33</v>
      </c>
      <c r="D856">
        <v>10099</v>
      </c>
      <c r="E856">
        <v>20999</v>
      </c>
      <c r="F856" t="s">
        <v>28</v>
      </c>
      <c r="G856" t="s">
        <v>19</v>
      </c>
      <c r="H856" t="s">
        <v>26</v>
      </c>
      <c r="I856" t="s">
        <v>21</v>
      </c>
      <c r="J856">
        <v>10900</v>
      </c>
      <c r="K856">
        <v>52</v>
      </c>
      <c r="L856">
        <v>4</v>
      </c>
      <c r="M856">
        <v>64</v>
      </c>
      <c r="N856">
        <v>5000</v>
      </c>
      <c r="O856">
        <v>0.50183186454104367</v>
      </c>
      <c r="P856" s="1">
        <v>0.5</v>
      </c>
      <c r="Q856" t="s">
        <v>432</v>
      </c>
      <c r="U856"/>
      <c r="V856"/>
    </row>
    <row r="857" spans="1:22" x14ac:dyDescent="0.25">
      <c r="A857" t="s">
        <v>32</v>
      </c>
      <c r="B857" t="str">
        <f t="shared" si="13"/>
        <v>Galaxy A06</v>
      </c>
      <c r="C857" t="s">
        <v>41</v>
      </c>
      <c r="D857">
        <v>12345</v>
      </c>
      <c r="E857">
        <v>20900</v>
      </c>
      <c r="F857" t="s">
        <v>28</v>
      </c>
      <c r="G857" t="s">
        <v>25</v>
      </c>
      <c r="H857" t="s">
        <v>26</v>
      </c>
      <c r="I857" t="s">
        <v>21</v>
      </c>
      <c r="J857">
        <v>8555</v>
      </c>
      <c r="K857">
        <v>41</v>
      </c>
      <c r="L857">
        <v>4</v>
      </c>
      <c r="M857">
        <v>128</v>
      </c>
      <c r="N857">
        <v>5000</v>
      </c>
      <c r="O857">
        <v>0.41571486431753746</v>
      </c>
      <c r="P857" s="1">
        <v>0.4</v>
      </c>
      <c r="Q857" t="s">
        <v>431</v>
      </c>
      <c r="U857"/>
      <c r="V857"/>
    </row>
    <row r="858" spans="1:22" x14ac:dyDescent="0.25">
      <c r="A858" t="s">
        <v>22</v>
      </c>
      <c r="B858" t="str">
        <f t="shared" si="13"/>
        <v>Smart 9 HD</v>
      </c>
      <c r="C858" t="s">
        <v>191</v>
      </c>
      <c r="D858">
        <v>9290</v>
      </c>
      <c r="E858">
        <v>20000</v>
      </c>
      <c r="F858" t="s">
        <v>24</v>
      </c>
      <c r="G858" t="s">
        <v>19</v>
      </c>
      <c r="H858" t="s">
        <v>26</v>
      </c>
      <c r="I858" t="s">
        <v>21</v>
      </c>
      <c r="J858">
        <v>10710</v>
      </c>
      <c r="K858">
        <v>54</v>
      </c>
      <c r="L858">
        <v>6</v>
      </c>
      <c r="M858">
        <v>64</v>
      </c>
      <c r="N858">
        <v>5000</v>
      </c>
      <c r="O858">
        <v>0.54574811625403663</v>
      </c>
      <c r="P858" s="1">
        <v>0.5</v>
      </c>
      <c r="Q858" t="s">
        <v>439</v>
      </c>
      <c r="U858"/>
      <c r="V858"/>
    </row>
    <row r="859" spans="1:22" x14ac:dyDescent="0.25">
      <c r="A859" t="s">
        <v>32</v>
      </c>
      <c r="B859" t="str">
        <f t="shared" si="13"/>
        <v>Galaxy A55</v>
      </c>
      <c r="C859" t="s">
        <v>81</v>
      </c>
      <c r="D859">
        <v>40690</v>
      </c>
      <c r="E859">
        <v>60000</v>
      </c>
      <c r="F859" t="s">
        <v>12</v>
      </c>
      <c r="G859" t="s">
        <v>25</v>
      </c>
      <c r="H859" t="s">
        <v>20</v>
      </c>
      <c r="I859" t="s">
        <v>21</v>
      </c>
      <c r="J859">
        <v>19310</v>
      </c>
      <c r="K859">
        <v>33</v>
      </c>
      <c r="L859">
        <v>8</v>
      </c>
      <c r="M859">
        <v>128</v>
      </c>
      <c r="N859">
        <v>5000</v>
      </c>
      <c r="O859">
        <v>0.12622265913000738</v>
      </c>
      <c r="P859" s="1">
        <v>0.1</v>
      </c>
      <c r="Q859" t="s">
        <v>433</v>
      </c>
      <c r="U859"/>
      <c r="V859"/>
    </row>
    <row r="860" spans="1:22" x14ac:dyDescent="0.25">
      <c r="A860" t="s">
        <v>22</v>
      </c>
      <c r="B860" t="str">
        <f t="shared" si="13"/>
        <v>Zero 8</v>
      </c>
      <c r="C860" t="s">
        <v>257</v>
      </c>
      <c r="D860">
        <v>13999</v>
      </c>
      <c r="E860">
        <v>18999</v>
      </c>
      <c r="F860" t="s">
        <v>12</v>
      </c>
      <c r="G860" t="s">
        <v>25</v>
      </c>
      <c r="H860" t="s">
        <v>258</v>
      </c>
      <c r="I860" t="s">
        <v>153</v>
      </c>
      <c r="J860">
        <v>5000</v>
      </c>
      <c r="K860">
        <v>27</v>
      </c>
      <c r="L860">
        <v>8</v>
      </c>
      <c r="M860">
        <v>128</v>
      </c>
      <c r="N860">
        <v>4500</v>
      </c>
      <c r="O860">
        <v>0.33116651189370672</v>
      </c>
      <c r="P860" s="1">
        <v>0.3</v>
      </c>
      <c r="Q860" t="s">
        <v>433</v>
      </c>
      <c r="U860"/>
      <c r="V860"/>
    </row>
    <row r="861" spans="1:22" x14ac:dyDescent="0.25">
      <c r="A861" t="s">
        <v>10</v>
      </c>
      <c r="B861" t="str">
        <f t="shared" si="13"/>
        <v>Redmi Note 14 Pro</v>
      </c>
      <c r="C861" t="s">
        <v>146</v>
      </c>
      <c r="D861">
        <v>42499</v>
      </c>
      <c r="E861">
        <v>50000</v>
      </c>
      <c r="F861" t="s">
        <v>82</v>
      </c>
      <c r="G861" t="s">
        <v>120</v>
      </c>
      <c r="H861" t="s">
        <v>36</v>
      </c>
      <c r="I861" t="s">
        <v>45</v>
      </c>
      <c r="J861">
        <v>7501</v>
      </c>
      <c r="K861">
        <v>15</v>
      </c>
      <c r="L861">
        <v>12</v>
      </c>
      <c r="M861">
        <v>512</v>
      </c>
      <c r="N861">
        <v>5500</v>
      </c>
      <c r="O861">
        <v>0.14174451163556789</v>
      </c>
      <c r="P861" s="1">
        <v>0.1</v>
      </c>
      <c r="Q861" t="s">
        <v>449</v>
      </c>
      <c r="U861"/>
      <c r="V861"/>
    </row>
    <row r="862" spans="1:22" x14ac:dyDescent="0.25">
      <c r="A862" t="s">
        <v>32</v>
      </c>
      <c r="B862" t="str">
        <f t="shared" si="13"/>
        <v>GALAXY A16</v>
      </c>
      <c r="C862" t="s">
        <v>37</v>
      </c>
      <c r="D862">
        <v>23350</v>
      </c>
      <c r="E862">
        <v>25999</v>
      </c>
      <c r="F862" t="s">
        <v>12</v>
      </c>
      <c r="G862" t="s">
        <v>13</v>
      </c>
      <c r="H862" t="s">
        <v>26</v>
      </c>
      <c r="I862" t="s">
        <v>21</v>
      </c>
      <c r="J862">
        <v>2649</v>
      </c>
      <c r="K862">
        <v>11</v>
      </c>
      <c r="L862">
        <v>8</v>
      </c>
      <c r="M862">
        <v>256</v>
      </c>
      <c r="N862">
        <v>5000</v>
      </c>
      <c r="O862">
        <v>0.22543897216274089</v>
      </c>
      <c r="P862" s="1">
        <v>0.2</v>
      </c>
      <c r="Q862" t="s">
        <v>428</v>
      </c>
      <c r="U862"/>
      <c r="V862"/>
    </row>
    <row r="863" spans="1:22" x14ac:dyDescent="0.25">
      <c r="A863" t="s">
        <v>10</v>
      </c>
      <c r="B863" t="str">
        <f t="shared" si="13"/>
        <v>Redmi Note 14 Pro</v>
      </c>
      <c r="C863" t="s">
        <v>146</v>
      </c>
      <c r="D863">
        <v>40890</v>
      </c>
      <c r="E863">
        <v>50000</v>
      </c>
      <c r="F863" t="s">
        <v>82</v>
      </c>
      <c r="G863" t="s">
        <v>120</v>
      </c>
      <c r="H863" t="s">
        <v>36</v>
      </c>
      <c r="I863" t="s">
        <v>45</v>
      </c>
      <c r="J863">
        <v>9110</v>
      </c>
      <c r="K863">
        <v>19</v>
      </c>
      <c r="L863">
        <v>12</v>
      </c>
      <c r="M863">
        <v>512</v>
      </c>
      <c r="N863">
        <v>5500</v>
      </c>
      <c r="O863">
        <v>0.14732208363903154</v>
      </c>
      <c r="P863" s="1">
        <v>0.1</v>
      </c>
      <c r="Q863" t="s">
        <v>449</v>
      </c>
      <c r="U863"/>
      <c r="V863"/>
    </row>
    <row r="864" spans="1:22" x14ac:dyDescent="0.25">
      <c r="A864" t="s">
        <v>10</v>
      </c>
      <c r="B864" t="str">
        <f t="shared" si="13"/>
        <v>C75</v>
      </c>
      <c r="C864" t="s">
        <v>30</v>
      </c>
      <c r="D864">
        <v>13299</v>
      </c>
      <c r="E864">
        <v>19999</v>
      </c>
      <c r="F864" t="s">
        <v>24</v>
      </c>
      <c r="G864" t="s">
        <v>25</v>
      </c>
      <c r="H864" t="s">
        <v>14</v>
      </c>
      <c r="I864" t="s">
        <v>15</v>
      </c>
      <c r="J864">
        <v>6700</v>
      </c>
      <c r="K864">
        <v>34</v>
      </c>
      <c r="L864">
        <v>6</v>
      </c>
      <c r="M864">
        <v>128</v>
      </c>
      <c r="N864">
        <v>5160</v>
      </c>
      <c r="O864">
        <v>0.39807504323633358</v>
      </c>
      <c r="P864" s="1">
        <v>0.4</v>
      </c>
      <c r="Q864" t="s">
        <v>430</v>
      </c>
      <c r="U864"/>
      <c r="V864"/>
    </row>
    <row r="865" spans="1:22" x14ac:dyDescent="0.25">
      <c r="A865" t="s">
        <v>34</v>
      </c>
      <c r="B865" t="str">
        <f t="shared" si="13"/>
        <v>SPARK 30 Transformer</v>
      </c>
      <c r="C865" t="s">
        <v>256</v>
      </c>
      <c r="D865">
        <v>19599</v>
      </c>
      <c r="F865" t="s">
        <v>12</v>
      </c>
      <c r="G865" t="s">
        <v>13</v>
      </c>
      <c r="H865" t="s">
        <v>55</v>
      </c>
      <c r="I865" t="s">
        <v>21</v>
      </c>
      <c r="L865">
        <v>8</v>
      </c>
      <c r="M865">
        <v>256</v>
      </c>
      <c r="N865">
        <v>5000</v>
      </c>
      <c r="O865">
        <v>0.26858513189448441</v>
      </c>
      <c r="P865" s="1">
        <v>0.3</v>
      </c>
      <c r="Q865" t="s">
        <v>428</v>
      </c>
      <c r="U865"/>
      <c r="V865"/>
    </row>
    <row r="866" spans="1:22" x14ac:dyDescent="0.25">
      <c r="A866" t="s">
        <v>16</v>
      </c>
      <c r="B866" t="str">
        <f t="shared" si="13"/>
        <v>A70</v>
      </c>
      <c r="C866" t="s">
        <v>93</v>
      </c>
      <c r="D866">
        <v>11999</v>
      </c>
      <c r="E866">
        <v>19999</v>
      </c>
      <c r="F866" t="s">
        <v>82</v>
      </c>
      <c r="G866" t="s">
        <v>13</v>
      </c>
      <c r="H866" t="s">
        <v>20</v>
      </c>
      <c r="I866" t="s">
        <v>21</v>
      </c>
      <c r="J866">
        <v>8000</v>
      </c>
      <c r="K866">
        <v>40</v>
      </c>
      <c r="L866">
        <v>12</v>
      </c>
      <c r="M866">
        <v>256</v>
      </c>
      <c r="N866">
        <v>5000</v>
      </c>
      <c r="O866">
        <v>0.4390365863821985</v>
      </c>
      <c r="P866" s="1">
        <v>0.4</v>
      </c>
      <c r="Q866" t="s">
        <v>440</v>
      </c>
      <c r="U866"/>
      <c r="V866"/>
    </row>
    <row r="867" spans="1:22" x14ac:dyDescent="0.25">
      <c r="A867" t="s">
        <v>49</v>
      </c>
      <c r="B867" t="str">
        <f t="shared" si="13"/>
        <v>A5 PRO</v>
      </c>
      <c r="C867" t="s">
        <v>192</v>
      </c>
      <c r="D867">
        <v>27999</v>
      </c>
      <c r="E867">
        <v>49999</v>
      </c>
      <c r="F867" t="s">
        <v>12</v>
      </c>
      <c r="G867" t="s">
        <v>13</v>
      </c>
      <c r="H867" t="s">
        <v>36</v>
      </c>
      <c r="I867" t="s">
        <v>74</v>
      </c>
      <c r="J867">
        <v>22000</v>
      </c>
      <c r="K867">
        <v>44</v>
      </c>
      <c r="L867">
        <v>8</v>
      </c>
      <c r="M867">
        <v>256</v>
      </c>
      <c r="N867">
        <v>5800</v>
      </c>
      <c r="O867">
        <v>0.21657916354155504</v>
      </c>
      <c r="P867" s="1">
        <v>0.2</v>
      </c>
      <c r="Q867" t="s">
        <v>428</v>
      </c>
      <c r="U867"/>
      <c r="V867"/>
    </row>
    <row r="868" spans="1:22" x14ac:dyDescent="0.25">
      <c r="A868" t="s">
        <v>32</v>
      </c>
      <c r="B868" t="str">
        <f t="shared" si="13"/>
        <v>Galaxy A06</v>
      </c>
      <c r="C868" t="s">
        <v>41</v>
      </c>
      <c r="D868">
        <v>12385</v>
      </c>
      <c r="E868">
        <v>23999</v>
      </c>
      <c r="F868" t="s">
        <v>28</v>
      </c>
      <c r="G868" t="s">
        <v>25</v>
      </c>
      <c r="H868" t="s">
        <v>26</v>
      </c>
      <c r="I868" t="s">
        <v>21</v>
      </c>
      <c r="J868">
        <v>11614</v>
      </c>
      <c r="K868">
        <v>49</v>
      </c>
      <c r="L868">
        <v>4</v>
      </c>
      <c r="M868">
        <v>128</v>
      </c>
      <c r="N868">
        <v>5000</v>
      </c>
      <c r="O868">
        <v>0.41437222446507871</v>
      </c>
      <c r="P868" s="1">
        <v>0.4</v>
      </c>
      <c r="Q868" t="s">
        <v>431</v>
      </c>
      <c r="U868"/>
      <c r="V868"/>
    </row>
    <row r="869" spans="1:22" x14ac:dyDescent="0.25">
      <c r="A869" t="s">
        <v>32</v>
      </c>
      <c r="B869" t="str">
        <f t="shared" si="13"/>
        <v>Galaxy A16</v>
      </c>
      <c r="C869" t="s">
        <v>42</v>
      </c>
      <c r="D869">
        <v>15850</v>
      </c>
      <c r="E869">
        <v>17999</v>
      </c>
      <c r="F869" t="s">
        <v>28</v>
      </c>
      <c r="G869" t="s">
        <v>25</v>
      </c>
      <c r="H869" t="s">
        <v>26</v>
      </c>
      <c r="I869" t="s">
        <v>21</v>
      </c>
      <c r="J869">
        <v>2149</v>
      </c>
      <c r="K869">
        <v>12</v>
      </c>
      <c r="L869">
        <v>4</v>
      </c>
      <c r="M869">
        <v>128</v>
      </c>
      <c r="N869">
        <v>5000</v>
      </c>
      <c r="O869">
        <v>0.32378548895899056</v>
      </c>
      <c r="P869" s="1">
        <v>0.3</v>
      </c>
      <c r="Q869" t="s">
        <v>431</v>
      </c>
      <c r="U869"/>
      <c r="V869"/>
    </row>
    <row r="870" spans="1:22" x14ac:dyDescent="0.25">
      <c r="A870" t="s">
        <v>22</v>
      </c>
      <c r="B870" t="str">
        <f t="shared" si="13"/>
        <v>Zero 8</v>
      </c>
      <c r="C870" t="s">
        <v>257</v>
      </c>
      <c r="D870">
        <v>16199</v>
      </c>
      <c r="E870">
        <v>18999</v>
      </c>
      <c r="F870" t="s">
        <v>12</v>
      </c>
      <c r="G870" t="s">
        <v>25</v>
      </c>
      <c r="H870" t="s">
        <v>258</v>
      </c>
      <c r="I870" t="s">
        <v>153</v>
      </c>
      <c r="J870">
        <v>2800</v>
      </c>
      <c r="K870">
        <v>15</v>
      </c>
      <c r="L870">
        <v>8</v>
      </c>
      <c r="M870">
        <v>128</v>
      </c>
      <c r="N870">
        <v>4500</v>
      </c>
      <c r="O870">
        <v>0.28619050558676462</v>
      </c>
      <c r="P870" s="1">
        <v>0.3</v>
      </c>
      <c r="Q870" t="s">
        <v>433</v>
      </c>
      <c r="U870"/>
      <c r="V870"/>
    </row>
    <row r="871" spans="1:22" x14ac:dyDescent="0.25">
      <c r="A871" t="s">
        <v>10</v>
      </c>
      <c r="B871" t="str">
        <f t="shared" si="13"/>
        <v>Note 50</v>
      </c>
      <c r="C871" t="s">
        <v>47</v>
      </c>
      <c r="D871">
        <v>13799</v>
      </c>
      <c r="E871">
        <v>20999</v>
      </c>
      <c r="F871" t="s">
        <v>28</v>
      </c>
      <c r="G871" t="s">
        <v>13</v>
      </c>
      <c r="H871" t="s">
        <v>48</v>
      </c>
      <c r="I871" t="s">
        <v>21</v>
      </c>
      <c r="J871">
        <v>7200</v>
      </c>
      <c r="K871">
        <v>35</v>
      </c>
      <c r="L871">
        <v>4</v>
      </c>
      <c r="M871">
        <v>256</v>
      </c>
      <c r="N871">
        <v>5000</v>
      </c>
      <c r="O871">
        <v>0.38118704253931446</v>
      </c>
      <c r="P871" s="1">
        <v>0.4</v>
      </c>
      <c r="Q871" t="s">
        <v>437</v>
      </c>
      <c r="U871"/>
      <c r="V871"/>
    </row>
    <row r="872" spans="1:22" x14ac:dyDescent="0.25">
      <c r="A872" t="s">
        <v>10</v>
      </c>
      <c r="B872" t="str">
        <f t="shared" si="13"/>
        <v>Redmi 13</v>
      </c>
      <c r="C872" t="s">
        <v>59</v>
      </c>
      <c r="D872">
        <v>14799</v>
      </c>
      <c r="E872">
        <v>22350</v>
      </c>
      <c r="F872" t="s">
        <v>24</v>
      </c>
      <c r="G872" t="s">
        <v>25</v>
      </c>
      <c r="H872" t="s">
        <v>60</v>
      </c>
      <c r="I872" t="s">
        <v>61</v>
      </c>
      <c r="J872">
        <v>7551</v>
      </c>
      <c r="K872">
        <v>34</v>
      </c>
      <c r="L872">
        <v>6</v>
      </c>
      <c r="M872">
        <v>128</v>
      </c>
      <c r="N872">
        <v>5030</v>
      </c>
      <c r="O872">
        <v>0.34894249611460232</v>
      </c>
      <c r="P872" s="1">
        <v>0.3</v>
      </c>
      <c r="Q872" t="s">
        <v>430</v>
      </c>
      <c r="U872"/>
      <c r="V872"/>
    </row>
    <row r="873" spans="1:22" x14ac:dyDescent="0.25">
      <c r="A873" t="s">
        <v>16</v>
      </c>
      <c r="B873" t="str">
        <f t="shared" si="13"/>
        <v>A70</v>
      </c>
      <c r="C873" t="s">
        <v>93</v>
      </c>
      <c r="D873">
        <v>12499</v>
      </c>
      <c r="E873">
        <v>25999</v>
      </c>
      <c r="F873" t="s">
        <v>82</v>
      </c>
      <c r="G873" t="s">
        <v>13</v>
      </c>
      <c r="H873" t="s">
        <v>20</v>
      </c>
      <c r="I873" t="s">
        <v>21</v>
      </c>
      <c r="J873">
        <v>13500</v>
      </c>
      <c r="K873">
        <v>52</v>
      </c>
      <c r="L873">
        <v>12</v>
      </c>
      <c r="M873">
        <v>256</v>
      </c>
      <c r="N873">
        <v>5000</v>
      </c>
      <c r="O873">
        <v>0.42147371789743182</v>
      </c>
      <c r="P873" s="1">
        <v>0.4</v>
      </c>
      <c r="Q873" t="s">
        <v>440</v>
      </c>
      <c r="U873"/>
      <c r="V873"/>
    </row>
    <row r="874" spans="1:22" x14ac:dyDescent="0.25">
      <c r="A874" t="s">
        <v>32</v>
      </c>
      <c r="B874" t="str">
        <f t="shared" si="13"/>
        <v>Galaxy A56</v>
      </c>
      <c r="C874" t="s">
        <v>90</v>
      </c>
      <c r="D874">
        <v>48400</v>
      </c>
      <c r="E874">
        <v>59999</v>
      </c>
      <c r="F874" t="s">
        <v>12</v>
      </c>
      <c r="G874" t="s">
        <v>13</v>
      </c>
      <c r="H874" t="s">
        <v>26</v>
      </c>
      <c r="I874" t="s">
        <v>21</v>
      </c>
      <c r="J874">
        <v>11599</v>
      </c>
      <c r="K874">
        <v>20</v>
      </c>
      <c r="L874">
        <v>8</v>
      </c>
      <c r="M874">
        <v>256</v>
      </c>
      <c r="N874">
        <v>5000</v>
      </c>
      <c r="O874">
        <v>0.10876033057851239</v>
      </c>
      <c r="P874" s="1">
        <v>0.1</v>
      </c>
      <c r="Q874" t="s">
        <v>428</v>
      </c>
      <c r="U874"/>
      <c r="V874"/>
    </row>
    <row r="875" spans="1:22" x14ac:dyDescent="0.25">
      <c r="A875" t="s">
        <v>22</v>
      </c>
      <c r="B875" t="str">
        <f t="shared" si="13"/>
        <v>HOT 50i</v>
      </c>
      <c r="C875" t="s">
        <v>149</v>
      </c>
      <c r="D875">
        <v>11860</v>
      </c>
      <c r="E875">
        <v>17999</v>
      </c>
      <c r="F875" t="s">
        <v>24</v>
      </c>
      <c r="G875" t="s">
        <v>82</v>
      </c>
      <c r="H875" t="s">
        <v>26</v>
      </c>
      <c r="I875" t="s">
        <v>21</v>
      </c>
      <c r="J875">
        <v>6139</v>
      </c>
      <c r="K875">
        <v>35</v>
      </c>
      <c r="L875">
        <v>6</v>
      </c>
      <c r="M875">
        <v>12</v>
      </c>
      <c r="N875">
        <v>5000</v>
      </c>
      <c r="O875">
        <v>0.42310286677908937</v>
      </c>
      <c r="P875" s="1">
        <v>0.4</v>
      </c>
      <c r="Q875" t="s">
        <v>444</v>
      </c>
      <c r="U875"/>
      <c r="V875"/>
    </row>
    <row r="876" spans="1:22" x14ac:dyDescent="0.25">
      <c r="A876" t="s">
        <v>10</v>
      </c>
      <c r="B876" t="str">
        <f t="shared" si="13"/>
        <v>Redmi Note 14 pro</v>
      </c>
      <c r="C876" t="s">
        <v>72</v>
      </c>
      <c r="D876">
        <v>33990</v>
      </c>
      <c r="E876">
        <v>50000</v>
      </c>
      <c r="F876" t="s">
        <v>12</v>
      </c>
      <c r="G876" t="s">
        <v>13</v>
      </c>
      <c r="H876" t="s">
        <v>36</v>
      </c>
      <c r="I876" t="s">
        <v>45</v>
      </c>
      <c r="J876">
        <v>16010</v>
      </c>
      <c r="K876">
        <v>32</v>
      </c>
      <c r="L876">
        <v>8</v>
      </c>
      <c r="M876">
        <v>256</v>
      </c>
      <c r="N876">
        <v>5500</v>
      </c>
      <c r="O876">
        <v>0.16957928802588998</v>
      </c>
      <c r="P876" s="1">
        <v>0.2</v>
      </c>
      <c r="Q876" t="s">
        <v>428</v>
      </c>
      <c r="U876"/>
      <c r="V876"/>
    </row>
    <row r="877" spans="1:22" x14ac:dyDescent="0.25">
      <c r="A877" t="s">
        <v>32</v>
      </c>
      <c r="B877" t="str">
        <f t="shared" si="13"/>
        <v>Galaxy A05S</v>
      </c>
      <c r="C877" t="s">
        <v>46</v>
      </c>
      <c r="D877">
        <v>14799</v>
      </c>
      <c r="E877">
        <v>30999</v>
      </c>
      <c r="F877" t="s">
        <v>28</v>
      </c>
      <c r="G877" t="s">
        <v>25</v>
      </c>
      <c r="H877" t="s">
        <v>26</v>
      </c>
      <c r="I877" t="s">
        <v>21</v>
      </c>
      <c r="J877">
        <v>16200</v>
      </c>
      <c r="K877">
        <v>53</v>
      </c>
      <c r="L877">
        <v>4</v>
      </c>
      <c r="M877">
        <v>128</v>
      </c>
      <c r="N877">
        <v>5000</v>
      </c>
      <c r="O877">
        <v>0.34678018785053044</v>
      </c>
      <c r="P877" s="1">
        <v>0.3</v>
      </c>
      <c r="Q877" t="s">
        <v>431</v>
      </c>
      <c r="U877"/>
      <c r="V877"/>
    </row>
    <row r="878" spans="1:22" x14ac:dyDescent="0.25">
      <c r="A878" t="s">
        <v>32</v>
      </c>
      <c r="B878" t="str">
        <f t="shared" si="13"/>
        <v>Galaxy A06</v>
      </c>
      <c r="C878" t="s">
        <v>41</v>
      </c>
      <c r="D878">
        <v>10850</v>
      </c>
      <c r="E878">
        <v>17999</v>
      </c>
      <c r="F878" t="s">
        <v>28</v>
      </c>
      <c r="G878" t="s">
        <v>19</v>
      </c>
      <c r="H878" t="s">
        <v>26</v>
      </c>
      <c r="I878" t="s">
        <v>21</v>
      </c>
      <c r="J878">
        <v>7149</v>
      </c>
      <c r="K878">
        <v>40</v>
      </c>
      <c r="L878">
        <v>4</v>
      </c>
      <c r="M878">
        <v>64</v>
      </c>
      <c r="N878">
        <v>5000</v>
      </c>
      <c r="O878">
        <v>0.46709677419354839</v>
      </c>
      <c r="P878" s="1">
        <v>0.5</v>
      </c>
      <c r="Q878" t="s">
        <v>432</v>
      </c>
      <c r="U878"/>
      <c r="V878"/>
    </row>
    <row r="879" spans="1:22" x14ac:dyDescent="0.25">
      <c r="A879" t="s">
        <v>34</v>
      </c>
      <c r="B879" t="str">
        <f t="shared" si="13"/>
        <v>Camon 40 PRO</v>
      </c>
      <c r="C879" t="s">
        <v>62</v>
      </c>
      <c r="D879">
        <v>32895</v>
      </c>
      <c r="E879">
        <v>39999</v>
      </c>
      <c r="F879" t="s">
        <v>12</v>
      </c>
      <c r="G879" t="s">
        <v>13</v>
      </c>
      <c r="H879" t="s">
        <v>55</v>
      </c>
      <c r="I879" t="s">
        <v>63</v>
      </c>
      <c r="J879">
        <v>7104</v>
      </c>
      <c r="K879">
        <v>18</v>
      </c>
      <c r="L879">
        <v>8</v>
      </c>
      <c r="M879">
        <v>256</v>
      </c>
      <c r="N879">
        <v>5200</v>
      </c>
      <c r="O879">
        <v>0.16610427116583068</v>
      </c>
      <c r="P879" s="1">
        <v>0.2</v>
      </c>
      <c r="Q879" t="s">
        <v>428</v>
      </c>
      <c r="U879"/>
      <c r="V879"/>
    </row>
    <row r="880" spans="1:22" x14ac:dyDescent="0.25">
      <c r="A880" t="s">
        <v>10</v>
      </c>
      <c r="B880" t="str">
        <f t="shared" si="13"/>
        <v>Redmi 14C</v>
      </c>
      <c r="C880" t="s">
        <v>11</v>
      </c>
      <c r="D880">
        <v>14999</v>
      </c>
      <c r="E880">
        <v>21999</v>
      </c>
      <c r="F880" t="s">
        <v>12</v>
      </c>
      <c r="G880" t="s">
        <v>13</v>
      </c>
      <c r="H880" t="s">
        <v>14</v>
      </c>
      <c r="I880" t="s">
        <v>15</v>
      </c>
      <c r="J880">
        <v>7000</v>
      </c>
      <c r="K880">
        <v>32</v>
      </c>
      <c r="L880">
        <v>8</v>
      </c>
      <c r="M880">
        <v>256</v>
      </c>
      <c r="N880">
        <v>5160</v>
      </c>
      <c r="O880">
        <v>0.36162410827388491</v>
      </c>
      <c r="P880" s="1">
        <v>0.4</v>
      </c>
      <c r="Q880" t="s">
        <v>428</v>
      </c>
      <c r="U880"/>
      <c r="V880"/>
    </row>
    <row r="881" spans="1:22" x14ac:dyDescent="0.25">
      <c r="A881" t="s">
        <v>32</v>
      </c>
      <c r="B881" t="str">
        <f t="shared" si="13"/>
        <v>Galaxy A36</v>
      </c>
      <c r="C881" t="s">
        <v>186</v>
      </c>
      <c r="D881">
        <v>35495</v>
      </c>
      <c r="E881">
        <v>50000</v>
      </c>
      <c r="F881" t="s">
        <v>24</v>
      </c>
      <c r="G881" t="s">
        <v>25</v>
      </c>
      <c r="H881" t="s">
        <v>26</v>
      </c>
      <c r="I881" t="s">
        <v>21</v>
      </c>
      <c r="J881">
        <v>14505</v>
      </c>
      <c r="K881">
        <v>29</v>
      </c>
      <c r="L881">
        <v>6</v>
      </c>
      <c r="M881">
        <v>128</v>
      </c>
      <c r="N881">
        <v>5000</v>
      </c>
      <c r="O881">
        <v>0.14464009015354276</v>
      </c>
      <c r="P881" s="1">
        <v>0.1</v>
      </c>
      <c r="Q881" t="s">
        <v>430</v>
      </c>
      <c r="U881"/>
      <c r="V881"/>
    </row>
    <row r="882" spans="1:22" x14ac:dyDescent="0.25">
      <c r="A882" t="s">
        <v>10</v>
      </c>
      <c r="B882" t="str">
        <f t="shared" si="13"/>
        <v>C75</v>
      </c>
      <c r="C882" t="s">
        <v>30</v>
      </c>
      <c r="D882">
        <v>14899</v>
      </c>
      <c r="E882">
        <v>19999</v>
      </c>
      <c r="F882" t="s">
        <v>12</v>
      </c>
      <c r="G882" t="s">
        <v>13</v>
      </c>
      <c r="H882" t="s">
        <v>14</v>
      </c>
      <c r="I882" t="s">
        <v>15</v>
      </c>
      <c r="J882">
        <v>5100</v>
      </c>
      <c r="K882">
        <v>26</v>
      </c>
      <c r="L882">
        <v>8</v>
      </c>
      <c r="M882">
        <v>256</v>
      </c>
      <c r="N882">
        <v>5160</v>
      </c>
      <c r="O882">
        <v>0.36405127860930264</v>
      </c>
      <c r="P882" s="1">
        <v>0.4</v>
      </c>
      <c r="Q882" t="s">
        <v>428</v>
      </c>
      <c r="U882"/>
      <c r="V882"/>
    </row>
    <row r="883" spans="1:22" x14ac:dyDescent="0.25">
      <c r="A883" t="s">
        <v>32</v>
      </c>
      <c r="B883" t="str">
        <f t="shared" si="13"/>
        <v>Galaxy A16</v>
      </c>
      <c r="C883" t="s">
        <v>42</v>
      </c>
      <c r="D883">
        <v>23295</v>
      </c>
      <c r="E883">
        <v>34999</v>
      </c>
      <c r="F883" t="s">
        <v>12</v>
      </c>
      <c r="G883" t="s">
        <v>13</v>
      </c>
      <c r="H883" t="s">
        <v>26</v>
      </c>
      <c r="I883" t="s">
        <v>21</v>
      </c>
      <c r="J883">
        <v>11704</v>
      </c>
      <c r="K883">
        <v>34</v>
      </c>
      <c r="L883">
        <v>8</v>
      </c>
      <c r="M883">
        <v>256</v>
      </c>
      <c r="N883">
        <v>5000</v>
      </c>
      <c r="O883">
        <v>0.22597123846318953</v>
      </c>
      <c r="P883" s="1">
        <v>0.2</v>
      </c>
      <c r="Q883" t="s">
        <v>428</v>
      </c>
      <c r="U883"/>
      <c r="V883"/>
    </row>
    <row r="884" spans="1:22" x14ac:dyDescent="0.25">
      <c r="A884" t="s">
        <v>22</v>
      </c>
      <c r="B884" t="str">
        <f t="shared" si="13"/>
        <v>Refurbished HOT 20</v>
      </c>
      <c r="C884" t="s">
        <v>259</v>
      </c>
      <c r="D884">
        <v>12999</v>
      </c>
      <c r="E884">
        <v>23999</v>
      </c>
      <c r="F884" t="s">
        <v>28</v>
      </c>
      <c r="G884" t="s">
        <v>19</v>
      </c>
      <c r="H884" t="s">
        <v>260</v>
      </c>
      <c r="I884" t="s">
        <v>21</v>
      </c>
      <c r="J884">
        <v>11000</v>
      </c>
      <c r="K884">
        <v>46</v>
      </c>
      <c r="L884">
        <v>4</v>
      </c>
      <c r="M884">
        <v>64</v>
      </c>
      <c r="N884">
        <v>5000</v>
      </c>
      <c r="O884">
        <v>0.38987614431879375</v>
      </c>
      <c r="P884" s="1">
        <v>0.4</v>
      </c>
      <c r="Q884" t="s">
        <v>432</v>
      </c>
      <c r="U884"/>
      <c r="V884"/>
    </row>
    <row r="885" spans="1:22" x14ac:dyDescent="0.25">
      <c r="A885" t="s">
        <v>10</v>
      </c>
      <c r="B885" t="str">
        <f t="shared" si="13"/>
        <v>Note 50</v>
      </c>
      <c r="C885" t="s">
        <v>47</v>
      </c>
      <c r="D885">
        <v>13499</v>
      </c>
      <c r="E885">
        <v>20000</v>
      </c>
      <c r="F885" t="s">
        <v>12</v>
      </c>
      <c r="G885" t="s">
        <v>13</v>
      </c>
      <c r="H885" t="s">
        <v>48</v>
      </c>
      <c r="I885" t="s">
        <v>21</v>
      </c>
      <c r="J885">
        <v>6501</v>
      </c>
      <c r="K885">
        <v>33</v>
      </c>
      <c r="L885">
        <v>8</v>
      </c>
      <c r="M885">
        <v>256</v>
      </c>
      <c r="N885">
        <v>5000</v>
      </c>
      <c r="O885">
        <v>0.38995481146751609</v>
      </c>
      <c r="P885" s="1">
        <v>0.4</v>
      </c>
      <c r="Q885" t="s">
        <v>428</v>
      </c>
      <c r="U885"/>
      <c r="V885"/>
    </row>
    <row r="886" spans="1:22" x14ac:dyDescent="0.25">
      <c r="A886" t="s">
        <v>10</v>
      </c>
      <c r="B886" t="str">
        <f t="shared" si="13"/>
        <v>Redmi Note 14</v>
      </c>
      <c r="C886" t="s">
        <v>44</v>
      </c>
      <c r="D886">
        <v>24690</v>
      </c>
      <c r="E886">
        <v>40000</v>
      </c>
      <c r="F886" t="s">
        <v>12</v>
      </c>
      <c r="G886" t="s">
        <v>13</v>
      </c>
      <c r="H886" t="s">
        <v>36</v>
      </c>
      <c r="I886" t="s">
        <v>45</v>
      </c>
      <c r="J886">
        <v>15310</v>
      </c>
      <c r="K886">
        <v>39</v>
      </c>
      <c r="L886">
        <v>8</v>
      </c>
      <c r="M886">
        <v>256</v>
      </c>
      <c r="N886">
        <v>5500</v>
      </c>
      <c r="O886">
        <v>0.2334548400162009</v>
      </c>
      <c r="P886" s="1">
        <v>0.2</v>
      </c>
      <c r="Q886" t="s">
        <v>428</v>
      </c>
      <c r="U886"/>
      <c r="V886"/>
    </row>
    <row r="887" spans="1:22" x14ac:dyDescent="0.25">
      <c r="A887" t="s">
        <v>10</v>
      </c>
      <c r="B887" t="str">
        <f t="shared" si="13"/>
        <v>Redmi Note 14</v>
      </c>
      <c r="C887" t="s">
        <v>44</v>
      </c>
      <c r="D887">
        <v>24999</v>
      </c>
      <c r="E887">
        <v>34999</v>
      </c>
      <c r="F887" t="s">
        <v>12</v>
      </c>
      <c r="G887" t="s">
        <v>13</v>
      </c>
      <c r="H887" t="s">
        <v>36</v>
      </c>
      <c r="I887" t="s">
        <v>45</v>
      </c>
      <c r="J887">
        <v>10000</v>
      </c>
      <c r="K887">
        <v>29</v>
      </c>
      <c r="L887">
        <v>8</v>
      </c>
      <c r="M887">
        <v>256</v>
      </c>
      <c r="N887">
        <v>5500</v>
      </c>
      <c r="O887">
        <v>0.23056922276891076</v>
      </c>
      <c r="P887" s="1">
        <v>0.2</v>
      </c>
      <c r="Q887" t="s">
        <v>428</v>
      </c>
      <c r="U887"/>
      <c r="V887"/>
    </row>
    <row r="888" spans="1:22" x14ac:dyDescent="0.25">
      <c r="A888" t="s">
        <v>10</v>
      </c>
      <c r="B888" t="str">
        <f t="shared" si="13"/>
        <v>C65</v>
      </c>
      <c r="C888" t="s">
        <v>261</v>
      </c>
      <c r="D888">
        <v>21999</v>
      </c>
      <c r="E888">
        <v>30000</v>
      </c>
      <c r="F888" t="s">
        <v>12</v>
      </c>
      <c r="G888" t="s">
        <v>13</v>
      </c>
      <c r="H888" t="s">
        <v>84</v>
      </c>
      <c r="I888" t="s">
        <v>21</v>
      </c>
      <c r="J888">
        <v>8001</v>
      </c>
      <c r="K888">
        <v>27</v>
      </c>
      <c r="L888">
        <v>8</v>
      </c>
      <c r="M888">
        <v>256</v>
      </c>
      <c r="N888">
        <v>5000</v>
      </c>
      <c r="O888">
        <v>0.23928360380017275</v>
      </c>
      <c r="P888" s="1">
        <v>0.2</v>
      </c>
      <c r="Q888" t="s">
        <v>428</v>
      </c>
      <c r="U888"/>
      <c r="V888"/>
    </row>
    <row r="889" spans="1:22" x14ac:dyDescent="0.25">
      <c r="A889" t="s">
        <v>32</v>
      </c>
      <c r="B889" t="str">
        <f t="shared" si="13"/>
        <v>Galaxy A16</v>
      </c>
      <c r="C889" t="s">
        <v>42</v>
      </c>
      <c r="D889">
        <v>16969</v>
      </c>
      <c r="E889">
        <v>30999</v>
      </c>
      <c r="F889" t="s">
        <v>28</v>
      </c>
      <c r="G889" t="s">
        <v>25</v>
      </c>
      <c r="H889" t="s">
        <v>26</v>
      </c>
      <c r="I889" t="s">
        <v>21</v>
      </c>
      <c r="J889">
        <v>14030</v>
      </c>
      <c r="K889">
        <v>46</v>
      </c>
      <c r="L889">
        <v>4</v>
      </c>
      <c r="M889">
        <v>128</v>
      </c>
      <c r="N889">
        <v>5000</v>
      </c>
      <c r="O889">
        <v>0.30243384996169487</v>
      </c>
      <c r="P889" s="1">
        <v>0.3</v>
      </c>
      <c r="Q889" t="s">
        <v>431</v>
      </c>
      <c r="U889"/>
      <c r="V889"/>
    </row>
    <row r="890" spans="1:22" x14ac:dyDescent="0.25">
      <c r="A890" t="s">
        <v>34</v>
      </c>
      <c r="B890" t="str">
        <f t="shared" si="13"/>
        <v>Transformer Spark 30</v>
      </c>
      <c r="C890" t="s">
        <v>95</v>
      </c>
      <c r="D890">
        <v>20199</v>
      </c>
      <c r="E890">
        <v>29999</v>
      </c>
      <c r="F890" t="s">
        <v>96</v>
      </c>
      <c r="G890" t="s">
        <v>13</v>
      </c>
      <c r="H890" t="s">
        <v>97</v>
      </c>
      <c r="I890" t="s">
        <v>21</v>
      </c>
      <c r="J890">
        <v>9800</v>
      </c>
      <c r="K890">
        <v>33</v>
      </c>
      <c r="L890">
        <v>16</v>
      </c>
      <c r="M890">
        <v>256</v>
      </c>
      <c r="N890">
        <v>5000</v>
      </c>
      <c r="O890">
        <v>0.26100301995148273</v>
      </c>
      <c r="P890" s="1">
        <v>0.3</v>
      </c>
      <c r="Q890" t="s">
        <v>443</v>
      </c>
      <c r="U890"/>
      <c r="V890"/>
    </row>
    <row r="891" spans="1:22" x14ac:dyDescent="0.25">
      <c r="A891" t="s">
        <v>22</v>
      </c>
      <c r="B891" t="str">
        <f t="shared" si="13"/>
        <v>Refurbished Note 12</v>
      </c>
      <c r="C891" t="s">
        <v>262</v>
      </c>
      <c r="D891">
        <v>15699</v>
      </c>
      <c r="E891">
        <v>22999</v>
      </c>
      <c r="F891" t="s">
        <v>28</v>
      </c>
      <c r="G891" t="s">
        <v>19</v>
      </c>
      <c r="H891" t="s">
        <v>26</v>
      </c>
      <c r="I891" t="s">
        <v>21</v>
      </c>
      <c r="J891">
        <v>7300</v>
      </c>
      <c r="K891">
        <v>32</v>
      </c>
      <c r="L891">
        <v>4</v>
      </c>
      <c r="M891">
        <v>64</v>
      </c>
      <c r="N891">
        <v>5000</v>
      </c>
      <c r="O891">
        <v>0.32282310975221351</v>
      </c>
      <c r="P891" s="1">
        <v>0.3</v>
      </c>
      <c r="Q891" t="s">
        <v>432</v>
      </c>
      <c r="U891"/>
      <c r="V891"/>
    </row>
    <row r="892" spans="1:22" x14ac:dyDescent="0.25">
      <c r="A892" t="s">
        <v>49</v>
      </c>
      <c r="B892" t="str">
        <f t="shared" si="13"/>
        <v>A3</v>
      </c>
      <c r="C892" t="s">
        <v>129</v>
      </c>
      <c r="D892">
        <v>22790</v>
      </c>
      <c r="E892">
        <v>29999</v>
      </c>
      <c r="F892" t="s">
        <v>24</v>
      </c>
      <c r="G892" t="s">
        <v>25</v>
      </c>
      <c r="H892" t="s">
        <v>36</v>
      </c>
      <c r="I892" t="s">
        <v>65</v>
      </c>
      <c r="J892">
        <v>7209</v>
      </c>
      <c r="K892">
        <v>24</v>
      </c>
      <c r="L892">
        <v>6</v>
      </c>
      <c r="M892">
        <v>128</v>
      </c>
      <c r="N892">
        <v>5100</v>
      </c>
      <c r="O892">
        <v>0.22966213251426065</v>
      </c>
      <c r="P892" s="1">
        <v>0.2</v>
      </c>
      <c r="Q892" t="s">
        <v>430</v>
      </c>
      <c r="U892"/>
      <c r="V892"/>
    </row>
    <row r="893" spans="1:22" x14ac:dyDescent="0.25">
      <c r="A893" t="s">
        <v>49</v>
      </c>
      <c r="B893" t="str">
        <f t="shared" si="13"/>
        <v>A38</v>
      </c>
      <c r="C893" t="s">
        <v>107</v>
      </c>
      <c r="D893">
        <v>22499</v>
      </c>
      <c r="E893">
        <v>35499</v>
      </c>
      <c r="F893" t="s">
        <v>24</v>
      </c>
      <c r="G893" t="s">
        <v>25</v>
      </c>
      <c r="H893" t="s">
        <v>108</v>
      </c>
      <c r="I893" t="s">
        <v>21</v>
      </c>
      <c r="J893">
        <v>13000</v>
      </c>
      <c r="K893">
        <v>37</v>
      </c>
      <c r="L893">
        <v>6</v>
      </c>
      <c r="M893">
        <v>128</v>
      </c>
      <c r="N893">
        <v>5000</v>
      </c>
      <c r="O893">
        <v>0.22818791946308725</v>
      </c>
      <c r="P893" s="1">
        <v>0.2</v>
      </c>
      <c r="Q893" t="s">
        <v>430</v>
      </c>
      <c r="U893"/>
      <c r="V893"/>
    </row>
    <row r="894" spans="1:22" x14ac:dyDescent="0.25">
      <c r="A894" t="s">
        <v>34</v>
      </c>
      <c r="B894" t="str">
        <f t="shared" si="13"/>
        <v>Spark 40</v>
      </c>
      <c r="C894" t="s">
        <v>169</v>
      </c>
      <c r="D894">
        <v>12050</v>
      </c>
      <c r="E894">
        <v>40999</v>
      </c>
      <c r="F894" t="s">
        <v>28</v>
      </c>
      <c r="G894" t="s">
        <v>25</v>
      </c>
      <c r="H894" t="s">
        <v>36</v>
      </c>
      <c r="I894" t="s">
        <v>63</v>
      </c>
      <c r="J894">
        <v>28949</v>
      </c>
      <c r="K894">
        <v>71</v>
      </c>
      <c r="L894">
        <v>4</v>
      </c>
      <c r="M894">
        <v>128</v>
      </c>
      <c r="N894">
        <v>5200</v>
      </c>
      <c r="O894">
        <v>0.44248962655601659</v>
      </c>
      <c r="P894" s="1">
        <v>0.4</v>
      </c>
      <c r="Q894" t="s">
        <v>431</v>
      </c>
      <c r="U894"/>
      <c r="V894"/>
    </row>
    <row r="895" spans="1:22" x14ac:dyDescent="0.25">
      <c r="A895" t="s">
        <v>32</v>
      </c>
      <c r="B895" t="str">
        <f t="shared" si="13"/>
        <v>Galaxy A16</v>
      </c>
      <c r="C895" t="s">
        <v>42</v>
      </c>
      <c r="D895">
        <v>23195</v>
      </c>
      <c r="E895">
        <v>34999</v>
      </c>
      <c r="F895" t="s">
        <v>12</v>
      </c>
      <c r="G895" t="s">
        <v>13</v>
      </c>
      <c r="H895" t="s">
        <v>26</v>
      </c>
      <c r="I895" t="s">
        <v>21</v>
      </c>
      <c r="J895">
        <v>11804</v>
      </c>
      <c r="K895">
        <v>34</v>
      </c>
      <c r="L895">
        <v>8</v>
      </c>
      <c r="M895">
        <v>256</v>
      </c>
      <c r="N895">
        <v>5000</v>
      </c>
      <c r="O895">
        <v>0.22694546238413452</v>
      </c>
      <c r="P895" s="1">
        <v>0.2</v>
      </c>
      <c r="Q895" t="s">
        <v>428</v>
      </c>
      <c r="U895"/>
      <c r="V895"/>
    </row>
    <row r="896" spans="1:22" x14ac:dyDescent="0.25">
      <c r="A896" t="s">
        <v>10</v>
      </c>
      <c r="B896" t="str">
        <f t="shared" si="13"/>
        <v>Note 50</v>
      </c>
      <c r="C896" t="s">
        <v>47</v>
      </c>
      <c r="D896">
        <v>11639</v>
      </c>
      <c r="E896">
        <v>30999</v>
      </c>
      <c r="F896" t="s">
        <v>12</v>
      </c>
      <c r="G896" t="s">
        <v>25</v>
      </c>
      <c r="H896" t="s">
        <v>48</v>
      </c>
      <c r="I896" t="s">
        <v>21</v>
      </c>
      <c r="J896">
        <v>19360</v>
      </c>
      <c r="K896">
        <v>63</v>
      </c>
      <c r="L896">
        <v>8</v>
      </c>
      <c r="M896">
        <v>128</v>
      </c>
      <c r="N896">
        <v>5000</v>
      </c>
      <c r="O896">
        <v>0.44127502362745941</v>
      </c>
      <c r="P896" s="1">
        <v>0.4</v>
      </c>
      <c r="Q896" t="s">
        <v>433</v>
      </c>
      <c r="U896"/>
      <c r="V896"/>
    </row>
    <row r="897" spans="1:22" x14ac:dyDescent="0.25">
      <c r="A897" t="s">
        <v>32</v>
      </c>
      <c r="B897" t="str">
        <f t="shared" si="13"/>
        <v>GALAXY A16</v>
      </c>
      <c r="C897" t="s">
        <v>37</v>
      </c>
      <c r="D897">
        <v>16650</v>
      </c>
      <c r="E897">
        <v>25000</v>
      </c>
      <c r="F897" t="s">
        <v>28</v>
      </c>
      <c r="G897" t="s">
        <v>25</v>
      </c>
      <c r="H897" t="s">
        <v>26</v>
      </c>
      <c r="I897" t="s">
        <v>21</v>
      </c>
      <c r="J897">
        <v>8350</v>
      </c>
      <c r="K897">
        <v>34</v>
      </c>
      <c r="L897">
        <v>4</v>
      </c>
      <c r="M897">
        <v>128</v>
      </c>
      <c r="N897">
        <v>5000</v>
      </c>
      <c r="O897">
        <v>0.30822822822822821</v>
      </c>
      <c r="P897" s="1">
        <v>0.3</v>
      </c>
      <c r="Q897" t="s">
        <v>431</v>
      </c>
      <c r="U897"/>
      <c r="V897"/>
    </row>
    <row r="898" spans="1:22" x14ac:dyDescent="0.25">
      <c r="A898" t="s">
        <v>34</v>
      </c>
      <c r="B898" t="str">
        <f t="shared" ref="B898:B961" si="14">TRIM(CLEAN(C898))</f>
        <v>Spark 40</v>
      </c>
      <c r="C898" t="s">
        <v>169</v>
      </c>
      <c r="D898">
        <v>12780</v>
      </c>
      <c r="E898">
        <v>40999</v>
      </c>
      <c r="F898" t="s">
        <v>28</v>
      </c>
      <c r="G898" t="s">
        <v>25</v>
      </c>
      <c r="H898" t="s">
        <v>36</v>
      </c>
      <c r="I898" t="s">
        <v>63</v>
      </c>
      <c r="J898">
        <v>28219</v>
      </c>
      <c r="K898">
        <v>69</v>
      </c>
      <c r="L898">
        <v>4</v>
      </c>
      <c r="M898">
        <v>128</v>
      </c>
      <c r="N898">
        <v>5200</v>
      </c>
      <c r="O898">
        <v>0.41721439749608763</v>
      </c>
      <c r="P898" s="1">
        <v>0.4</v>
      </c>
      <c r="Q898" t="s">
        <v>431</v>
      </c>
      <c r="U898"/>
      <c r="V898"/>
    </row>
    <row r="899" spans="1:22" x14ac:dyDescent="0.25">
      <c r="A899" t="s">
        <v>16</v>
      </c>
      <c r="B899" t="str">
        <f t="shared" si="14"/>
        <v>P40</v>
      </c>
      <c r="C899" t="s">
        <v>158</v>
      </c>
      <c r="D899">
        <v>9000</v>
      </c>
      <c r="E899">
        <v>13000</v>
      </c>
      <c r="F899" t="s">
        <v>28</v>
      </c>
      <c r="G899" t="s">
        <v>19</v>
      </c>
      <c r="H899" t="s">
        <v>263</v>
      </c>
      <c r="I899" t="s">
        <v>77</v>
      </c>
      <c r="J899">
        <v>4000</v>
      </c>
      <c r="K899">
        <v>31</v>
      </c>
      <c r="L899">
        <v>4</v>
      </c>
      <c r="M899">
        <v>64</v>
      </c>
      <c r="N899">
        <v>6000</v>
      </c>
      <c r="O899">
        <v>0.67422222222222217</v>
      </c>
      <c r="P899" s="1">
        <v>0.7</v>
      </c>
      <c r="Q899" t="s">
        <v>432</v>
      </c>
      <c r="U899"/>
      <c r="V899"/>
    </row>
    <row r="900" spans="1:22" x14ac:dyDescent="0.25">
      <c r="A900" t="s">
        <v>32</v>
      </c>
      <c r="B900" t="str">
        <f t="shared" si="14"/>
        <v>GALAXY A55</v>
      </c>
      <c r="C900" t="s">
        <v>264</v>
      </c>
      <c r="D900">
        <v>46500</v>
      </c>
      <c r="E900">
        <v>80000</v>
      </c>
      <c r="F900" t="s">
        <v>12</v>
      </c>
      <c r="G900" t="s">
        <v>13</v>
      </c>
      <c r="H900" t="s">
        <v>20</v>
      </c>
      <c r="I900" t="s">
        <v>21</v>
      </c>
      <c r="J900">
        <v>33500</v>
      </c>
      <c r="K900">
        <v>42</v>
      </c>
      <c r="L900">
        <v>8</v>
      </c>
      <c r="M900">
        <v>256</v>
      </c>
      <c r="N900">
        <v>5000</v>
      </c>
      <c r="O900">
        <v>0.11320430107526881</v>
      </c>
      <c r="P900" s="1">
        <v>0.1</v>
      </c>
      <c r="Q900" t="s">
        <v>428</v>
      </c>
      <c r="U900"/>
      <c r="V900"/>
    </row>
    <row r="901" spans="1:22" x14ac:dyDescent="0.25">
      <c r="A901" t="s">
        <v>34</v>
      </c>
      <c r="B901" t="str">
        <f t="shared" si="14"/>
        <v>CAMON 40 PRO</v>
      </c>
      <c r="C901" t="s">
        <v>163</v>
      </c>
      <c r="D901">
        <v>34999</v>
      </c>
      <c r="F901" t="s">
        <v>12</v>
      </c>
      <c r="G901" t="s">
        <v>13</v>
      </c>
      <c r="H901" t="s">
        <v>55</v>
      </c>
      <c r="I901" t="s">
        <v>180</v>
      </c>
      <c r="L901">
        <v>8</v>
      </c>
      <c r="M901">
        <v>256</v>
      </c>
      <c r="N901">
        <v>2000</v>
      </c>
      <c r="O901">
        <v>6.468756250178577E-2</v>
      </c>
      <c r="P901" s="1">
        <v>0.1</v>
      </c>
      <c r="Q901" t="s">
        <v>428</v>
      </c>
      <c r="U901"/>
      <c r="V901"/>
    </row>
    <row r="902" spans="1:22" x14ac:dyDescent="0.25">
      <c r="A902" t="s">
        <v>10</v>
      </c>
      <c r="B902" t="str">
        <f t="shared" si="14"/>
        <v>Redmi A3x</v>
      </c>
      <c r="C902" t="s">
        <v>38</v>
      </c>
      <c r="D902">
        <v>8299</v>
      </c>
      <c r="E902">
        <v>20999</v>
      </c>
      <c r="F902" t="s">
        <v>39</v>
      </c>
      <c r="G902" t="s">
        <v>19</v>
      </c>
      <c r="H902" t="s">
        <v>40</v>
      </c>
      <c r="I902" t="s">
        <v>21</v>
      </c>
      <c r="J902">
        <v>12700</v>
      </c>
      <c r="K902">
        <v>61</v>
      </c>
      <c r="L902">
        <v>3</v>
      </c>
      <c r="M902">
        <v>64</v>
      </c>
      <c r="N902">
        <v>5000</v>
      </c>
      <c r="O902">
        <v>0.61055548861308595</v>
      </c>
      <c r="P902" s="1">
        <v>0.6</v>
      </c>
      <c r="Q902" t="s">
        <v>434</v>
      </c>
      <c r="U902"/>
      <c r="V902"/>
    </row>
    <row r="903" spans="1:22" x14ac:dyDescent="0.25">
      <c r="A903" t="s">
        <v>34</v>
      </c>
      <c r="B903" t="str">
        <f t="shared" si="14"/>
        <v>Spark 10 Pro</v>
      </c>
      <c r="C903" t="s">
        <v>123</v>
      </c>
      <c r="D903">
        <v>22499</v>
      </c>
      <c r="E903">
        <v>35599</v>
      </c>
      <c r="F903" t="s">
        <v>96</v>
      </c>
      <c r="G903" t="s">
        <v>13</v>
      </c>
      <c r="H903" t="s">
        <v>97</v>
      </c>
      <c r="I903" t="s">
        <v>21</v>
      </c>
      <c r="J903">
        <v>13100</v>
      </c>
      <c r="K903">
        <v>37</v>
      </c>
      <c r="L903">
        <v>16</v>
      </c>
      <c r="M903">
        <v>256</v>
      </c>
      <c r="N903">
        <v>5000</v>
      </c>
      <c r="O903">
        <v>0.23432152540112894</v>
      </c>
      <c r="P903" s="1">
        <v>0.2</v>
      </c>
      <c r="Q903" t="s">
        <v>443</v>
      </c>
      <c r="U903"/>
      <c r="V903"/>
    </row>
    <row r="904" spans="1:22" x14ac:dyDescent="0.25">
      <c r="A904" t="s">
        <v>10</v>
      </c>
      <c r="B904" t="str">
        <f t="shared" si="14"/>
        <v>Redmi Note 14 pro</v>
      </c>
      <c r="C904" t="s">
        <v>72</v>
      </c>
      <c r="D904">
        <v>33890</v>
      </c>
      <c r="E904">
        <v>50000</v>
      </c>
      <c r="F904" t="s">
        <v>12</v>
      </c>
      <c r="G904" t="s">
        <v>13</v>
      </c>
      <c r="H904" t="s">
        <v>36</v>
      </c>
      <c r="I904" t="s">
        <v>45</v>
      </c>
      <c r="J904">
        <v>16110</v>
      </c>
      <c r="K904">
        <v>33</v>
      </c>
      <c r="L904">
        <v>8</v>
      </c>
      <c r="M904">
        <v>256</v>
      </c>
      <c r="N904">
        <v>5500</v>
      </c>
      <c r="O904">
        <v>0.17007966951903217</v>
      </c>
      <c r="P904" s="1">
        <v>0.2</v>
      </c>
      <c r="Q904" t="s">
        <v>428</v>
      </c>
      <c r="U904"/>
      <c r="V904"/>
    </row>
    <row r="905" spans="1:22" x14ac:dyDescent="0.25">
      <c r="A905" t="s">
        <v>10</v>
      </c>
      <c r="B905" t="str">
        <f t="shared" si="14"/>
        <v>Redmi A5</v>
      </c>
      <c r="C905" t="s">
        <v>171</v>
      </c>
      <c r="D905">
        <v>11480</v>
      </c>
      <c r="E905">
        <v>15990</v>
      </c>
      <c r="F905" t="s">
        <v>12</v>
      </c>
      <c r="G905" t="s">
        <v>25</v>
      </c>
      <c r="H905" t="s">
        <v>14</v>
      </c>
      <c r="I905" t="s">
        <v>63</v>
      </c>
      <c r="J905">
        <v>4510</v>
      </c>
      <c r="K905">
        <v>29</v>
      </c>
      <c r="L905">
        <v>8</v>
      </c>
      <c r="M905">
        <v>128</v>
      </c>
      <c r="N905">
        <v>5200</v>
      </c>
      <c r="O905">
        <v>0.46480836236933798</v>
      </c>
      <c r="P905" s="1">
        <v>0.5</v>
      </c>
      <c r="Q905" t="s">
        <v>433</v>
      </c>
      <c r="U905"/>
      <c r="V905"/>
    </row>
    <row r="906" spans="1:22" x14ac:dyDescent="0.25">
      <c r="A906" t="s">
        <v>49</v>
      </c>
      <c r="B906" t="str">
        <f t="shared" si="14"/>
        <v>A5 Pro</v>
      </c>
      <c r="C906" t="s">
        <v>73</v>
      </c>
      <c r="D906">
        <v>29299</v>
      </c>
      <c r="E906">
        <v>39800</v>
      </c>
      <c r="F906" t="s">
        <v>12</v>
      </c>
      <c r="G906" t="s">
        <v>13</v>
      </c>
      <c r="H906" t="s">
        <v>36</v>
      </c>
      <c r="I906" t="s">
        <v>74</v>
      </c>
      <c r="J906">
        <v>10501</v>
      </c>
      <c r="K906">
        <v>27</v>
      </c>
      <c r="L906">
        <v>8</v>
      </c>
      <c r="M906">
        <v>256</v>
      </c>
      <c r="N906">
        <v>5800</v>
      </c>
      <c r="O906">
        <v>0.20696952114406636</v>
      </c>
      <c r="P906" s="1">
        <v>0.2</v>
      </c>
      <c r="Q906" t="s">
        <v>428</v>
      </c>
      <c r="U906"/>
      <c r="V906"/>
    </row>
    <row r="907" spans="1:22" x14ac:dyDescent="0.25">
      <c r="A907" t="s">
        <v>22</v>
      </c>
      <c r="B907" t="str">
        <f t="shared" si="14"/>
        <v>Smart 10</v>
      </c>
      <c r="C907" t="s">
        <v>183</v>
      </c>
      <c r="D907">
        <v>10790</v>
      </c>
      <c r="E907">
        <v>19999</v>
      </c>
      <c r="F907" t="s">
        <v>12</v>
      </c>
      <c r="G907" t="s">
        <v>25</v>
      </c>
      <c r="H907" t="s">
        <v>20</v>
      </c>
      <c r="I907" t="s">
        <v>21</v>
      </c>
      <c r="J907">
        <v>9209</v>
      </c>
      <c r="K907">
        <v>46</v>
      </c>
      <c r="L907">
        <v>8</v>
      </c>
      <c r="M907">
        <v>128</v>
      </c>
      <c r="N907">
        <v>5000</v>
      </c>
      <c r="O907">
        <v>0.47599629286376272</v>
      </c>
      <c r="P907" s="1">
        <v>0.5</v>
      </c>
      <c r="Q907" t="s">
        <v>433</v>
      </c>
      <c r="U907"/>
      <c r="V907"/>
    </row>
    <row r="908" spans="1:22" x14ac:dyDescent="0.25">
      <c r="A908" t="s">
        <v>34</v>
      </c>
      <c r="B908" t="str">
        <f t="shared" si="14"/>
        <v>CAMON 40 PRO</v>
      </c>
      <c r="C908" t="s">
        <v>163</v>
      </c>
      <c r="D908">
        <v>31999</v>
      </c>
      <c r="E908">
        <v>32999</v>
      </c>
      <c r="F908" t="s">
        <v>12</v>
      </c>
      <c r="G908" t="s">
        <v>13</v>
      </c>
      <c r="H908" t="s">
        <v>55</v>
      </c>
      <c r="I908" t="s">
        <v>180</v>
      </c>
      <c r="J908">
        <v>1000</v>
      </c>
      <c r="K908">
        <v>4</v>
      </c>
      <c r="L908">
        <v>8</v>
      </c>
      <c r="M908">
        <v>256</v>
      </c>
      <c r="N908">
        <v>2000</v>
      </c>
      <c r="O908">
        <v>7.0752211006593957E-2</v>
      </c>
      <c r="P908" s="1">
        <v>0.1</v>
      </c>
      <c r="Q908" t="s">
        <v>428</v>
      </c>
      <c r="U908"/>
      <c r="V908"/>
    </row>
    <row r="909" spans="1:22" x14ac:dyDescent="0.25">
      <c r="A909" t="s">
        <v>32</v>
      </c>
      <c r="B909" t="str">
        <f t="shared" si="14"/>
        <v>Galaxy A06</v>
      </c>
      <c r="C909" t="s">
        <v>41</v>
      </c>
      <c r="D909">
        <v>12295</v>
      </c>
      <c r="E909">
        <v>20999</v>
      </c>
      <c r="F909" t="s">
        <v>28</v>
      </c>
      <c r="G909" t="s">
        <v>25</v>
      </c>
      <c r="H909" t="s">
        <v>26</v>
      </c>
      <c r="I909" t="s">
        <v>21</v>
      </c>
      <c r="J909">
        <v>8704</v>
      </c>
      <c r="K909">
        <v>42</v>
      </c>
      <c r="L909">
        <v>4</v>
      </c>
      <c r="M909">
        <v>128</v>
      </c>
      <c r="N909">
        <v>5000</v>
      </c>
      <c r="O909">
        <v>0.41740544936966245</v>
      </c>
      <c r="P909" s="1">
        <v>0.4</v>
      </c>
      <c r="Q909" t="s">
        <v>431</v>
      </c>
      <c r="U909"/>
      <c r="V909"/>
    </row>
    <row r="910" spans="1:22" x14ac:dyDescent="0.25">
      <c r="A910" t="s">
        <v>16</v>
      </c>
      <c r="B910" t="str">
        <f t="shared" si="14"/>
        <v>S23 Plus</v>
      </c>
      <c r="C910" t="s">
        <v>214</v>
      </c>
      <c r="D910">
        <v>17477</v>
      </c>
      <c r="E910">
        <v>30000</v>
      </c>
      <c r="F910" t="s">
        <v>28</v>
      </c>
      <c r="G910" t="s">
        <v>25</v>
      </c>
      <c r="H910" t="s">
        <v>55</v>
      </c>
      <c r="I910" t="s">
        <v>21</v>
      </c>
      <c r="J910">
        <v>12523</v>
      </c>
      <c r="K910">
        <v>42</v>
      </c>
      <c r="L910">
        <v>4</v>
      </c>
      <c r="M910">
        <v>128</v>
      </c>
      <c r="N910">
        <v>5000</v>
      </c>
      <c r="O910">
        <v>0.29364307375407678</v>
      </c>
      <c r="P910" s="1">
        <v>0.3</v>
      </c>
      <c r="Q910" t="s">
        <v>431</v>
      </c>
      <c r="U910"/>
      <c r="V910"/>
    </row>
    <row r="911" spans="1:22" x14ac:dyDescent="0.25">
      <c r="A911" t="s">
        <v>34</v>
      </c>
      <c r="B911" t="str">
        <f t="shared" si="14"/>
        <v>POP 9</v>
      </c>
      <c r="C911" t="s">
        <v>58</v>
      </c>
      <c r="D911">
        <v>9168</v>
      </c>
      <c r="E911">
        <v>10999</v>
      </c>
      <c r="F911" t="s">
        <v>39</v>
      </c>
      <c r="G911" t="s">
        <v>19</v>
      </c>
      <c r="H911" t="s">
        <v>36</v>
      </c>
      <c r="I911" t="s">
        <v>21</v>
      </c>
      <c r="J911">
        <v>1831</v>
      </c>
      <c r="K911">
        <v>17</v>
      </c>
      <c r="L911">
        <v>3</v>
      </c>
      <c r="M911">
        <v>64</v>
      </c>
      <c r="N911">
        <v>5000</v>
      </c>
      <c r="O911">
        <v>0.55268324607329844</v>
      </c>
      <c r="P911" s="1">
        <v>0.6</v>
      </c>
      <c r="Q911" t="s">
        <v>434</v>
      </c>
      <c r="U911"/>
      <c r="V911"/>
    </row>
    <row r="912" spans="1:22" x14ac:dyDescent="0.25">
      <c r="A912" t="s">
        <v>10</v>
      </c>
      <c r="B912" t="str">
        <f t="shared" si="14"/>
        <v>Redmi 14C</v>
      </c>
      <c r="C912" t="s">
        <v>11</v>
      </c>
      <c r="D912">
        <v>14399</v>
      </c>
      <c r="E912">
        <v>20999</v>
      </c>
      <c r="F912" t="s">
        <v>12</v>
      </c>
      <c r="G912" t="s">
        <v>13</v>
      </c>
      <c r="H912" t="s">
        <v>14</v>
      </c>
      <c r="I912" t="s">
        <v>15</v>
      </c>
      <c r="J912">
        <v>6600</v>
      </c>
      <c r="K912">
        <v>32</v>
      </c>
      <c r="L912">
        <v>8</v>
      </c>
      <c r="M912">
        <v>256</v>
      </c>
      <c r="N912">
        <v>5160</v>
      </c>
      <c r="O912">
        <v>0.37669282589068687</v>
      </c>
      <c r="P912" s="1">
        <v>0.4</v>
      </c>
      <c r="Q912" t="s">
        <v>428</v>
      </c>
      <c r="U912"/>
      <c r="V912"/>
    </row>
    <row r="913" spans="1:22" x14ac:dyDescent="0.25">
      <c r="A913" t="s">
        <v>10</v>
      </c>
      <c r="B913" t="str">
        <f t="shared" si="14"/>
        <v>Redmi Note 14 pro</v>
      </c>
      <c r="C913" t="s">
        <v>72</v>
      </c>
      <c r="D913">
        <v>33899</v>
      </c>
      <c r="E913">
        <v>50000</v>
      </c>
      <c r="F913" t="s">
        <v>12</v>
      </c>
      <c r="G913" t="s">
        <v>13</v>
      </c>
      <c r="H913" t="s">
        <v>36</v>
      </c>
      <c r="I913" t="s">
        <v>45</v>
      </c>
      <c r="J913">
        <v>16101</v>
      </c>
      <c r="K913">
        <v>33</v>
      </c>
      <c r="L913">
        <v>8</v>
      </c>
      <c r="M913">
        <v>256</v>
      </c>
      <c r="N913">
        <v>5500</v>
      </c>
      <c r="O913">
        <v>0.170034514292457</v>
      </c>
      <c r="P913" s="1">
        <v>0.2</v>
      </c>
      <c r="Q913" t="s">
        <v>428</v>
      </c>
      <c r="U913"/>
      <c r="V913"/>
    </row>
    <row r="914" spans="1:22" x14ac:dyDescent="0.25">
      <c r="A914" t="s">
        <v>32</v>
      </c>
      <c r="B914" t="str">
        <f t="shared" si="14"/>
        <v>NEW GALAXY AO6</v>
      </c>
      <c r="C914" t="s">
        <v>265</v>
      </c>
      <c r="D914">
        <v>13399</v>
      </c>
      <c r="F914" t="s">
        <v>28</v>
      </c>
      <c r="G914" t="s">
        <v>19</v>
      </c>
      <c r="H914" t="s">
        <v>26</v>
      </c>
      <c r="I914" t="s">
        <v>21</v>
      </c>
      <c r="L914">
        <v>4</v>
      </c>
      <c r="M914">
        <v>64</v>
      </c>
      <c r="N914">
        <v>5000</v>
      </c>
      <c r="O914">
        <v>0.37823718187924471</v>
      </c>
      <c r="P914" s="1">
        <v>0.4</v>
      </c>
      <c r="Q914" t="s">
        <v>432</v>
      </c>
      <c r="U914"/>
      <c r="V914"/>
    </row>
    <row r="915" spans="1:22" x14ac:dyDescent="0.25">
      <c r="A915" t="s">
        <v>10</v>
      </c>
      <c r="B915" t="str">
        <f t="shared" si="14"/>
        <v>C71</v>
      </c>
      <c r="C915" t="s">
        <v>164</v>
      </c>
      <c r="D915">
        <v>8650</v>
      </c>
      <c r="E915">
        <v>17389</v>
      </c>
      <c r="F915" t="s">
        <v>39</v>
      </c>
      <c r="G915" t="s">
        <v>19</v>
      </c>
      <c r="H915" t="s">
        <v>14</v>
      </c>
      <c r="I915" t="s">
        <v>63</v>
      </c>
      <c r="J915">
        <v>8739</v>
      </c>
      <c r="K915">
        <v>51</v>
      </c>
      <c r="L915">
        <v>3</v>
      </c>
      <c r="M915">
        <v>64</v>
      </c>
      <c r="N915">
        <v>5200</v>
      </c>
      <c r="O915">
        <v>0.60890173410404624</v>
      </c>
      <c r="P915" s="1">
        <v>0.6</v>
      </c>
      <c r="Q915" t="s">
        <v>434</v>
      </c>
      <c r="U915"/>
      <c r="V915"/>
    </row>
    <row r="916" spans="1:22" x14ac:dyDescent="0.25">
      <c r="A916" t="s">
        <v>10</v>
      </c>
      <c r="B916" t="str">
        <f t="shared" si="14"/>
        <v>Redmi A5</v>
      </c>
      <c r="C916" t="s">
        <v>171</v>
      </c>
      <c r="D916">
        <v>9885</v>
      </c>
      <c r="E916">
        <v>14999</v>
      </c>
      <c r="F916" t="s">
        <v>39</v>
      </c>
      <c r="G916" t="s">
        <v>19</v>
      </c>
      <c r="H916" t="s">
        <v>14</v>
      </c>
      <c r="I916" t="s">
        <v>63</v>
      </c>
      <c r="J916">
        <v>5114</v>
      </c>
      <c r="K916">
        <v>34</v>
      </c>
      <c r="L916">
        <v>3</v>
      </c>
      <c r="M916">
        <v>64</v>
      </c>
      <c r="N916">
        <v>5200</v>
      </c>
      <c r="O916">
        <v>0.53282751643904902</v>
      </c>
      <c r="P916" s="1">
        <v>0.5</v>
      </c>
      <c r="Q916" t="s">
        <v>434</v>
      </c>
      <c r="U916"/>
      <c r="V916"/>
    </row>
    <row r="917" spans="1:22" x14ac:dyDescent="0.25">
      <c r="A917" t="s">
        <v>34</v>
      </c>
      <c r="B917" t="str">
        <f t="shared" si="14"/>
        <v>Spark 30c</v>
      </c>
      <c r="C917" t="s">
        <v>35</v>
      </c>
      <c r="D917">
        <v>12500</v>
      </c>
      <c r="E917">
        <v>15000</v>
      </c>
      <c r="F917" t="s">
        <v>28</v>
      </c>
      <c r="G917" t="s">
        <v>25</v>
      </c>
      <c r="H917" t="s">
        <v>36</v>
      </c>
      <c r="I917" t="s">
        <v>21</v>
      </c>
      <c r="J917">
        <v>2500</v>
      </c>
      <c r="K917">
        <v>17</v>
      </c>
      <c r="L917">
        <v>4</v>
      </c>
      <c r="M917">
        <v>128</v>
      </c>
      <c r="N917">
        <v>5000</v>
      </c>
      <c r="O917">
        <v>0.41055999999999998</v>
      </c>
      <c r="P917" s="1">
        <v>0.4</v>
      </c>
      <c r="Q917" t="s">
        <v>431</v>
      </c>
      <c r="U917"/>
      <c r="V917"/>
    </row>
    <row r="918" spans="1:22" x14ac:dyDescent="0.25">
      <c r="A918" t="s">
        <v>32</v>
      </c>
      <c r="B918" t="str">
        <f t="shared" si="14"/>
        <v>Galaxy Tab A9</v>
      </c>
      <c r="C918" t="s">
        <v>178</v>
      </c>
      <c r="D918">
        <v>14799</v>
      </c>
      <c r="E918">
        <v>18999</v>
      </c>
      <c r="F918" t="s">
        <v>28</v>
      </c>
      <c r="G918" t="s">
        <v>19</v>
      </c>
      <c r="H918" t="s">
        <v>86</v>
      </c>
      <c r="I918" t="s">
        <v>65</v>
      </c>
      <c r="J918">
        <v>4200</v>
      </c>
      <c r="K918">
        <v>23</v>
      </c>
      <c r="L918">
        <v>4</v>
      </c>
      <c r="M918">
        <v>64</v>
      </c>
      <c r="N918">
        <v>5100</v>
      </c>
      <c r="O918">
        <v>0.34921278464761135</v>
      </c>
      <c r="P918" s="1">
        <v>0.3</v>
      </c>
      <c r="Q918" t="s">
        <v>432</v>
      </c>
      <c r="U918"/>
      <c r="V918"/>
    </row>
    <row r="919" spans="1:22" x14ac:dyDescent="0.25">
      <c r="A919" t="s">
        <v>10</v>
      </c>
      <c r="B919" t="str">
        <f t="shared" si="14"/>
        <v>C65</v>
      </c>
      <c r="C919" t="s">
        <v>261</v>
      </c>
      <c r="D919">
        <v>20599</v>
      </c>
      <c r="E919">
        <v>20999</v>
      </c>
      <c r="F919" t="s">
        <v>12</v>
      </c>
      <c r="G919" t="s">
        <v>13</v>
      </c>
      <c r="H919" t="s">
        <v>36</v>
      </c>
      <c r="I919" t="s">
        <v>21</v>
      </c>
      <c r="J919">
        <v>400</v>
      </c>
      <c r="K919">
        <v>2</v>
      </c>
      <c r="L919">
        <v>8</v>
      </c>
      <c r="M919">
        <v>256</v>
      </c>
      <c r="N919">
        <v>5000</v>
      </c>
      <c r="O919">
        <v>0.25554638574688093</v>
      </c>
      <c r="P919" s="1">
        <v>0.3</v>
      </c>
      <c r="Q919" t="s">
        <v>428</v>
      </c>
      <c r="U919"/>
      <c r="V919"/>
    </row>
    <row r="920" spans="1:22" x14ac:dyDescent="0.25">
      <c r="A920" t="s">
        <v>10</v>
      </c>
      <c r="B920" t="str">
        <f t="shared" si="14"/>
        <v>Note 50</v>
      </c>
      <c r="C920" t="s">
        <v>47</v>
      </c>
      <c r="D920">
        <v>17999</v>
      </c>
      <c r="F920" t="s">
        <v>12</v>
      </c>
      <c r="G920" t="s">
        <v>13</v>
      </c>
      <c r="H920" t="s">
        <v>48</v>
      </c>
      <c r="I920" t="s">
        <v>21</v>
      </c>
      <c r="L920">
        <v>8</v>
      </c>
      <c r="M920">
        <v>256</v>
      </c>
      <c r="N920">
        <v>5000</v>
      </c>
      <c r="O920">
        <v>0.29246069226068117</v>
      </c>
      <c r="P920" s="1">
        <v>0.3</v>
      </c>
      <c r="Q920" t="s">
        <v>428</v>
      </c>
      <c r="U920"/>
      <c r="V920"/>
    </row>
    <row r="921" spans="1:22" x14ac:dyDescent="0.25">
      <c r="A921" t="s">
        <v>22</v>
      </c>
      <c r="B921" t="str">
        <f t="shared" si="14"/>
        <v>Note 40 Pro</v>
      </c>
      <c r="C921" t="s">
        <v>54</v>
      </c>
      <c r="D921">
        <v>27999</v>
      </c>
      <c r="E921">
        <v>35500</v>
      </c>
      <c r="F921" t="s">
        <v>12</v>
      </c>
      <c r="G921" t="s">
        <v>13</v>
      </c>
      <c r="H921" t="s">
        <v>55</v>
      </c>
      <c r="I921" t="s">
        <v>21</v>
      </c>
      <c r="J921">
        <v>7501</v>
      </c>
      <c r="K921">
        <v>22</v>
      </c>
      <c r="L921">
        <v>8</v>
      </c>
      <c r="M921">
        <v>256</v>
      </c>
      <c r="N921">
        <v>5000</v>
      </c>
      <c r="O921">
        <v>0.18800671452551876</v>
      </c>
      <c r="P921" s="1">
        <v>0.2</v>
      </c>
      <c r="Q921" t="s">
        <v>428</v>
      </c>
      <c r="U921"/>
      <c r="V921"/>
    </row>
    <row r="922" spans="1:22" x14ac:dyDescent="0.25">
      <c r="A922" t="s">
        <v>10</v>
      </c>
      <c r="B922" t="str">
        <f t="shared" si="14"/>
        <v>C75</v>
      </c>
      <c r="C922" t="s">
        <v>30</v>
      </c>
      <c r="D922">
        <v>27538</v>
      </c>
      <c r="E922">
        <v>35000</v>
      </c>
      <c r="F922" t="s">
        <v>12</v>
      </c>
      <c r="G922" t="s">
        <v>120</v>
      </c>
      <c r="H922" t="s">
        <v>84</v>
      </c>
      <c r="I922" t="s">
        <v>77</v>
      </c>
      <c r="J922">
        <v>7462</v>
      </c>
      <c r="K922">
        <v>22</v>
      </c>
      <c r="L922">
        <v>8</v>
      </c>
      <c r="M922">
        <v>512</v>
      </c>
      <c r="N922">
        <v>6000</v>
      </c>
      <c r="O922">
        <v>0.23676374464376498</v>
      </c>
      <c r="P922" s="1">
        <v>0.2</v>
      </c>
      <c r="Q922" t="s">
        <v>461</v>
      </c>
      <c r="U922"/>
      <c r="V922"/>
    </row>
    <row r="923" spans="1:22" x14ac:dyDescent="0.25">
      <c r="A923" t="s">
        <v>32</v>
      </c>
      <c r="B923" t="str">
        <f t="shared" si="14"/>
        <v>GALAXY A16</v>
      </c>
      <c r="C923" t="s">
        <v>37</v>
      </c>
      <c r="D923">
        <v>18299</v>
      </c>
      <c r="E923">
        <v>30999</v>
      </c>
      <c r="F923" t="s">
        <v>24</v>
      </c>
      <c r="G923" t="s">
        <v>25</v>
      </c>
      <c r="H923" t="s">
        <v>26</v>
      </c>
      <c r="I923" t="s">
        <v>21</v>
      </c>
      <c r="J923">
        <v>12700</v>
      </c>
      <c r="K923">
        <v>41</v>
      </c>
      <c r="L923">
        <v>6</v>
      </c>
      <c r="M923">
        <v>128</v>
      </c>
      <c r="N923">
        <v>5000</v>
      </c>
      <c r="O923">
        <v>0.28056177933220394</v>
      </c>
      <c r="P923" s="1">
        <v>0.3</v>
      </c>
      <c r="Q923" t="s">
        <v>430</v>
      </c>
      <c r="U923"/>
      <c r="V923"/>
    </row>
    <row r="924" spans="1:22" x14ac:dyDescent="0.25">
      <c r="A924" t="s">
        <v>34</v>
      </c>
      <c r="B924" t="str">
        <f t="shared" si="14"/>
        <v>Spark 30</v>
      </c>
      <c r="C924" t="s">
        <v>140</v>
      </c>
      <c r="D924">
        <v>20999</v>
      </c>
      <c r="E924">
        <v>27899</v>
      </c>
      <c r="F924" t="s">
        <v>12</v>
      </c>
      <c r="G924" t="s">
        <v>13</v>
      </c>
      <c r="H924" t="s">
        <v>20</v>
      </c>
      <c r="I924" t="s">
        <v>21</v>
      </c>
      <c r="J924">
        <v>6900</v>
      </c>
      <c r="K924">
        <v>25</v>
      </c>
      <c r="L924">
        <v>8</v>
      </c>
      <c r="M924">
        <v>256</v>
      </c>
      <c r="N924">
        <v>5000</v>
      </c>
      <c r="O924">
        <v>0.25067860374303536</v>
      </c>
      <c r="P924" s="1">
        <v>0.3</v>
      </c>
      <c r="Q924" t="s">
        <v>428</v>
      </c>
      <c r="U924"/>
      <c r="V924"/>
    </row>
    <row r="925" spans="1:22" x14ac:dyDescent="0.25">
      <c r="A925" t="s">
        <v>34</v>
      </c>
      <c r="B925" t="str">
        <f t="shared" si="14"/>
        <v>CAMON 40 PRO</v>
      </c>
      <c r="C925" t="s">
        <v>163</v>
      </c>
      <c r="D925">
        <v>32999</v>
      </c>
      <c r="E925">
        <v>60000</v>
      </c>
      <c r="F925" t="s">
        <v>12</v>
      </c>
      <c r="G925" t="s">
        <v>13</v>
      </c>
      <c r="H925" t="s">
        <v>55</v>
      </c>
      <c r="I925" t="s">
        <v>63</v>
      </c>
      <c r="J925">
        <v>27001</v>
      </c>
      <c r="K925">
        <v>45</v>
      </c>
      <c r="L925">
        <v>8</v>
      </c>
      <c r="M925">
        <v>256</v>
      </c>
      <c r="N925">
        <v>5200</v>
      </c>
      <c r="O925">
        <v>0.1655807751750053</v>
      </c>
      <c r="P925" s="1">
        <v>0.2</v>
      </c>
      <c r="Q925" t="s">
        <v>428</v>
      </c>
      <c r="U925"/>
      <c r="V925"/>
    </row>
    <row r="926" spans="1:22" x14ac:dyDescent="0.25">
      <c r="A926" t="s">
        <v>10</v>
      </c>
      <c r="B926" t="str">
        <f t="shared" si="14"/>
        <v>Redmi 12</v>
      </c>
      <c r="C926" t="s">
        <v>118</v>
      </c>
      <c r="D926">
        <v>19399</v>
      </c>
      <c r="E926">
        <v>30999</v>
      </c>
      <c r="F926" t="s">
        <v>12</v>
      </c>
      <c r="G926" t="s">
        <v>13</v>
      </c>
      <c r="H926" t="s">
        <v>26</v>
      </c>
      <c r="I926" t="s">
        <v>21</v>
      </c>
      <c r="J926">
        <v>11600</v>
      </c>
      <c r="K926">
        <v>38</v>
      </c>
      <c r="L926">
        <v>8</v>
      </c>
      <c r="M926">
        <v>256</v>
      </c>
      <c r="N926">
        <v>5000</v>
      </c>
      <c r="O926">
        <v>0.27135419351512963</v>
      </c>
      <c r="P926" s="1">
        <v>0.3</v>
      </c>
      <c r="Q926" t="s">
        <v>428</v>
      </c>
      <c r="U926"/>
      <c r="V926"/>
    </row>
    <row r="927" spans="1:22" x14ac:dyDescent="0.25">
      <c r="A927" t="s">
        <v>32</v>
      </c>
      <c r="B927" t="str">
        <f t="shared" si="14"/>
        <v>GALAXY A16</v>
      </c>
      <c r="C927" t="s">
        <v>37</v>
      </c>
      <c r="D927">
        <v>16950</v>
      </c>
      <c r="E927">
        <v>25000</v>
      </c>
      <c r="F927" t="s">
        <v>24</v>
      </c>
      <c r="G927" t="s">
        <v>25</v>
      </c>
      <c r="H927" t="s">
        <v>26</v>
      </c>
      <c r="I927" t="s">
        <v>21</v>
      </c>
      <c r="J927">
        <v>8050</v>
      </c>
      <c r="K927">
        <v>33</v>
      </c>
      <c r="L927">
        <v>6</v>
      </c>
      <c r="M927">
        <v>128</v>
      </c>
      <c r="N927">
        <v>5000</v>
      </c>
      <c r="O927">
        <v>0.30289085545722716</v>
      </c>
      <c r="P927" s="1">
        <v>0.3</v>
      </c>
      <c r="Q927" t="s">
        <v>430</v>
      </c>
      <c r="U927"/>
      <c r="V927"/>
    </row>
    <row r="928" spans="1:22" x14ac:dyDescent="0.25">
      <c r="A928" t="s">
        <v>32</v>
      </c>
      <c r="B928" t="str">
        <f t="shared" si="14"/>
        <v>A06</v>
      </c>
      <c r="C928" t="s">
        <v>43</v>
      </c>
      <c r="D928">
        <v>12999</v>
      </c>
      <c r="E928">
        <v>19999</v>
      </c>
      <c r="F928" t="s">
        <v>28</v>
      </c>
      <c r="G928" t="s">
        <v>25</v>
      </c>
      <c r="H928" t="s">
        <v>26</v>
      </c>
      <c r="I928" t="s">
        <v>21</v>
      </c>
      <c r="J928">
        <v>7000</v>
      </c>
      <c r="K928">
        <v>35</v>
      </c>
      <c r="L928">
        <v>4</v>
      </c>
      <c r="M928">
        <v>128</v>
      </c>
      <c r="N928">
        <v>5000</v>
      </c>
      <c r="O928">
        <v>0.39479959996922842</v>
      </c>
      <c r="P928" s="1">
        <v>0.4</v>
      </c>
      <c r="Q928" t="s">
        <v>431</v>
      </c>
      <c r="U928"/>
      <c r="V928"/>
    </row>
    <row r="929" spans="1:22" x14ac:dyDescent="0.25">
      <c r="A929" t="s">
        <v>32</v>
      </c>
      <c r="B929" t="str">
        <f t="shared" si="14"/>
        <v>Galaxy A06</v>
      </c>
      <c r="C929" t="s">
        <v>41</v>
      </c>
      <c r="D929">
        <v>12299</v>
      </c>
      <c r="E929">
        <v>15999</v>
      </c>
      <c r="F929" t="s">
        <v>28</v>
      </c>
      <c r="G929" t="s">
        <v>25</v>
      </c>
      <c r="H929" t="s">
        <v>26</v>
      </c>
      <c r="I929" t="s">
        <v>21</v>
      </c>
      <c r="J929">
        <v>3700</v>
      </c>
      <c r="K929">
        <v>24</v>
      </c>
      <c r="L929">
        <v>4</v>
      </c>
      <c r="M929">
        <v>128</v>
      </c>
      <c r="N929">
        <v>5000</v>
      </c>
      <c r="O929">
        <v>0.41726969672331082</v>
      </c>
      <c r="P929" s="1">
        <v>0.4</v>
      </c>
      <c r="Q929" t="s">
        <v>431</v>
      </c>
      <c r="U929"/>
      <c r="V929"/>
    </row>
    <row r="930" spans="1:22" x14ac:dyDescent="0.25">
      <c r="A930" t="s">
        <v>32</v>
      </c>
      <c r="B930" t="str">
        <f t="shared" si="14"/>
        <v>Galaxy A56</v>
      </c>
      <c r="C930" t="s">
        <v>90</v>
      </c>
      <c r="D930">
        <v>47499</v>
      </c>
      <c r="E930">
        <v>69999</v>
      </c>
      <c r="F930" t="s">
        <v>12</v>
      </c>
      <c r="G930" t="s">
        <v>13</v>
      </c>
      <c r="H930" t="s">
        <v>26</v>
      </c>
      <c r="I930" t="s">
        <v>21</v>
      </c>
      <c r="J930">
        <v>22500</v>
      </c>
      <c r="K930">
        <v>33</v>
      </c>
      <c r="L930">
        <v>8</v>
      </c>
      <c r="M930">
        <v>256</v>
      </c>
      <c r="N930">
        <v>5000</v>
      </c>
      <c r="O930">
        <v>0.11082338575548958</v>
      </c>
      <c r="P930" s="1">
        <v>0.1</v>
      </c>
      <c r="Q930" t="s">
        <v>428</v>
      </c>
      <c r="U930"/>
      <c r="V930"/>
    </row>
    <row r="931" spans="1:22" x14ac:dyDescent="0.25">
      <c r="A931" t="s">
        <v>10</v>
      </c>
      <c r="B931" t="str">
        <f t="shared" si="14"/>
        <v>C61</v>
      </c>
      <c r="C931" t="s">
        <v>137</v>
      </c>
      <c r="D931">
        <v>14470</v>
      </c>
      <c r="E931">
        <v>18000</v>
      </c>
      <c r="F931" t="s">
        <v>24</v>
      </c>
      <c r="G931" t="s">
        <v>25</v>
      </c>
      <c r="H931" t="s">
        <v>48</v>
      </c>
      <c r="I931" t="s">
        <v>21</v>
      </c>
      <c r="J931">
        <v>3530</v>
      </c>
      <c r="K931">
        <v>20</v>
      </c>
      <c r="L931">
        <v>6</v>
      </c>
      <c r="M931">
        <v>128</v>
      </c>
      <c r="N931">
        <v>5000</v>
      </c>
      <c r="O931">
        <v>0.3548030407740152</v>
      </c>
      <c r="P931" s="1">
        <v>0.4</v>
      </c>
      <c r="Q931" t="s">
        <v>430</v>
      </c>
      <c r="U931"/>
      <c r="V931"/>
    </row>
    <row r="932" spans="1:22" x14ac:dyDescent="0.25">
      <c r="A932" t="s">
        <v>32</v>
      </c>
      <c r="B932" t="str">
        <f t="shared" si="14"/>
        <v>GALAXY A15</v>
      </c>
      <c r="C932" t="s">
        <v>66</v>
      </c>
      <c r="D932">
        <v>18500</v>
      </c>
      <c r="E932">
        <v>25000</v>
      </c>
      <c r="F932" t="s">
        <v>28</v>
      </c>
      <c r="G932" t="s">
        <v>25</v>
      </c>
      <c r="H932" t="s">
        <v>67</v>
      </c>
      <c r="I932" t="s">
        <v>21</v>
      </c>
      <c r="J932">
        <v>6500</v>
      </c>
      <c r="K932">
        <v>26</v>
      </c>
      <c r="L932">
        <v>4</v>
      </c>
      <c r="M932">
        <v>128</v>
      </c>
      <c r="N932">
        <v>5000</v>
      </c>
      <c r="O932">
        <v>0.27740540540540543</v>
      </c>
      <c r="P932" s="1">
        <v>0.3</v>
      </c>
      <c r="Q932" t="s">
        <v>431</v>
      </c>
      <c r="U932"/>
      <c r="V932"/>
    </row>
    <row r="933" spans="1:22" x14ac:dyDescent="0.25">
      <c r="A933" t="s">
        <v>32</v>
      </c>
      <c r="B933" t="str">
        <f t="shared" si="14"/>
        <v>Galaxy A53</v>
      </c>
      <c r="C933" t="s">
        <v>266</v>
      </c>
      <c r="D933">
        <v>52000</v>
      </c>
      <c r="F933" t="s">
        <v>12</v>
      </c>
      <c r="G933" t="s">
        <v>88</v>
      </c>
      <c r="H933" t="s">
        <v>67</v>
      </c>
      <c r="I933" t="s">
        <v>21</v>
      </c>
      <c r="L933">
        <v>8</v>
      </c>
      <c r="N933">
        <v>5000</v>
      </c>
      <c r="P933" s="1"/>
      <c r="Q933" t="s">
        <v>455</v>
      </c>
      <c r="U933"/>
      <c r="V933"/>
    </row>
    <row r="934" spans="1:22" x14ac:dyDescent="0.25">
      <c r="A934" t="s">
        <v>34</v>
      </c>
      <c r="B934" t="str">
        <f t="shared" si="14"/>
        <v>CAMON 40</v>
      </c>
      <c r="C934" t="s">
        <v>170</v>
      </c>
      <c r="D934">
        <v>27299</v>
      </c>
      <c r="E934">
        <v>27999</v>
      </c>
      <c r="F934" t="s">
        <v>12</v>
      </c>
      <c r="G934" t="s">
        <v>13</v>
      </c>
      <c r="H934" t="s">
        <v>55</v>
      </c>
      <c r="I934" t="s">
        <v>63</v>
      </c>
      <c r="J934">
        <v>700</v>
      </c>
      <c r="K934">
        <v>3</v>
      </c>
      <c r="L934">
        <v>8</v>
      </c>
      <c r="M934">
        <v>256</v>
      </c>
      <c r="N934">
        <v>5200</v>
      </c>
      <c r="O934">
        <v>0.20015385178944284</v>
      </c>
      <c r="P934" s="1">
        <v>0.2</v>
      </c>
      <c r="Q934" t="s">
        <v>428</v>
      </c>
      <c r="U934"/>
      <c r="V934"/>
    </row>
    <row r="935" spans="1:22" x14ac:dyDescent="0.25">
      <c r="A935" t="s">
        <v>34</v>
      </c>
      <c r="B935" t="str">
        <f t="shared" si="14"/>
        <v>Spark 40</v>
      </c>
      <c r="C935" t="s">
        <v>169</v>
      </c>
      <c r="D935">
        <v>12050</v>
      </c>
      <c r="E935">
        <v>19999</v>
      </c>
      <c r="F935" t="s">
        <v>12</v>
      </c>
      <c r="G935" t="s">
        <v>25</v>
      </c>
      <c r="H935" t="s">
        <v>36</v>
      </c>
      <c r="I935" t="s">
        <v>63</v>
      </c>
      <c r="J935">
        <v>7949</v>
      </c>
      <c r="K935">
        <v>40</v>
      </c>
      <c r="L935">
        <v>8</v>
      </c>
      <c r="M935">
        <v>128</v>
      </c>
      <c r="N935">
        <v>5200</v>
      </c>
      <c r="O935">
        <v>0.44282157676348549</v>
      </c>
      <c r="P935" s="1">
        <v>0.4</v>
      </c>
      <c r="Q935" t="s">
        <v>433</v>
      </c>
      <c r="U935"/>
      <c r="V935"/>
    </row>
    <row r="936" spans="1:22" x14ac:dyDescent="0.25">
      <c r="A936" t="s">
        <v>34</v>
      </c>
      <c r="B936" t="str">
        <f t="shared" si="14"/>
        <v>SPARK 20 PRO</v>
      </c>
      <c r="C936" t="s">
        <v>267</v>
      </c>
      <c r="D936">
        <v>23999</v>
      </c>
      <c r="E936">
        <v>35000</v>
      </c>
      <c r="F936" t="s">
        <v>12</v>
      </c>
      <c r="G936" t="s">
        <v>96</v>
      </c>
      <c r="H936" t="s">
        <v>55</v>
      </c>
      <c r="I936" t="s">
        <v>21</v>
      </c>
      <c r="J936">
        <v>11001</v>
      </c>
      <c r="K936">
        <v>32</v>
      </c>
      <c r="L936">
        <v>8</v>
      </c>
      <c r="M936">
        <v>16</v>
      </c>
      <c r="N936">
        <v>5000</v>
      </c>
      <c r="O936">
        <v>0.20934205591899663</v>
      </c>
      <c r="P936" s="1">
        <v>0.2</v>
      </c>
      <c r="Q936" t="s">
        <v>460</v>
      </c>
      <c r="U936"/>
      <c r="V936"/>
    </row>
    <row r="937" spans="1:22" x14ac:dyDescent="0.25">
      <c r="A937" t="s">
        <v>34</v>
      </c>
      <c r="B937" t="str">
        <f t="shared" si="14"/>
        <v>Spark 30c</v>
      </c>
      <c r="C937" t="s">
        <v>35</v>
      </c>
      <c r="D937">
        <v>12699</v>
      </c>
      <c r="E937">
        <v>30999</v>
      </c>
      <c r="F937" t="s">
        <v>12</v>
      </c>
      <c r="G937" t="s">
        <v>25</v>
      </c>
      <c r="H937" t="s">
        <v>36</v>
      </c>
      <c r="I937" t="s">
        <v>21</v>
      </c>
      <c r="J937">
        <v>18300</v>
      </c>
      <c r="K937">
        <v>59</v>
      </c>
      <c r="L937">
        <v>8</v>
      </c>
      <c r="M937">
        <v>128</v>
      </c>
      <c r="N937">
        <v>5000</v>
      </c>
      <c r="O937">
        <v>0.40444129459012523</v>
      </c>
      <c r="P937" s="1">
        <v>0.4</v>
      </c>
      <c r="Q937" t="s">
        <v>433</v>
      </c>
      <c r="U937"/>
      <c r="V937"/>
    </row>
    <row r="938" spans="1:22" x14ac:dyDescent="0.25">
      <c r="A938" t="s">
        <v>32</v>
      </c>
      <c r="B938" t="str">
        <f t="shared" si="14"/>
        <v>Galaxy A36</v>
      </c>
      <c r="C938" t="s">
        <v>186</v>
      </c>
      <c r="D938">
        <v>39399</v>
      </c>
      <c r="E938">
        <v>48389</v>
      </c>
      <c r="F938" t="s">
        <v>12</v>
      </c>
      <c r="G938" t="s">
        <v>13</v>
      </c>
      <c r="H938" t="s">
        <v>20</v>
      </c>
      <c r="I938" t="s">
        <v>21</v>
      </c>
      <c r="J938">
        <v>8990</v>
      </c>
      <c r="K938">
        <v>19</v>
      </c>
      <c r="L938">
        <v>8</v>
      </c>
      <c r="M938">
        <v>256</v>
      </c>
      <c r="N938">
        <v>5000</v>
      </c>
      <c r="O938">
        <v>0.13360745196578594</v>
      </c>
      <c r="P938" s="1">
        <v>0.1</v>
      </c>
      <c r="Q938" t="s">
        <v>428</v>
      </c>
      <c r="U938"/>
      <c r="V938"/>
    </row>
    <row r="939" spans="1:22" x14ac:dyDescent="0.25">
      <c r="A939" t="s">
        <v>10</v>
      </c>
      <c r="B939" t="str">
        <f t="shared" si="14"/>
        <v>Redmi Note 14</v>
      </c>
      <c r="C939" t="s">
        <v>44</v>
      </c>
      <c r="D939">
        <v>24300</v>
      </c>
      <c r="E939">
        <v>30000</v>
      </c>
      <c r="F939" t="s">
        <v>12</v>
      </c>
      <c r="G939" t="s">
        <v>13</v>
      </c>
      <c r="H939" t="s">
        <v>36</v>
      </c>
      <c r="I939" t="s">
        <v>109</v>
      </c>
      <c r="J939">
        <v>5700</v>
      </c>
      <c r="K939">
        <v>19</v>
      </c>
      <c r="L939">
        <v>8</v>
      </c>
      <c r="M939">
        <v>256</v>
      </c>
      <c r="N939">
        <v>5110</v>
      </c>
      <c r="O939">
        <v>0.2211522633744856</v>
      </c>
      <c r="P939" s="1">
        <v>0.2</v>
      </c>
      <c r="Q939" t="s">
        <v>428</v>
      </c>
      <c r="U939"/>
      <c r="V939"/>
    </row>
    <row r="940" spans="1:22" x14ac:dyDescent="0.25">
      <c r="A940" t="s">
        <v>32</v>
      </c>
      <c r="B940" t="str">
        <f t="shared" si="14"/>
        <v>GALAXY A16</v>
      </c>
      <c r="C940" t="s">
        <v>37</v>
      </c>
      <c r="D940">
        <v>17199</v>
      </c>
      <c r="E940">
        <v>26999</v>
      </c>
      <c r="F940" t="s">
        <v>24</v>
      </c>
      <c r="G940" t="s">
        <v>25</v>
      </c>
      <c r="H940" t="s">
        <v>26</v>
      </c>
      <c r="I940" t="s">
        <v>21</v>
      </c>
      <c r="J940">
        <v>9800</v>
      </c>
      <c r="K940">
        <v>37</v>
      </c>
      <c r="L940">
        <v>6</v>
      </c>
      <c r="M940">
        <v>128</v>
      </c>
      <c r="N940">
        <v>5000</v>
      </c>
      <c r="O940">
        <v>0.29850572707715567</v>
      </c>
      <c r="P940" s="1">
        <v>0.3</v>
      </c>
      <c r="Q940" t="s">
        <v>430</v>
      </c>
      <c r="U940"/>
      <c r="V940"/>
    </row>
    <row r="941" spans="1:22" x14ac:dyDescent="0.25">
      <c r="A941" t="s">
        <v>34</v>
      </c>
      <c r="B941" t="str">
        <f t="shared" si="14"/>
        <v>Spark 30c</v>
      </c>
      <c r="C941" t="s">
        <v>35</v>
      </c>
      <c r="D941">
        <v>12100</v>
      </c>
      <c r="E941">
        <v>14999</v>
      </c>
      <c r="F941" t="s">
        <v>12</v>
      </c>
      <c r="G941" t="s">
        <v>25</v>
      </c>
      <c r="H941" t="s">
        <v>36</v>
      </c>
      <c r="I941" t="s">
        <v>21</v>
      </c>
      <c r="J941">
        <v>2899</v>
      </c>
      <c r="K941">
        <v>20</v>
      </c>
      <c r="L941">
        <v>8</v>
      </c>
      <c r="M941">
        <v>128</v>
      </c>
      <c r="N941">
        <v>5000</v>
      </c>
      <c r="O941">
        <v>0.42446280991735535</v>
      </c>
      <c r="P941" s="1">
        <v>0.4</v>
      </c>
      <c r="Q941" t="s">
        <v>433</v>
      </c>
      <c r="U941"/>
      <c r="V941"/>
    </row>
    <row r="942" spans="1:22" x14ac:dyDescent="0.25">
      <c r="A942" t="s">
        <v>32</v>
      </c>
      <c r="B942" t="str">
        <f t="shared" si="14"/>
        <v>Galaxy A25</v>
      </c>
      <c r="C942" t="s">
        <v>92</v>
      </c>
      <c r="D942">
        <v>30799</v>
      </c>
      <c r="E942">
        <v>40000</v>
      </c>
      <c r="F942" t="s">
        <v>12</v>
      </c>
      <c r="G942" t="s">
        <v>13</v>
      </c>
      <c r="H942" t="s">
        <v>67</v>
      </c>
      <c r="I942" t="s">
        <v>21</v>
      </c>
      <c r="J942">
        <v>9201</v>
      </c>
      <c r="K942">
        <v>23</v>
      </c>
      <c r="L942">
        <v>8</v>
      </c>
      <c r="M942">
        <v>256</v>
      </c>
      <c r="N942">
        <v>5000</v>
      </c>
      <c r="O942">
        <v>0.17091464008571708</v>
      </c>
      <c r="P942" s="1">
        <v>0.2</v>
      </c>
      <c r="Q942" t="s">
        <v>428</v>
      </c>
      <c r="U942"/>
      <c r="V942"/>
    </row>
    <row r="943" spans="1:22" x14ac:dyDescent="0.25">
      <c r="A943" t="s">
        <v>268</v>
      </c>
      <c r="B943" t="str">
        <f t="shared" si="14"/>
        <v>Nova 12i</v>
      </c>
      <c r="C943" t="s">
        <v>269</v>
      </c>
      <c r="D943">
        <v>58590</v>
      </c>
      <c r="E943">
        <v>70000</v>
      </c>
      <c r="F943" t="s">
        <v>12</v>
      </c>
      <c r="G943" t="s">
        <v>13</v>
      </c>
      <c r="H943" t="s">
        <v>26</v>
      </c>
      <c r="I943" t="s">
        <v>21</v>
      </c>
      <c r="J943">
        <v>11410</v>
      </c>
      <c r="K943">
        <v>17</v>
      </c>
      <c r="L943">
        <v>8</v>
      </c>
      <c r="M943">
        <v>256</v>
      </c>
      <c r="N943">
        <v>5000</v>
      </c>
      <c r="O943">
        <v>8.9844683393070487E-2</v>
      </c>
      <c r="P943" s="1">
        <v>0.1</v>
      </c>
      <c r="Q943" t="s">
        <v>428</v>
      </c>
      <c r="U943"/>
      <c r="V943"/>
    </row>
    <row r="944" spans="1:22" x14ac:dyDescent="0.25">
      <c r="A944" t="s">
        <v>32</v>
      </c>
      <c r="B944" t="str">
        <f t="shared" si="14"/>
        <v>Galaxy A35</v>
      </c>
      <c r="C944" t="s">
        <v>113</v>
      </c>
      <c r="D944">
        <v>31590</v>
      </c>
      <c r="E944">
        <v>40000</v>
      </c>
      <c r="F944" t="s">
        <v>12</v>
      </c>
      <c r="G944" t="s">
        <v>25</v>
      </c>
      <c r="H944" t="s">
        <v>20</v>
      </c>
      <c r="I944" t="s">
        <v>21</v>
      </c>
      <c r="J944">
        <v>8410</v>
      </c>
      <c r="K944">
        <v>21</v>
      </c>
      <c r="L944">
        <v>8</v>
      </c>
      <c r="M944">
        <v>128</v>
      </c>
      <c r="N944">
        <v>5000</v>
      </c>
      <c r="O944">
        <v>0.16258309591642925</v>
      </c>
      <c r="P944" s="1">
        <v>0.2</v>
      </c>
      <c r="Q944" t="s">
        <v>433</v>
      </c>
      <c r="U944"/>
      <c r="V944"/>
    </row>
    <row r="945" spans="1:22" x14ac:dyDescent="0.25">
      <c r="A945" t="s">
        <v>49</v>
      </c>
      <c r="B945" t="str">
        <f t="shared" si="14"/>
        <v>Reno 12</v>
      </c>
      <c r="C945" t="s">
        <v>270</v>
      </c>
      <c r="D945">
        <v>65899</v>
      </c>
      <c r="E945">
        <v>72999</v>
      </c>
      <c r="F945" t="s">
        <v>82</v>
      </c>
      <c r="G945" t="s">
        <v>120</v>
      </c>
      <c r="H945" t="s">
        <v>36</v>
      </c>
      <c r="I945" t="s">
        <v>21</v>
      </c>
      <c r="J945">
        <v>7100</v>
      </c>
      <c r="K945">
        <v>10</v>
      </c>
      <c r="L945">
        <v>12</v>
      </c>
      <c r="M945">
        <v>512</v>
      </c>
      <c r="N945">
        <v>5000</v>
      </c>
      <c r="O945">
        <v>8.3825247727583124E-2</v>
      </c>
      <c r="P945" s="1">
        <v>0.1</v>
      </c>
      <c r="Q945" t="s">
        <v>449</v>
      </c>
      <c r="U945"/>
      <c r="V945"/>
    </row>
    <row r="946" spans="1:22" x14ac:dyDescent="0.25">
      <c r="A946" t="s">
        <v>34</v>
      </c>
      <c r="B946" t="str">
        <f t="shared" si="14"/>
        <v>CAMON 40</v>
      </c>
      <c r="C946" t="s">
        <v>170</v>
      </c>
      <c r="D946">
        <v>28299</v>
      </c>
      <c r="E946">
        <v>50000</v>
      </c>
      <c r="F946" t="s">
        <v>12</v>
      </c>
      <c r="G946" t="s">
        <v>13</v>
      </c>
      <c r="H946" t="s">
        <v>55</v>
      </c>
      <c r="I946" t="s">
        <v>63</v>
      </c>
      <c r="J946">
        <v>21701</v>
      </c>
      <c r="K946">
        <v>44</v>
      </c>
      <c r="L946">
        <v>8</v>
      </c>
      <c r="M946">
        <v>256</v>
      </c>
      <c r="N946">
        <v>5200</v>
      </c>
      <c r="O946">
        <v>0.19308102759814835</v>
      </c>
      <c r="P946" s="1">
        <v>0.2</v>
      </c>
      <c r="Q946" t="s">
        <v>428</v>
      </c>
      <c r="U946"/>
      <c r="V946"/>
    </row>
    <row r="947" spans="1:22" x14ac:dyDescent="0.25">
      <c r="A947" t="s">
        <v>34</v>
      </c>
      <c r="B947" t="str">
        <f t="shared" si="14"/>
        <v>POP 9</v>
      </c>
      <c r="C947" t="s">
        <v>58</v>
      </c>
      <c r="D947">
        <v>9499</v>
      </c>
      <c r="E947">
        <v>19999</v>
      </c>
      <c r="F947" t="s">
        <v>39</v>
      </c>
      <c r="G947" t="s">
        <v>19</v>
      </c>
      <c r="H947" t="s">
        <v>36</v>
      </c>
      <c r="I947" t="s">
        <v>21</v>
      </c>
      <c r="J947">
        <v>10500</v>
      </c>
      <c r="K947">
        <v>53</v>
      </c>
      <c r="L947">
        <v>3</v>
      </c>
      <c r="M947">
        <v>64</v>
      </c>
      <c r="N947">
        <v>5000</v>
      </c>
      <c r="O947">
        <v>0.53342457100747442</v>
      </c>
      <c r="P947" s="1">
        <v>0.5</v>
      </c>
      <c r="Q947" t="s">
        <v>434</v>
      </c>
      <c r="U947"/>
      <c r="V947"/>
    </row>
    <row r="948" spans="1:22" x14ac:dyDescent="0.25">
      <c r="A948" t="s">
        <v>22</v>
      </c>
      <c r="B948" t="str">
        <f t="shared" si="14"/>
        <v>Hot 50 Pro+</v>
      </c>
      <c r="C948" t="s">
        <v>78</v>
      </c>
      <c r="D948">
        <v>24399</v>
      </c>
      <c r="E948">
        <v>27000</v>
      </c>
      <c r="F948" t="s">
        <v>12</v>
      </c>
      <c r="G948" t="s">
        <v>13</v>
      </c>
      <c r="H948" t="s">
        <v>55</v>
      </c>
      <c r="I948" t="s">
        <v>21</v>
      </c>
      <c r="J948">
        <v>2601</v>
      </c>
      <c r="K948">
        <v>10</v>
      </c>
      <c r="L948">
        <v>8</v>
      </c>
      <c r="M948">
        <v>256</v>
      </c>
      <c r="N948">
        <v>5000</v>
      </c>
      <c r="O948">
        <v>0.21574654698963072</v>
      </c>
      <c r="P948" s="1">
        <v>0.2</v>
      </c>
      <c r="Q948" t="s">
        <v>428</v>
      </c>
      <c r="U948"/>
      <c r="V948"/>
    </row>
    <row r="949" spans="1:22" x14ac:dyDescent="0.25">
      <c r="A949" t="s">
        <v>34</v>
      </c>
      <c r="B949" t="str">
        <f t="shared" si="14"/>
        <v>POP 8</v>
      </c>
      <c r="C949" t="s">
        <v>69</v>
      </c>
      <c r="D949">
        <v>9550</v>
      </c>
      <c r="E949">
        <v>17999</v>
      </c>
      <c r="F949" t="s">
        <v>28</v>
      </c>
      <c r="G949" t="s">
        <v>88</v>
      </c>
      <c r="H949" t="s">
        <v>20</v>
      </c>
      <c r="I949" t="s">
        <v>21</v>
      </c>
      <c r="J949">
        <v>8449</v>
      </c>
      <c r="K949">
        <v>47</v>
      </c>
      <c r="L949">
        <v>4</v>
      </c>
      <c r="N949">
        <v>5000</v>
      </c>
      <c r="P949" s="1"/>
      <c r="Q949" t="s">
        <v>441</v>
      </c>
      <c r="U949"/>
      <c r="V949"/>
    </row>
    <row r="950" spans="1:22" x14ac:dyDescent="0.25">
      <c r="A950" t="s">
        <v>16</v>
      </c>
      <c r="B950" t="str">
        <f t="shared" si="14"/>
        <v>P65</v>
      </c>
      <c r="C950" t="s">
        <v>271</v>
      </c>
      <c r="D950">
        <v>12990</v>
      </c>
      <c r="E950">
        <v>13999</v>
      </c>
      <c r="F950" t="s">
        <v>12</v>
      </c>
      <c r="G950" t="s">
        <v>25</v>
      </c>
      <c r="H950" t="s">
        <v>26</v>
      </c>
      <c r="I950" t="s">
        <v>21</v>
      </c>
      <c r="J950">
        <v>1009</v>
      </c>
      <c r="K950">
        <v>8</v>
      </c>
      <c r="L950">
        <v>8</v>
      </c>
      <c r="M950">
        <v>128</v>
      </c>
      <c r="N950">
        <v>5000</v>
      </c>
      <c r="O950">
        <v>0.39538106235565817</v>
      </c>
      <c r="P950" s="1">
        <v>0.4</v>
      </c>
      <c r="Q950" t="s">
        <v>433</v>
      </c>
      <c r="U950"/>
      <c r="V950"/>
    </row>
    <row r="951" spans="1:22" x14ac:dyDescent="0.25">
      <c r="A951" t="s">
        <v>49</v>
      </c>
      <c r="B951" t="str">
        <f t="shared" si="14"/>
        <v>A5</v>
      </c>
      <c r="C951" t="s">
        <v>187</v>
      </c>
      <c r="D951">
        <v>24999</v>
      </c>
      <c r="E951">
        <v>34999</v>
      </c>
      <c r="F951" t="s">
        <v>12</v>
      </c>
      <c r="G951" t="s">
        <v>13</v>
      </c>
      <c r="H951" t="s">
        <v>36</v>
      </c>
      <c r="I951" t="s">
        <v>77</v>
      </c>
      <c r="J951">
        <v>10000</v>
      </c>
      <c r="K951">
        <v>29</v>
      </c>
      <c r="L951">
        <v>8</v>
      </c>
      <c r="M951">
        <v>256</v>
      </c>
      <c r="N951">
        <v>6000</v>
      </c>
      <c r="O951">
        <v>0.25057002280091206</v>
      </c>
      <c r="P951" s="1">
        <v>0.3</v>
      </c>
      <c r="Q951" t="s">
        <v>428</v>
      </c>
      <c r="U951"/>
      <c r="V951"/>
    </row>
    <row r="952" spans="1:22" x14ac:dyDescent="0.25">
      <c r="A952" t="s">
        <v>32</v>
      </c>
      <c r="B952" t="str">
        <f t="shared" si="14"/>
        <v>Galaxy A25</v>
      </c>
      <c r="C952" t="s">
        <v>92</v>
      </c>
      <c r="D952">
        <v>28699</v>
      </c>
      <c r="E952">
        <v>50000</v>
      </c>
      <c r="F952" t="s">
        <v>24</v>
      </c>
      <c r="G952" t="s">
        <v>25</v>
      </c>
      <c r="H952" t="s">
        <v>67</v>
      </c>
      <c r="I952" t="s">
        <v>21</v>
      </c>
      <c r="J952">
        <v>21301</v>
      </c>
      <c r="K952">
        <v>43</v>
      </c>
      <c r="L952">
        <v>6</v>
      </c>
      <c r="M952">
        <v>128</v>
      </c>
      <c r="N952">
        <v>5000</v>
      </c>
      <c r="O952">
        <v>0.17889125056622182</v>
      </c>
      <c r="P952" s="1">
        <v>0.2</v>
      </c>
      <c r="Q952" t="s">
        <v>430</v>
      </c>
      <c r="U952"/>
      <c r="V952"/>
    </row>
    <row r="953" spans="1:22" x14ac:dyDescent="0.25">
      <c r="A953" t="s">
        <v>10</v>
      </c>
      <c r="B953" t="str">
        <f t="shared" si="14"/>
        <v>Redmi 14C</v>
      </c>
      <c r="C953" t="s">
        <v>11</v>
      </c>
      <c r="D953">
        <v>12490</v>
      </c>
      <c r="E953">
        <v>19999</v>
      </c>
      <c r="F953" t="s">
        <v>24</v>
      </c>
      <c r="G953" t="s">
        <v>25</v>
      </c>
      <c r="H953" t="s">
        <v>14</v>
      </c>
      <c r="I953" t="s">
        <v>15</v>
      </c>
      <c r="J953">
        <v>7509</v>
      </c>
      <c r="K953">
        <v>38</v>
      </c>
      <c r="L953">
        <v>6</v>
      </c>
      <c r="M953">
        <v>128</v>
      </c>
      <c r="N953">
        <v>5160</v>
      </c>
      <c r="O953">
        <v>0.42385908726981586</v>
      </c>
      <c r="P953" s="1">
        <v>0.4</v>
      </c>
      <c r="Q953" t="s">
        <v>430</v>
      </c>
      <c r="U953"/>
      <c r="V953"/>
    </row>
    <row r="954" spans="1:22" x14ac:dyDescent="0.25">
      <c r="A954" t="s">
        <v>32</v>
      </c>
      <c r="B954" t="str">
        <f t="shared" si="14"/>
        <v>A04s</v>
      </c>
      <c r="C954" t="s">
        <v>272</v>
      </c>
      <c r="D954">
        <v>15499</v>
      </c>
      <c r="E954">
        <v>20000</v>
      </c>
      <c r="F954" t="s">
        <v>28</v>
      </c>
      <c r="G954" t="s">
        <v>25</v>
      </c>
      <c r="H954" t="s">
        <v>67</v>
      </c>
      <c r="I954" t="s">
        <v>21</v>
      </c>
      <c r="J954">
        <v>4501</v>
      </c>
      <c r="K954">
        <v>23</v>
      </c>
      <c r="L954">
        <v>4</v>
      </c>
      <c r="M954">
        <v>128</v>
      </c>
      <c r="N954">
        <v>5000</v>
      </c>
      <c r="O954">
        <v>0.33111813665397766</v>
      </c>
      <c r="P954" s="1">
        <v>0.3</v>
      </c>
      <c r="Q954" t="s">
        <v>431</v>
      </c>
      <c r="U954"/>
      <c r="V954"/>
    </row>
    <row r="955" spans="1:22" x14ac:dyDescent="0.25">
      <c r="A955" t="s">
        <v>268</v>
      </c>
      <c r="B955" t="str">
        <f t="shared" si="14"/>
        <v>Nova Y91</v>
      </c>
      <c r="C955" t="s">
        <v>273</v>
      </c>
      <c r="D955">
        <v>63399</v>
      </c>
      <c r="E955">
        <v>70000</v>
      </c>
      <c r="F955" t="s">
        <v>12</v>
      </c>
      <c r="G955" t="s">
        <v>13</v>
      </c>
      <c r="H955" t="s">
        <v>274</v>
      </c>
      <c r="I955" t="s">
        <v>198</v>
      </c>
      <c r="J955">
        <v>6601</v>
      </c>
      <c r="K955">
        <v>10</v>
      </c>
      <c r="L955">
        <v>8</v>
      </c>
      <c r="M955">
        <v>256</v>
      </c>
      <c r="N955">
        <v>7000</v>
      </c>
      <c r="O955">
        <v>0.11457593968359123</v>
      </c>
      <c r="P955" s="1">
        <v>0.1</v>
      </c>
      <c r="Q955" t="s">
        <v>428</v>
      </c>
      <c r="U955"/>
      <c r="V955"/>
    </row>
    <row r="956" spans="1:22" x14ac:dyDescent="0.25">
      <c r="A956" t="s">
        <v>34</v>
      </c>
      <c r="B956" t="str">
        <f t="shared" si="14"/>
        <v>POP 9</v>
      </c>
      <c r="C956" t="s">
        <v>58</v>
      </c>
      <c r="D956">
        <v>12839</v>
      </c>
      <c r="E956">
        <v>18000</v>
      </c>
      <c r="F956" t="s">
        <v>24</v>
      </c>
      <c r="G956" t="s">
        <v>25</v>
      </c>
      <c r="H956" t="s">
        <v>36</v>
      </c>
      <c r="I956" t="s">
        <v>21</v>
      </c>
      <c r="J956">
        <v>5161</v>
      </c>
      <c r="K956">
        <v>29</v>
      </c>
      <c r="L956">
        <v>6</v>
      </c>
      <c r="M956">
        <v>128</v>
      </c>
      <c r="N956">
        <v>5000</v>
      </c>
      <c r="O956">
        <v>0.39987537970246906</v>
      </c>
      <c r="P956" s="1">
        <v>0.4</v>
      </c>
      <c r="Q956" t="s">
        <v>430</v>
      </c>
      <c r="U956"/>
      <c r="V956"/>
    </row>
    <row r="957" spans="1:22" x14ac:dyDescent="0.25">
      <c r="A957" t="s">
        <v>10</v>
      </c>
      <c r="B957" t="str">
        <f t="shared" si="14"/>
        <v>REDMI NOTE 14 PRO</v>
      </c>
      <c r="C957" t="s">
        <v>275</v>
      </c>
      <c r="D957">
        <v>32900</v>
      </c>
      <c r="E957">
        <v>45000</v>
      </c>
      <c r="F957" t="s">
        <v>12</v>
      </c>
      <c r="G957" t="s">
        <v>13</v>
      </c>
      <c r="H957" t="s">
        <v>36</v>
      </c>
      <c r="I957" t="s">
        <v>45</v>
      </c>
      <c r="J957">
        <v>12100</v>
      </c>
      <c r="K957">
        <v>27</v>
      </c>
      <c r="L957">
        <v>8</v>
      </c>
      <c r="M957">
        <v>256</v>
      </c>
      <c r="N957">
        <v>5500</v>
      </c>
      <c r="O957">
        <v>0.17519756838905776</v>
      </c>
      <c r="P957" s="1">
        <v>0.2</v>
      </c>
      <c r="Q957" t="s">
        <v>428</v>
      </c>
      <c r="U957"/>
      <c r="V957"/>
    </row>
    <row r="958" spans="1:22" x14ac:dyDescent="0.25">
      <c r="A958" t="s">
        <v>32</v>
      </c>
      <c r="B958" t="str">
        <f t="shared" si="14"/>
        <v>GALAXY A15</v>
      </c>
      <c r="C958" t="s">
        <v>66</v>
      </c>
      <c r="D958">
        <v>23787</v>
      </c>
      <c r="E958">
        <v>30999</v>
      </c>
      <c r="F958" t="s">
        <v>12</v>
      </c>
      <c r="G958" t="s">
        <v>13</v>
      </c>
      <c r="H958" t="s">
        <v>67</v>
      </c>
      <c r="I958" t="s">
        <v>21</v>
      </c>
      <c r="J958">
        <v>7212</v>
      </c>
      <c r="K958">
        <v>24</v>
      </c>
      <c r="L958">
        <v>8</v>
      </c>
      <c r="M958">
        <v>256</v>
      </c>
      <c r="N958">
        <v>5000</v>
      </c>
      <c r="O958">
        <v>0.22129734729053685</v>
      </c>
      <c r="P958" s="1">
        <v>0.2</v>
      </c>
      <c r="Q958" t="s">
        <v>428</v>
      </c>
      <c r="U958"/>
      <c r="V958"/>
    </row>
    <row r="959" spans="1:22" x14ac:dyDescent="0.25">
      <c r="A959" t="s">
        <v>10</v>
      </c>
      <c r="B959" t="str">
        <f t="shared" si="14"/>
        <v>Redmi Note 14</v>
      </c>
      <c r="C959" t="s">
        <v>44</v>
      </c>
      <c r="D959">
        <v>20499</v>
      </c>
      <c r="E959">
        <v>21999</v>
      </c>
      <c r="F959" t="s">
        <v>24</v>
      </c>
      <c r="G959" t="s">
        <v>25</v>
      </c>
      <c r="H959" t="s">
        <v>36</v>
      </c>
      <c r="I959" t="s">
        <v>45</v>
      </c>
      <c r="J959">
        <v>1500</v>
      </c>
      <c r="K959">
        <v>7</v>
      </c>
      <c r="L959">
        <v>6</v>
      </c>
      <c r="M959">
        <v>128</v>
      </c>
      <c r="N959">
        <v>5500</v>
      </c>
      <c r="O959">
        <v>0.27484267525245132</v>
      </c>
      <c r="P959" s="1">
        <v>0.3</v>
      </c>
      <c r="Q959" t="s">
        <v>430</v>
      </c>
      <c r="U959"/>
      <c r="V959"/>
    </row>
    <row r="960" spans="1:22" x14ac:dyDescent="0.25">
      <c r="A960" t="s">
        <v>32</v>
      </c>
      <c r="B960" t="str">
        <f t="shared" si="14"/>
        <v>GALAXY A16</v>
      </c>
      <c r="C960" t="s">
        <v>37</v>
      </c>
      <c r="D960">
        <v>16100</v>
      </c>
      <c r="E960">
        <v>25000</v>
      </c>
      <c r="F960" t="s">
        <v>28</v>
      </c>
      <c r="G960" t="s">
        <v>25</v>
      </c>
      <c r="H960" t="s">
        <v>26</v>
      </c>
      <c r="I960" t="s">
        <v>21</v>
      </c>
      <c r="J960">
        <v>8900</v>
      </c>
      <c r="K960">
        <v>36</v>
      </c>
      <c r="L960">
        <v>4</v>
      </c>
      <c r="M960">
        <v>128</v>
      </c>
      <c r="N960">
        <v>5000</v>
      </c>
      <c r="O960">
        <v>0.31875776397515526</v>
      </c>
      <c r="P960" s="1">
        <v>0.3</v>
      </c>
      <c r="Q960" t="s">
        <v>431</v>
      </c>
      <c r="U960"/>
      <c r="V960"/>
    </row>
    <row r="961" spans="1:22" x14ac:dyDescent="0.25">
      <c r="A961" t="s">
        <v>32</v>
      </c>
      <c r="B961" t="str">
        <f t="shared" si="14"/>
        <v>GALAXY A16</v>
      </c>
      <c r="C961" t="s">
        <v>37</v>
      </c>
      <c r="D961">
        <v>17999</v>
      </c>
      <c r="E961">
        <v>30999</v>
      </c>
      <c r="F961" t="s">
        <v>24</v>
      </c>
      <c r="G961" t="s">
        <v>25</v>
      </c>
      <c r="H961" t="s">
        <v>26</v>
      </c>
      <c r="I961" t="s">
        <v>21</v>
      </c>
      <c r="J961">
        <v>13000</v>
      </c>
      <c r="K961">
        <v>42</v>
      </c>
      <c r="L961">
        <v>6</v>
      </c>
      <c r="M961">
        <v>128</v>
      </c>
      <c r="N961">
        <v>5000</v>
      </c>
      <c r="O961">
        <v>0.28523806878159896</v>
      </c>
      <c r="P961" s="1">
        <v>0.3</v>
      </c>
      <c r="Q961" t="s">
        <v>430</v>
      </c>
      <c r="U961"/>
      <c r="V961"/>
    </row>
    <row r="962" spans="1:22" x14ac:dyDescent="0.25">
      <c r="A962" t="s">
        <v>16</v>
      </c>
      <c r="B962" t="str">
        <f t="shared" ref="B962:B1025" si="15">TRIM(CLEAN(C962))</f>
        <v>KidPad 1 Tablet</v>
      </c>
      <c r="C962" t="s">
        <v>276</v>
      </c>
      <c r="D962">
        <v>10600</v>
      </c>
      <c r="E962">
        <v>14000</v>
      </c>
      <c r="F962" t="s">
        <v>18</v>
      </c>
      <c r="G962" t="s">
        <v>19</v>
      </c>
      <c r="H962" t="s">
        <v>277</v>
      </c>
      <c r="I962" t="s">
        <v>139</v>
      </c>
      <c r="J962">
        <v>3400</v>
      </c>
      <c r="K962">
        <v>25</v>
      </c>
      <c r="L962">
        <v>2</v>
      </c>
      <c r="M962">
        <v>64</v>
      </c>
      <c r="N962">
        <v>4000</v>
      </c>
      <c r="O962">
        <v>0.38358490566037734</v>
      </c>
      <c r="P962" s="1">
        <v>0.4</v>
      </c>
      <c r="Q962" t="s">
        <v>429</v>
      </c>
      <c r="U962"/>
      <c r="V962"/>
    </row>
    <row r="963" spans="1:22" x14ac:dyDescent="0.25">
      <c r="A963" t="s">
        <v>10</v>
      </c>
      <c r="B963" t="str">
        <f t="shared" si="15"/>
        <v>C61</v>
      </c>
      <c r="C963" t="s">
        <v>137</v>
      </c>
      <c r="D963">
        <v>18990</v>
      </c>
      <c r="E963">
        <v>19999</v>
      </c>
      <c r="F963" t="s">
        <v>24</v>
      </c>
      <c r="G963" t="s">
        <v>13</v>
      </c>
      <c r="H963" t="s">
        <v>48</v>
      </c>
      <c r="I963" t="s">
        <v>21</v>
      </c>
      <c r="J963">
        <v>1009</v>
      </c>
      <c r="K963">
        <v>6</v>
      </c>
      <c r="L963">
        <v>6</v>
      </c>
      <c r="M963">
        <v>256</v>
      </c>
      <c r="N963">
        <v>5000</v>
      </c>
      <c r="O963">
        <v>0.27709320695102685</v>
      </c>
      <c r="P963" s="1">
        <v>0.3</v>
      </c>
      <c r="Q963" t="s">
        <v>462</v>
      </c>
      <c r="U963"/>
      <c r="V963"/>
    </row>
    <row r="964" spans="1:22" x14ac:dyDescent="0.25">
      <c r="A964" t="s">
        <v>34</v>
      </c>
      <c r="B964" t="str">
        <f t="shared" si="15"/>
        <v>CAMON 40</v>
      </c>
      <c r="C964" t="s">
        <v>170</v>
      </c>
      <c r="D964">
        <v>23969</v>
      </c>
      <c r="E964">
        <v>35000</v>
      </c>
      <c r="F964" t="s">
        <v>12</v>
      </c>
      <c r="G964" t="s">
        <v>25</v>
      </c>
      <c r="H964" t="s">
        <v>55</v>
      </c>
      <c r="I964" t="s">
        <v>63</v>
      </c>
      <c r="J964">
        <v>11031</v>
      </c>
      <c r="K964">
        <v>32</v>
      </c>
      <c r="L964">
        <v>8</v>
      </c>
      <c r="M964">
        <v>128</v>
      </c>
      <c r="N964">
        <v>5200</v>
      </c>
      <c r="O964">
        <v>0.22262088531019233</v>
      </c>
      <c r="P964" s="1">
        <v>0.2</v>
      </c>
      <c r="Q964" t="s">
        <v>433</v>
      </c>
      <c r="U964"/>
      <c r="V964"/>
    </row>
    <row r="965" spans="1:22" x14ac:dyDescent="0.25">
      <c r="A965" t="s">
        <v>34</v>
      </c>
      <c r="B965" t="str">
        <f t="shared" si="15"/>
        <v>CAMON 40 PRO</v>
      </c>
      <c r="C965" t="s">
        <v>163</v>
      </c>
      <c r="D965">
        <v>32999</v>
      </c>
      <c r="E965">
        <v>60000</v>
      </c>
      <c r="F965" t="s">
        <v>12</v>
      </c>
      <c r="G965" t="s">
        <v>13</v>
      </c>
      <c r="H965" t="s">
        <v>55</v>
      </c>
      <c r="I965" t="s">
        <v>63</v>
      </c>
      <c r="J965">
        <v>27001</v>
      </c>
      <c r="K965">
        <v>45</v>
      </c>
      <c r="L965">
        <v>8</v>
      </c>
      <c r="M965">
        <v>256</v>
      </c>
      <c r="N965">
        <v>5200</v>
      </c>
      <c r="O965">
        <v>0.1655807751750053</v>
      </c>
      <c r="P965" s="1">
        <v>0.2</v>
      </c>
      <c r="Q965" t="s">
        <v>428</v>
      </c>
      <c r="U965"/>
      <c r="V965"/>
    </row>
    <row r="966" spans="1:22" x14ac:dyDescent="0.25">
      <c r="A966" t="s">
        <v>10</v>
      </c>
      <c r="B966" t="str">
        <f t="shared" si="15"/>
        <v>Redmi A3X</v>
      </c>
      <c r="C966" t="s">
        <v>101</v>
      </c>
      <c r="D966">
        <v>8899</v>
      </c>
      <c r="E966">
        <v>19999</v>
      </c>
      <c r="F966" t="s">
        <v>39</v>
      </c>
      <c r="G966" t="s">
        <v>19</v>
      </c>
      <c r="H966" t="s">
        <v>40</v>
      </c>
      <c r="I966" t="s">
        <v>21</v>
      </c>
      <c r="J966">
        <v>11100</v>
      </c>
      <c r="K966">
        <v>56</v>
      </c>
      <c r="L966">
        <v>3</v>
      </c>
      <c r="M966">
        <v>64</v>
      </c>
      <c r="N966">
        <v>5000</v>
      </c>
      <c r="O966">
        <v>0.56938981908079556</v>
      </c>
      <c r="P966" s="1">
        <v>0.6</v>
      </c>
      <c r="Q966" t="s">
        <v>434</v>
      </c>
      <c r="U966"/>
      <c r="V966"/>
    </row>
    <row r="967" spans="1:22" x14ac:dyDescent="0.25">
      <c r="A967" t="s">
        <v>10</v>
      </c>
      <c r="B967" t="str">
        <f t="shared" si="15"/>
        <v>Redmi Note 14 Pro</v>
      </c>
      <c r="C967" t="s">
        <v>146</v>
      </c>
      <c r="D967">
        <v>33850</v>
      </c>
      <c r="E967">
        <v>50000</v>
      </c>
      <c r="F967" t="s">
        <v>12</v>
      </c>
      <c r="G967" t="s">
        <v>13</v>
      </c>
      <c r="H967" t="s">
        <v>36</v>
      </c>
      <c r="I967" t="s">
        <v>45</v>
      </c>
      <c r="J967">
        <v>16150</v>
      </c>
      <c r="K967">
        <v>33</v>
      </c>
      <c r="L967">
        <v>8</v>
      </c>
      <c r="M967">
        <v>256</v>
      </c>
      <c r="N967">
        <v>5500</v>
      </c>
      <c r="O967">
        <v>0.17028064992614475</v>
      </c>
      <c r="P967" s="1">
        <v>0.2</v>
      </c>
      <c r="Q967" t="s">
        <v>428</v>
      </c>
      <c r="U967"/>
      <c r="V967"/>
    </row>
    <row r="968" spans="1:22" x14ac:dyDescent="0.25">
      <c r="A968" t="s">
        <v>32</v>
      </c>
      <c r="B968" t="str">
        <f t="shared" si="15"/>
        <v>GALAXY A35</v>
      </c>
      <c r="C968" t="s">
        <v>278</v>
      </c>
      <c r="D968">
        <v>33000</v>
      </c>
      <c r="E968">
        <v>60000</v>
      </c>
      <c r="F968" t="s">
        <v>24</v>
      </c>
      <c r="G968" t="s">
        <v>25</v>
      </c>
      <c r="H968" t="s">
        <v>20</v>
      </c>
      <c r="I968" t="s">
        <v>21</v>
      </c>
      <c r="J968">
        <v>27000</v>
      </c>
      <c r="K968">
        <v>45</v>
      </c>
      <c r="L968">
        <v>6</v>
      </c>
      <c r="M968">
        <v>128</v>
      </c>
      <c r="N968">
        <v>5000</v>
      </c>
      <c r="O968">
        <v>0.15557575757575759</v>
      </c>
      <c r="P968" s="1">
        <v>0.2</v>
      </c>
      <c r="Q968" t="s">
        <v>430</v>
      </c>
      <c r="U968"/>
      <c r="V968"/>
    </row>
    <row r="969" spans="1:22" x14ac:dyDescent="0.25">
      <c r="A969" t="s">
        <v>10</v>
      </c>
      <c r="B969" t="str">
        <f t="shared" si="15"/>
        <v>Redmi A3x</v>
      </c>
      <c r="C969" t="s">
        <v>38</v>
      </c>
      <c r="D969">
        <v>9500</v>
      </c>
      <c r="F969" t="s">
        <v>279</v>
      </c>
      <c r="G969" t="s">
        <v>19</v>
      </c>
      <c r="H969" t="s">
        <v>40</v>
      </c>
      <c r="I969" t="s">
        <v>21</v>
      </c>
      <c r="L969">
        <v>5</v>
      </c>
      <c r="M969">
        <v>64</v>
      </c>
      <c r="N969">
        <v>5000</v>
      </c>
      <c r="O969">
        <v>0.53357894736842104</v>
      </c>
      <c r="P969" s="1">
        <v>0.5</v>
      </c>
      <c r="Q969" t="s">
        <v>463</v>
      </c>
      <c r="U969"/>
      <c r="V969"/>
    </row>
    <row r="970" spans="1:22" x14ac:dyDescent="0.25">
      <c r="A970" t="s">
        <v>49</v>
      </c>
      <c r="B970" t="str">
        <f t="shared" si="15"/>
        <v>A3x</v>
      </c>
      <c r="C970" t="s">
        <v>64</v>
      </c>
      <c r="D970">
        <v>13699</v>
      </c>
      <c r="E970">
        <v>19999</v>
      </c>
      <c r="F970" t="s">
        <v>28</v>
      </c>
      <c r="G970" t="s">
        <v>19</v>
      </c>
      <c r="H970" t="s">
        <v>36</v>
      </c>
      <c r="I970" t="s">
        <v>65</v>
      </c>
      <c r="J970">
        <v>6300</v>
      </c>
      <c r="K970">
        <v>32</v>
      </c>
      <c r="L970">
        <v>4</v>
      </c>
      <c r="M970">
        <v>64</v>
      </c>
      <c r="N970">
        <v>5100</v>
      </c>
      <c r="O970">
        <v>0.37725381414701803</v>
      </c>
      <c r="P970" s="1">
        <v>0.4</v>
      </c>
      <c r="Q970" t="s">
        <v>432</v>
      </c>
      <c r="U970"/>
      <c r="V970"/>
    </row>
    <row r="971" spans="1:22" x14ac:dyDescent="0.25">
      <c r="A971" t="s">
        <v>22</v>
      </c>
      <c r="B971" t="str">
        <f t="shared" si="15"/>
        <v>HOT 50i</v>
      </c>
      <c r="C971" t="s">
        <v>149</v>
      </c>
      <c r="D971">
        <v>11860</v>
      </c>
      <c r="E971">
        <v>17999</v>
      </c>
      <c r="F971" t="s">
        <v>24</v>
      </c>
      <c r="G971" t="s">
        <v>82</v>
      </c>
      <c r="H971" t="s">
        <v>26</v>
      </c>
      <c r="I971" t="s">
        <v>21</v>
      </c>
      <c r="J971">
        <v>6139</v>
      </c>
      <c r="K971">
        <v>35</v>
      </c>
      <c r="L971">
        <v>6</v>
      </c>
      <c r="M971">
        <v>12</v>
      </c>
      <c r="N971">
        <v>5000</v>
      </c>
      <c r="O971">
        <v>0.42310286677908937</v>
      </c>
      <c r="P971" s="1">
        <v>0.4</v>
      </c>
      <c r="Q971" t="s">
        <v>444</v>
      </c>
      <c r="U971"/>
      <c r="V971"/>
    </row>
    <row r="972" spans="1:22" x14ac:dyDescent="0.25">
      <c r="A972" t="s">
        <v>10</v>
      </c>
      <c r="B972" t="str">
        <f t="shared" si="15"/>
        <v>C75</v>
      </c>
      <c r="C972" t="s">
        <v>30</v>
      </c>
      <c r="D972">
        <v>15399</v>
      </c>
      <c r="E972">
        <v>21479</v>
      </c>
      <c r="F972" t="s">
        <v>12</v>
      </c>
      <c r="G972" t="s">
        <v>13</v>
      </c>
      <c r="H972" t="s">
        <v>14</v>
      </c>
      <c r="I972" t="s">
        <v>15</v>
      </c>
      <c r="J972">
        <v>6080</v>
      </c>
      <c r="K972">
        <v>29</v>
      </c>
      <c r="L972">
        <v>8</v>
      </c>
      <c r="M972">
        <v>256</v>
      </c>
      <c r="N972">
        <v>5160</v>
      </c>
      <c r="O972">
        <v>0.35223066432885253</v>
      </c>
      <c r="P972" s="1">
        <v>0.4</v>
      </c>
      <c r="Q972" t="s">
        <v>428</v>
      </c>
      <c r="U972"/>
      <c r="V972"/>
    </row>
    <row r="973" spans="1:22" x14ac:dyDescent="0.25">
      <c r="A973" t="s">
        <v>32</v>
      </c>
      <c r="B973" t="str">
        <f t="shared" si="15"/>
        <v>Galaxy A15</v>
      </c>
      <c r="C973" t="s">
        <v>79</v>
      </c>
      <c r="D973">
        <v>23098</v>
      </c>
      <c r="E973">
        <v>44999</v>
      </c>
      <c r="F973" t="s">
        <v>12</v>
      </c>
      <c r="G973" t="s">
        <v>13</v>
      </c>
      <c r="H973" t="s">
        <v>67</v>
      </c>
      <c r="I973" t="s">
        <v>21</v>
      </c>
      <c r="J973">
        <v>21901</v>
      </c>
      <c r="K973">
        <v>49</v>
      </c>
      <c r="L973">
        <v>8</v>
      </c>
      <c r="M973">
        <v>256</v>
      </c>
      <c r="N973">
        <v>5000</v>
      </c>
      <c r="O973">
        <v>0.22789851935232489</v>
      </c>
      <c r="P973" s="1">
        <v>0.2</v>
      </c>
      <c r="Q973" t="s">
        <v>428</v>
      </c>
      <c r="U973"/>
      <c r="V973"/>
    </row>
    <row r="974" spans="1:22" x14ac:dyDescent="0.25">
      <c r="A974" t="s">
        <v>34</v>
      </c>
      <c r="B974" t="str">
        <f t="shared" si="15"/>
        <v>CAMON 40</v>
      </c>
      <c r="C974" t="s">
        <v>170</v>
      </c>
      <c r="D974">
        <v>25299</v>
      </c>
      <c r="E974">
        <v>45000</v>
      </c>
      <c r="F974" t="s">
        <v>12</v>
      </c>
      <c r="G974" t="s">
        <v>25</v>
      </c>
      <c r="H974" t="s">
        <v>55</v>
      </c>
      <c r="I974" t="s">
        <v>63</v>
      </c>
      <c r="J974">
        <v>19701</v>
      </c>
      <c r="K974">
        <v>44</v>
      </c>
      <c r="L974">
        <v>8</v>
      </c>
      <c r="M974">
        <v>128</v>
      </c>
      <c r="N974">
        <v>5200</v>
      </c>
      <c r="O974">
        <v>0.21091742756630696</v>
      </c>
      <c r="P974" s="1">
        <v>0.2</v>
      </c>
      <c r="Q974" t="s">
        <v>433</v>
      </c>
      <c r="U974"/>
      <c r="V974"/>
    </row>
    <row r="975" spans="1:22" x14ac:dyDescent="0.25">
      <c r="A975" t="s">
        <v>22</v>
      </c>
      <c r="B975" t="str">
        <f t="shared" si="15"/>
        <v>GT 10 Pro</v>
      </c>
      <c r="C975" t="s">
        <v>212</v>
      </c>
      <c r="D975">
        <v>15599</v>
      </c>
      <c r="E975">
        <v>18599</v>
      </c>
      <c r="F975" t="s">
        <v>12</v>
      </c>
      <c r="G975" t="s">
        <v>25</v>
      </c>
      <c r="H975" t="s">
        <v>36</v>
      </c>
      <c r="I975" t="s">
        <v>21</v>
      </c>
      <c r="J975">
        <v>3000</v>
      </c>
      <c r="K975">
        <v>17</v>
      </c>
      <c r="L975">
        <v>8</v>
      </c>
      <c r="M975">
        <v>128</v>
      </c>
      <c r="N975">
        <v>5000</v>
      </c>
      <c r="O975">
        <v>0.32925187512019999</v>
      </c>
      <c r="P975" s="1">
        <v>0.3</v>
      </c>
      <c r="Q975" t="s">
        <v>433</v>
      </c>
      <c r="U975"/>
      <c r="V975"/>
    </row>
    <row r="976" spans="1:22" x14ac:dyDescent="0.25">
      <c r="A976" t="s">
        <v>34</v>
      </c>
      <c r="B976" t="str">
        <f t="shared" si="15"/>
        <v>POP 8</v>
      </c>
      <c r="C976" t="s">
        <v>69</v>
      </c>
      <c r="D976">
        <v>9650</v>
      </c>
      <c r="E976">
        <v>14999</v>
      </c>
      <c r="F976" t="s">
        <v>28</v>
      </c>
      <c r="G976" t="s">
        <v>19</v>
      </c>
      <c r="H976" t="s">
        <v>20</v>
      </c>
      <c r="I976" t="s">
        <v>21</v>
      </c>
      <c r="J976">
        <v>5349</v>
      </c>
      <c r="K976">
        <v>36</v>
      </c>
      <c r="L976">
        <v>4</v>
      </c>
      <c r="M976">
        <v>64</v>
      </c>
      <c r="N976">
        <v>5000</v>
      </c>
      <c r="O976">
        <v>0.5251813471502591</v>
      </c>
      <c r="P976" s="1">
        <v>0.5</v>
      </c>
      <c r="Q976" t="s">
        <v>432</v>
      </c>
      <c r="U976"/>
      <c r="V976"/>
    </row>
    <row r="977" spans="1:22" x14ac:dyDescent="0.25">
      <c r="A977" t="s">
        <v>34</v>
      </c>
      <c r="B977" t="str">
        <f t="shared" si="15"/>
        <v>POP 8</v>
      </c>
      <c r="C977" t="s">
        <v>69</v>
      </c>
      <c r="D977">
        <v>9650</v>
      </c>
      <c r="E977">
        <v>14999</v>
      </c>
      <c r="F977" t="s">
        <v>28</v>
      </c>
      <c r="G977" t="s">
        <v>19</v>
      </c>
      <c r="H977" t="s">
        <v>20</v>
      </c>
      <c r="I977" t="s">
        <v>21</v>
      </c>
      <c r="J977">
        <v>5349</v>
      </c>
      <c r="K977">
        <v>36</v>
      </c>
      <c r="L977">
        <v>4</v>
      </c>
      <c r="M977">
        <v>64</v>
      </c>
      <c r="N977">
        <v>5000</v>
      </c>
      <c r="O977">
        <v>0.5251813471502591</v>
      </c>
      <c r="P977" s="1">
        <v>0.5</v>
      </c>
      <c r="Q977" t="s">
        <v>432</v>
      </c>
      <c r="U977"/>
      <c r="V977"/>
    </row>
    <row r="978" spans="1:22" x14ac:dyDescent="0.25">
      <c r="A978" t="s">
        <v>10</v>
      </c>
      <c r="B978" t="str">
        <f t="shared" si="15"/>
        <v>REDMI 14C</v>
      </c>
      <c r="C978" t="s">
        <v>75</v>
      </c>
      <c r="D978">
        <v>14990</v>
      </c>
      <c r="E978">
        <v>22000</v>
      </c>
      <c r="F978" t="s">
        <v>12</v>
      </c>
      <c r="G978" t="s">
        <v>13</v>
      </c>
      <c r="H978" t="s">
        <v>14</v>
      </c>
      <c r="I978" t="s">
        <v>15</v>
      </c>
      <c r="J978">
        <v>7010</v>
      </c>
      <c r="K978">
        <v>32</v>
      </c>
      <c r="L978">
        <v>8</v>
      </c>
      <c r="M978">
        <v>256</v>
      </c>
      <c r="N978">
        <v>5160</v>
      </c>
      <c r="O978">
        <v>0.36184122748498998</v>
      </c>
      <c r="P978" s="1">
        <v>0.4</v>
      </c>
      <c r="Q978" t="s">
        <v>428</v>
      </c>
      <c r="U978"/>
      <c r="V978"/>
    </row>
    <row r="979" spans="1:22" x14ac:dyDescent="0.25">
      <c r="A979" t="s">
        <v>10</v>
      </c>
      <c r="B979" t="str">
        <f t="shared" si="15"/>
        <v>C51</v>
      </c>
      <c r="C979" t="s">
        <v>236</v>
      </c>
      <c r="D979">
        <v>12699</v>
      </c>
      <c r="E979">
        <v>23999</v>
      </c>
      <c r="F979" t="s">
        <v>28</v>
      </c>
      <c r="G979" t="s">
        <v>25</v>
      </c>
      <c r="H979" t="s">
        <v>48</v>
      </c>
      <c r="I979" t="s">
        <v>21</v>
      </c>
      <c r="J979">
        <v>11300</v>
      </c>
      <c r="K979">
        <v>47</v>
      </c>
      <c r="L979">
        <v>4</v>
      </c>
      <c r="M979">
        <v>128</v>
      </c>
      <c r="N979">
        <v>5000</v>
      </c>
      <c r="O979">
        <v>0.40412630915820141</v>
      </c>
      <c r="P979" s="1">
        <v>0.4</v>
      </c>
      <c r="Q979" t="s">
        <v>431</v>
      </c>
      <c r="U979"/>
      <c r="V979"/>
    </row>
    <row r="980" spans="1:22" x14ac:dyDescent="0.25">
      <c r="A980" t="s">
        <v>10</v>
      </c>
      <c r="B980" t="str">
        <f t="shared" si="15"/>
        <v>Redmi Note 14 Pro</v>
      </c>
      <c r="C980" t="s">
        <v>146</v>
      </c>
      <c r="D980">
        <v>32800</v>
      </c>
      <c r="E980">
        <v>40000</v>
      </c>
      <c r="F980" t="s">
        <v>12</v>
      </c>
      <c r="G980" t="s">
        <v>13</v>
      </c>
      <c r="H980" t="s">
        <v>36</v>
      </c>
      <c r="I980" t="s">
        <v>45</v>
      </c>
      <c r="J980">
        <v>7200</v>
      </c>
      <c r="K980">
        <v>18</v>
      </c>
      <c r="L980">
        <v>8</v>
      </c>
      <c r="M980">
        <v>256</v>
      </c>
      <c r="N980">
        <v>5500</v>
      </c>
      <c r="O980">
        <v>0.17573170731707316</v>
      </c>
      <c r="P980" s="1">
        <v>0.2</v>
      </c>
      <c r="Q980" t="s">
        <v>428</v>
      </c>
      <c r="U980"/>
      <c r="V980"/>
    </row>
    <row r="981" spans="1:22" x14ac:dyDescent="0.25">
      <c r="A981" t="s">
        <v>10</v>
      </c>
      <c r="B981" t="str">
        <f t="shared" si="15"/>
        <v>Redmi 14C</v>
      </c>
      <c r="C981" t="s">
        <v>11</v>
      </c>
      <c r="D981">
        <v>15299</v>
      </c>
      <c r="E981">
        <v>25000</v>
      </c>
      <c r="F981" t="s">
        <v>12</v>
      </c>
      <c r="G981" t="s">
        <v>13</v>
      </c>
      <c r="H981" t="s">
        <v>14</v>
      </c>
      <c r="I981" t="s">
        <v>15</v>
      </c>
      <c r="J981">
        <v>9701</v>
      </c>
      <c r="K981">
        <v>39</v>
      </c>
      <c r="L981">
        <v>8</v>
      </c>
      <c r="M981">
        <v>256</v>
      </c>
      <c r="N981">
        <v>5160</v>
      </c>
      <c r="O981">
        <v>0.35453297601150402</v>
      </c>
      <c r="P981" s="1">
        <v>0.4</v>
      </c>
      <c r="Q981" t="s">
        <v>428</v>
      </c>
      <c r="U981"/>
      <c r="V981"/>
    </row>
    <row r="982" spans="1:22" x14ac:dyDescent="0.25">
      <c r="A982" t="s">
        <v>32</v>
      </c>
      <c r="B982" t="str">
        <f t="shared" si="15"/>
        <v>GALAXY 16 SUPER AMOLED</v>
      </c>
      <c r="C982" t="s">
        <v>280</v>
      </c>
      <c r="D982">
        <v>21850</v>
      </c>
      <c r="E982">
        <v>25000</v>
      </c>
      <c r="F982" t="s">
        <v>24</v>
      </c>
      <c r="G982" t="s">
        <v>25</v>
      </c>
      <c r="H982" t="s">
        <v>26</v>
      </c>
      <c r="I982" t="s">
        <v>21</v>
      </c>
      <c r="J982">
        <v>3150</v>
      </c>
      <c r="K982">
        <v>13</v>
      </c>
      <c r="L982">
        <v>6</v>
      </c>
      <c r="M982">
        <v>128</v>
      </c>
      <c r="N982">
        <v>5000</v>
      </c>
      <c r="O982">
        <v>0.23496567505720825</v>
      </c>
      <c r="P982" s="1">
        <v>0.2</v>
      </c>
      <c r="Q982" t="s">
        <v>430</v>
      </c>
      <c r="U982"/>
      <c r="V982"/>
    </row>
    <row r="983" spans="1:22" x14ac:dyDescent="0.25">
      <c r="A983" t="s">
        <v>34</v>
      </c>
      <c r="B983" t="str">
        <f t="shared" si="15"/>
        <v>Spark 10 Pro</v>
      </c>
      <c r="C983" t="s">
        <v>123</v>
      </c>
      <c r="D983">
        <v>21499</v>
      </c>
      <c r="E983">
        <v>35799</v>
      </c>
      <c r="F983" t="s">
        <v>12</v>
      </c>
      <c r="G983" t="s">
        <v>13</v>
      </c>
      <c r="H983" t="s">
        <v>97</v>
      </c>
      <c r="I983" t="s">
        <v>21</v>
      </c>
      <c r="J983">
        <v>14300</v>
      </c>
      <c r="K983">
        <v>40</v>
      </c>
      <c r="L983">
        <v>8</v>
      </c>
      <c r="M983">
        <v>256</v>
      </c>
      <c r="N983">
        <v>5000</v>
      </c>
      <c r="O983">
        <v>0.24484859760919112</v>
      </c>
      <c r="P983" s="1">
        <v>0.2</v>
      </c>
      <c r="Q983" t="s">
        <v>428</v>
      </c>
      <c r="U983"/>
      <c r="V983"/>
    </row>
    <row r="984" spans="1:22" x14ac:dyDescent="0.25">
      <c r="A984" t="s">
        <v>49</v>
      </c>
      <c r="B984" t="str">
        <f t="shared" si="15"/>
        <v>A58</v>
      </c>
      <c r="C984" t="s">
        <v>83</v>
      </c>
      <c r="D984">
        <v>22000</v>
      </c>
      <c r="E984">
        <v>30000</v>
      </c>
      <c r="F984" t="s">
        <v>12</v>
      </c>
      <c r="G984" t="s">
        <v>25</v>
      </c>
      <c r="H984" t="s">
        <v>84</v>
      </c>
      <c r="I984" t="s">
        <v>21</v>
      </c>
      <c r="J984">
        <v>8000</v>
      </c>
      <c r="K984">
        <v>27</v>
      </c>
      <c r="L984">
        <v>8</v>
      </c>
      <c r="M984">
        <v>128</v>
      </c>
      <c r="N984">
        <v>5000</v>
      </c>
      <c r="O984">
        <v>0.23345454545454544</v>
      </c>
      <c r="P984" s="1">
        <v>0.2</v>
      </c>
      <c r="Q984" t="s">
        <v>433</v>
      </c>
      <c r="U984"/>
      <c r="V984"/>
    </row>
    <row r="985" spans="1:22" x14ac:dyDescent="0.25">
      <c r="A985" t="s">
        <v>16</v>
      </c>
      <c r="B985" t="str">
        <f t="shared" si="15"/>
        <v>S25</v>
      </c>
      <c r="C985" t="s">
        <v>94</v>
      </c>
      <c r="D985">
        <v>14499</v>
      </c>
      <c r="E985">
        <v>20000</v>
      </c>
      <c r="F985" t="s">
        <v>82</v>
      </c>
      <c r="G985" t="s">
        <v>25</v>
      </c>
      <c r="H985" t="s">
        <v>20</v>
      </c>
      <c r="I985" t="s">
        <v>21</v>
      </c>
      <c r="J985">
        <v>5501</v>
      </c>
      <c r="K985">
        <v>28</v>
      </c>
      <c r="L985">
        <v>12</v>
      </c>
      <c r="M985">
        <v>128</v>
      </c>
      <c r="N985">
        <v>5000</v>
      </c>
      <c r="O985">
        <v>0.35450720739361335</v>
      </c>
      <c r="P985" s="1">
        <v>0.4</v>
      </c>
      <c r="Q985" t="s">
        <v>442</v>
      </c>
      <c r="U985"/>
      <c r="V985"/>
    </row>
    <row r="986" spans="1:22" x14ac:dyDescent="0.25">
      <c r="A986" t="s">
        <v>10</v>
      </c>
      <c r="B986" t="str">
        <f t="shared" si="15"/>
        <v>Redmi Note 14 Pro+</v>
      </c>
      <c r="C986" t="s">
        <v>112</v>
      </c>
      <c r="D986">
        <v>47893</v>
      </c>
      <c r="E986">
        <v>55000</v>
      </c>
      <c r="F986" t="s">
        <v>82</v>
      </c>
      <c r="G986" t="s">
        <v>13</v>
      </c>
      <c r="H986" t="s">
        <v>36</v>
      </c>
      <c r="I986" t="s">
        <v>109</v>
      </c>
      <c r="J986">
        <v>7107</v>
      </c>
      <c r="K986">
        <v>13</v>
      </c>
      <c r="L986">
        <v>12</v>
      </c>
      <c r="M986">
        <v>256</v>
      </c>
      <c r="N986">
        <v>5110</v>
      </c>
      <c r="O986">
        <v>0.11229198421481218</v>
      </c>
      <c r="P986" s="1">
        <v>0.1</v>
      </c>
      <c r="Q986" t="s">
        <v>440</v>
      </c>
      <c r="U986"/>
      <c r="V986"/>
    </row>
    <row r="987" spans="1:22" x14ac:dyDescent="0.25">
      <c r="A987" t="s">
        <v>32</v>
      </c>
      <c r="B987" t="str">
        <f t="shared" si="15"/>
        <v>Galaxy M33</v>
      </c>
      <c r="C987" t="s">
        <v>281</v>
      </c>
      <c r="D987">
        <v>35999</v>
      </c>
      <c r="E987">
        <v>52000</v>
      </c>
      <c r="F987" t="s">
        <v>24</v>
      </c>
      <c r="G987" t="s">
        <v>25</v>
      </c>
      <c r="H987" t="s">
        <v>20</v>
      </c>
      <c r="I987" t="s">
        <v>77</v>
      </c>
      <c r="J987">
        <v>16001</v>
      </c>
      <c r="K987">
        <v>31</v>
      </c>
      <c r="L987">
        <v>6</v>
      </c>
      <c r="M987">
        <v>128</v>
      </c>
      <c r="N987">
        <v>6000</v>
      </c>
      <c r="O987">
        <v>0.17039362204505681</v>
      </c>
      <c r="P987" s="1">
        <v>0.2</v>
      </c>
      <c r="Q987" t="s">
        <v>430</v>
      </c>
      <c r="U987"/>
      <c r="V987"/>
    </row>
    <row r="988" spans="1:22" x14ac:dyDescent="0.25">
      <c r="A988" t="s">
        <v>49</v>
      </c>
      <c r="B988" t="str">
        <f t="shared" si="15"/>
        <v>Reno 13F</v>
      </c>
      <c r="C988" t="s">
        <v>204</v>
      </c>
      <c r="D988">
        <v>55499</v>
      </c>
      <c r="E988">
        <v>69999</v>
      </c>
      <c r="F988" t="s">
        <v>82</v>
      </c>
      <c r="G988" t="s">
        <v>120</v>
      </c>
      <c r="H988" t="s">
        <v>36</v>
      </c>
      <c r="I988" t="s">
        <v>74</v>
      </c>
      <c r="J988">
        <v>14500</v>
      </c>
      <c r="K988">
        <v>21</v>
      </c>
      <c r="L988">
        <v>12</v>
      </c>
      <c r="M988">
        <v>512</v>
      </c>
      <c r="N988">
        <v>5800</v>
      </c>
      <c r="O988">
        <v>0.11394799906304619</v>
      </c>
      <c r="P988" s="1">
        <v>0.1</v>
      </c>
      <c r="Q988" t="s">
        <v>449</v>
      </c>
      <c r="U988"/>
      <c r="V988"/>
    </row>
    <row r="989" spans="1:22" x14ac:dyDescent="0.25">
      <c r="A989" t="s">
        <v>32</v>
      </c>
      <c r="B989" t="str">
        <f t="shared" si="15"/>
        <v>A06</v>
      </c>
      <c r="C989" t="s">
        <v>43</v>
      </c>
      <c r="D989">
        <v>12780</v>
      </c>
      <c r="E989">
        <v>19999</v>
      </c>
      <c r="F989" t="s">
        <v>28</v>
      </c>
      <c r="G989" t="s">
        <v>25</v>
      </c>
      <c r="H989" t="s">
        <v>26</v>
      </c>
      <c r="I989" t="s">
        <v>21</v>
      </c>
      <c r="J989">
        <v>7219</v>
      </c>
      <c r="K989">
        <v>36</v>
      </c>
      <c r="L989">
        <v>4</v>
      </c>
      <c r="M989">
        <v>128</v>
      </c>
      <c r="N989">
        <v>5000</v>
      </c>
      <c r="O989">
        <v>0.40156494522691705</v>
      </c>
      <c r="P989" s="1">
        <v>0.4</v>
      </c>
      <c r="Q989" t="s">
        <v>431</v>
      </c>
      <c r="U989"/>
      <c r="V989"/>
    </row>
    <row r="990" spans="1:22" x14ac:dyDescent="0.25">
      <c r="A990" t="s">
        <v>49</v>
      </c>
      <c r="B990" t="str">
        <f t="shared" si="15"/>
        <v>A38</v>
      </c>
      <c r="C990" t="s">
        <v>107</v>
      </c>
      <c r="D990">
        <v>22380</v>
      </c>
      <c r="E990">
        <v>29999</v>
      </c>
      <c r="F990" t="s">
        <v>24</v>
      </c>
      <c r="G990" t="s">
        <v>25</v>
      </c>
      <c r="H990" t="s">
        <v>108</v>
      </c>
      <c r="I990" t="s">
        <v>21</v>
      </c>
      <c r="J990">
        <v>7619</v>
      </c>
      <c r="K990">
        <v>26</v>
      </c>
      <c r="L990">
        <v>6</v>
      </c>
      <c r="M990">
        <v>128</v>
      </c>
      <c r="N990">
        <v>5000</v>
      </c>
      <c r="O990">
        <v>0.2294012511170688</v>
      </c>
      <c r="P990" s="1">
        <v>0.2</v>
      </c>
      <c r="Q990" t="s">
        <v>430</v>
      </c>
      <c r="U990"/>
      <c r="V990"/>
    </row>
    <row r="991" spans="1:22" x14ac:dyDescent="0.25">
      <c r="A991" t="s">
        <v>34</v>
      </c>
      <c r="B991" t="str">
        <f t="shared" si="15"/>
        <v>Phantom V Flip 2</v>
      </c>
      <c r="C991" t="s">
        <v>282</v>
      </c>
      <c r="D991">
        <v>77999</v>
      </c>
      <c r="E991">
        <v>89999</v>
      </c>
      <c r="F991" t="s">
        <v>12</v>
      </c>
      <c r="G991" t="s">
        <v>13</v>
      </c>
      <c r="H991" t="s">
        <v>190</v>
      </c>
      <c r="I991" t="s">
        <v>283</v>
      </c>
      <c r="J991">
        <v>12000</v>
      </c>
      <c r="K991">
        <v>14</v>
      </c>
      <c r="L991">
        <v>8</v>
      </c>
      <c r="M991">
        <v>256</v>
      </c>
      <c r="N991">
        <v>4720</v>
      </c>
      <c r="O991">
        <v>6.3898255105834689E-2</v>
      </c>
      <c r="P991" s="1">
        <v>0.1</v>
      </c>
      <c r="Q991" t="s">
        <v>428</v>
      </c>
      <c r="U991"/>
      <c r="V991"/>
    </row>
    <row r="992" spans="1:22" x14ac:dyDescent="0.25">
      <c r="A992" t="s">
        <v>32</v>
      </c>
      <c r="B992" t="str">
        <f t="shared" si="15"/>
        <v>Galaxy A06</v>
      </c>
      <c r="C992" t="s">
        <v>41</v>
      </c>
      <c r="D992">
        <v>12999</v>
      </c>
      <c r="E992">
        <v>25000</v>
      </c>
      <c r="F992" t="s">
        <v>28</v>
      </c>
      <c r="G992" t="s">
        <v>25</v>
      </c>
      <c r="H992" t="s">
        <v>26</v>
      </c>
      <c r="I992" t="s">
        <v>21</v>
      </c>
      <c r="J992">
        <v>12001</v>
      </c>
      <c r="K992">
        <v>48</v>
      </c>
      <c r="L992">
        <v>4</v>
      </c>
      <c r="M992">
        <v>128</v>
      </c>
      <c r="N992">
        <v>5000</v>
      </c>
      <c r="O992">
        <v>0.39479959996922842</v>
      </c>
      <c r="P992" s="1">
        <v>0.4</v>
      </c>
      <c r="Q992" t="s">
        <v>431</v>
      </c>
      <c r="U992"/>
      <c r="V992"/>
    </row>
    <row r="993" spans="1:22" x14ac:dyDescent="0.25">
      <c r="A993" t="s">
        <v>22</v>
      </c>
      <c r="B993" t="str">
        <f t="shared" si="15"/>
        <v>Smart 9</v>
      </c>
      <c r="C993" t="s">
        <v>27</v>
      </c>
      <c r="D993">
        <v>10890</v>
      </c>
      <c r="E993">
        <v>20000</v>
      </c>
      <c r="F993" t="s">
        <v>28</v>
      </c>
      <c r="G993" t="s">
        <v>25</v>
      </c>
      <c r="H993" t="s">
        <v>26</v>
      </c>
      <c r="I993" t="s">
        <v>21</v>
      </c>
      <c r="J993">
        <v>9110</v>
      </c>
      <c r="K993">
        <v>46</v>
      </c>
      <c r="L993">
        <v>4</v>
      </c>
      <c r="M993">
        <v>128</v>
      </c>
      <c r="N993">
        <v>5000</v>
      </c>
      <c r="O993">
        <v>0.47125803489439855</v>
      </c>
      <c r="P993" s="1">
        <v>0.5</v>
      </c>
      <c r="Q993" t="s">
        <v>431</v>
      </c>
      <c r="U993"/>
      <c r="V993"/>
    </row>
    <row r="994" spans="1:22" x14ac:dyDescent="0.25">
      <c r="A994" t="s">
        <v>49</v>
      </c>
      <c r="B994" t="str">
        <f t="shared" si="15"/>
        <v>A5 PRO</v>
      </c>
      <c r="C994" t="s">
        <v>192</v>
      </c>
      <c r="D994">
        <v>27999</v>
      </c>
      <c r="E994">
        <v>39999</v>
      </c>
      <c r="F994" t="s">
        <v>12</v>
      </c>
      <c r="G994" t="s">
        <v>13</v>
      </c>
      <c r="H994" t="s">
        <v>36</v>
      </c>
      <c r="I994" t="s">
        <v>74</v>
      </c>
      <c r="J994">
        <v>12000</v>
      </c>
      <c r="K994">
        <v>30</v>
      </c>
      <c r="L994">
        <v>8</v>
      </c>
      <c r="M994">
        <v>256</v>
      </c>
      <c r="N994">
        <v>5800</v>
      </c>
      <c r="O994">
        <v>0.21657916354155504</v>
      </c>
      <c r="P994" s="1">
        <v>0.2</v>
      </c>
      <c r="Q994" t="s">
        <v>428</v>
      </c>
      <c r="U994"/>
      <c r="V994"/>
    </row>
    <row r="995" spans="1:22" x14ac:dyDescent="0.25">
      <c r="A995" t="s">
        <v>32</v>
      </c>
      <c r="B995" t="str">
        <f t="shared" si="15"/>
        <v>Galaxy A06</v>
      </c>
      <c r="C995" t="s">
        <v>41</v>
      </c>
      <c r="D995">
        <v>12450</v>
      </c>
      <c r="E995">
        <v>20999</v>
      </c>
      <c r="F995" t="s">
        <v>28</v>
      </c>
      <c r="G995" t="s">
        <v>25</v>
      </c>
      <c r="H995" t="s">
        <v>26</v>
      </c>
      <c r="I995" t="s">
        <v>21</v>
      </c>
      <c r="J995">
        <v>8549</v>
      </c>
      <c r="K995">
        <v>41</v>
      </c>
      <c r="L995">
        <v>4</v>
      </c>
      <c r="M995">
        <v>128</v>
      </c>
      <c r="N995">
        <v>5000</v>
      </c>
      <c r="O995">
        <v>0.41220883534136549</v>
      </c>
      <c r="P995" s="1">
        <v>0.4</v>
      </c>
      <c r="Q995" t="s">
        <v>431</v>
      </c>
      <c r="U995"/>
      <c r="V995"/>
    </row>
    <row r="996" spans="1:22" x14ac:dyDescent="0.25">
      <c r="A996" t="s">
        <v>22</v>
      </c>
      <c r="B996" t="str">
        <f t="shared" si="15"/>
        <v>Smart 9 HD'</v>
      </c>
      <c r="C996" t="s">
        <v>205</v>
      </c>
      <c r="D996">
        <v>9599</v>
      </c>
      <c r="E996">
        <v>19999</v>
      </c>
      <c r="F996" t="s">
        <v>39</v>
      </c>
      <c r="G996" t="s">
        <v>19</v>
      </c>
      <c r="H996" t="s">
        <v>20</v>
      </c>
      <c r="I996" t="s">
        <v>21</v>
      </c>
      <c r="J996">
        <v>10400</v>
      </c>
      <c r="K996">
        <v>52</v>
      </c>
      <c r="L996">
        <v>3</v>
      </c>
      <c r="M996">
        <v>64</v>
      </c>
      <c r="N996">
        <v>5000</v>
      </c>
      <c r="O996">
        <v>0.52786748619647883</v>
      </c>
      <c r="P996" s="1">
        <v>0.5</v>
      </c>
      <c r="Q996" t="s">
        <v>434</v>
      </c>
      <c r="U996"/>
      <c r="V996"/>
    </row>
    <row r="997" spans="1:22" x14ac:dyDescent="0.25">
      <c r="A997" t="s">
        <v>32</v>
      </c>
      <c r="B997" t="str">
        <f t="shared" si="15"/>
        <v>Galaxy A05S</v>
      </c>
      <c r="C997" t="s">
        <v>46</v>
      </c>
      <c r="D997">
        <v>14399</v>
      </c>
      <c r="E997">
        <v>22999</v>
      </c>
      <c r="F997" t="s">
        <v>28</v>
      </c>
      <c r="G997" t="s">
        <v>25</v>
      </c>
      <c r="H997" t="s">
        <v>26</v>
      </c>
      <c r="I997" t="s">
        <v>21</v>
      </c>
      <c r="J997">
        <v>8600</v>
      </c>
      <c r="K997">
        <v>38</v>
      </c>
      <c r="L997">
        <v>4</v>
      </c>
      <c r="M997">
        <v>128</v>
      </c>
      <c r="N997">
        <v>5000</v>
      </c>
      <c r="O997">
        <v>0.35641363983609975</v>
      </c>
      <c r="P997" s="1">
        <v>0.4</v>
      </c>
      <c r="Q997" t="s">
        <v>431</v>
      </c>
      <c r="U997"/>
      <c r="V997"/>
    </row>
    <row r="998" spans="1:22" x14ac:dyDescent="0.25">
      <c r="A998" t="s">
        <v>10</v>
      </c>
      <c r="B998" t="str">
        <f t="shared" si="15"/>
        <v>C67</v>
      </c>
      <c r="C998" t="s">
        <v>206</v>
      </c>
      <c r="D998">
        <v>24550</v>
      </c>
      <c r="E998">
        <v>39999</v>
      </c>
      <c r="F998" t="s">
        <v>96</v>
      </c>
      <c r="G998" t="s">
        <v>13</v>
      </c>
      <c r="H998" t="s">
        <v>84</v>
      </c>
      <c r="I998" t="s">
        <v>21</v>
      </c>
      <c r="J998">
        <v>15449</v>
      </c>
      <c r="K998">
        <v>39</v>
      </c>
      <c r="L998">
        <v>16</v>
      </c>
      <c r="M998">
        <v>256</v>
      </c>
      <c r="N998">
        <v>5000</v>
      </c>
      <c r="O998">
        <v>0.21474541751527496</v>
      </c>
      <c r="P998" s="1">
        <v>0.2</v>
      </c>
      <c r="Q998" t="s">
        <v>443</v>
      </c>
      <c r="U998"/>
      <c r="V998"/>
    </row>
    <row r="999" spans="1:22" x14ac:dyDescent="0.25">
      <c r="A999" t="s">
        <v>34</v>
      </c>
      <c r="B999" t="str">
        <f t="shared" si="15"/>
        <v>POP 10 Display:</v>
      </c>
      <c r="C999" t="s">
        <v>284</v>
      </c>
      <c r="D999">
        <v>14960</v>
      </c>
      <c r="E999">
        <v>15999</v>
      </c>
      <c r="F999" t="s">
        <v>39</v>
      </c>
      <c r="G999" t="s">
        <v>25</v>
      </c>
      <c r="H999" t="s">
        <v>36</v>
      </c>
      <c r="I999" t="s">
        <v>21</v>
      </c>
      <c r="J999">
        <v>1039</v>
      </c>
      <c r="K999">
        <v>7</v>
      </c>
      <c r="L999">
        <v>3</v>
      </c>
      <c r="M999">
        <v>128</v>
      </c>
      <c r="N999">
        <v>5000</v>
      </c>
      <c r="O999">
        <v>0.34298128342245987</v>
      </c>
      <c r="P999" s="1">
        <v>0.3</v>
      </c>
      <c r="Q999" t="s">
        <v>436</v>
      </c>
      <c r="U999"/>
      <c r="V999"/>
    </row>
    <row r="1000" spans="1:22" x14ac:dyDescent="0.25">
      <c r="A1000" t="s">
        <v>10</v>
      </c>
      <c r="B1000" t="str">
        <f t="shared" si="15"/>
        <v>Redmi 12</v>
      </c>
      <c r="C1000" t="s">
        <v>118</v>
      </c>
      <c r="D1000">
        <v>17999</v>
      </c>
      <c r="E1000">
        <v>19590</v>
      </c>
      <c r="F1000" t="s">
        <v>28</v>
      </c>
      <c r="G1000" t="s">
        <v>25</v>
      </c>
      <c r="H1000" t="s">
        <v>26</v>
      </c>
      <c r="I1000" t="s">
        <v>21</v>
      </c>
      <c r="J1000">
        <v>1591</v>
      </c>
      <c r="K1000">
        <v>9</v>
      </c>
      <c r="L1000">
        <v>4</v>
      </c>
      <c r="M1000">
        <v>128</v>
      </c>
      <c r="N1000">
        <v>5000</v>
      </c>
      <c r="O1000">
        <v>0.28512695149730538</v>
      </c>
      <c r="P1000" s="1">
        <v>0.3</v>
      </c>
      <c r="Q1000" t="s">
        <v>431</v>
      </c>
      <c r="U1000"/>
      <c r="V1000"/>
    </row>
    <row r="1001" spans="1:22" x14ac:dyDescent="0.25">
      <c r="A1001" t="s">
        <v>10</v>
      </c>
      <c r="B1001" t="str">
        <f t="shared" si="15"/>
        <v>C75</v>
      </c>
      <c r="C1001" t="s">
        <v>30</v>
      </c>
      <c r="D1001">
        <v>14076</v>
      </c>
      <c r="E1001">
        <v>20999</v>
      </c>
      <c r="F1001" t="s">
        <v>12</v>
      </c>
      <c r="G1001" t="s">
        <v>13</v>
      </c>
      <c r="H1001" t="s">
        <v>14</v>
      </c>
      <c r="I1001" t="s">
        <v>15</v>
      </c>
      <c r="J1001">
        <v>6923</v>
      </c>
      <c r="K1001">
        <v>33</v>
      </c>
      <c r="L1001">
        <v>8</v>
      </c>
      <c r="M1001">
        <v>256</v>
      </c>
      <c r="N1001">
        <v>5160</v>
      </c>
      <c r="O1001">
        <v>0.38533674339300938</v>
      </c>
      <c r="P1001" s="1">
        <v>0.4</v>
      </c>
      <c r="Q1001" t="s">
        <v>428</v>
      </c>
      <c r="U1001"/>
      <c r="V1001"/>
    </row>
    <row r="1002" spans="1:22" x14ac:dyDescent="0.25">
      <c r="A1002" t="s">
        <v>285</v>
      </c>
      <c r="B1002" t="str">
        <f t="shared" si="15"/>
        <v>Samsung Galaxy A51 Smart</v>
      </c>
      <c r="C1002" t="s">
        <v>286</v>
      </c>
      <c r="D1002">
        <v>19999</v>
      </c>
      <c r="E1002">
        <v>30000</v>
      </c>
      <c r="F1002" t="s">
        <v>24</v>
      </c>
      <c r="G1002" t="s">
        <v>25</v>
      </c>
      <c r="H1002" t="s">
        <v>67</v>
      </c>
      <c r="I1002" t="s">
        <v>139</v>
      </c>
      <c r="J1002">
        <v>10001</v>
      </c>
      <c r="K1002">
        <v>34</v>
      </c>
      <c r="L1002">
        <v>6</v>
      </c>
      <c r="M1002">
        <v>128</v>
      </c>
      <c r="N1002">
        <v>4000</v>
      </c>
      <c r="O1002">
        <v>0.20671033551677584</v>
      </c>
      <c r="P1002" s="1">
        <v>0.2</v>
      </c>
      <c r="Q1002" t="s">
        <v>430</v>
      </c>
      <c r="U1002"/>
      <c r="V1002"/>
    </row>
    <row r="1003" spans="1:22" x14ac:dyDescent="0.25">
      <c r="A1003" t="s">
        <v>34</v>
      </c>
      <c r="B1003" t="str">
        <f t="shared" si="15"/>
        <v>CAMON 40 PRO</v>
      </c>
      <c r="C1003" t="s">
        <v>163</v>
      </c>
      <c r="D1003">
        <v>32499</v>
      </c>
      <c r="E1003">
        <v>45000</v>
      </c>
      <c r="F1003" t="s">
        <v>12</v>
      </c>
      <c r="G1003" t="s">
        <v>13</v>
      </c>
      <c r="H1003" t="s">
        <v>55</v>
      </c>
      <c r="I1003" t="s">
        <v>63</v>
      </c>
      <c r="J1003">
        <v>12501</v>
      </c>
      <c r="K1003">
        <v>28</v>
      </c>
      <c r="L1003">
        <v>8</v>
      </c>
      <c r="M1003">
        <v>256</v>
      </c>
      <c r="N1003">
        <v>5200</v>
      </c>
      <c r="O1003">
        <v>0.16812825010000307</v>
      </c>
      <c r="P1003" s="1">
        <v>0.2</v>
      </c>
      <c r="Q1003" t="s">
        <v>428</v>
      </c>
      <c r="U1003"/>
      <c r="V1003"/>
    </row>
    <row r="1004" spans="1:22" x14ac:dyDescent="0.25">
      <c r="A1004" t="s">
        <v>10</v>
      </c>
      <c r="B1004" t="str">
        <f t="shared" si="15"/>
        <v>Redmi 13C</v>
      </c>
      <c r="C1004" t="s">
        <v>144</v>
      </c>
      <c r="D1004">
        <v>16998</v>
      </c>
      <c r="E1004">
        <v>20999</v>
      </c>
      <c r="F1004" t="s">
        <v>28</v>
      </c>
      <c r="G1004" t="s">
        <v>25</v>
      </c>
      <c r="H1004" t="s">
        <v>40</v>
      </c>
      <c r="I1004" t="s">
        <v>21</v>
      </c>
      <c r="J1004">
        <v>4001</v>
      </c>
      <c r="K1004">
        <v>19</v>
      </c>
      <c r="L1004">
        <v>4</v>
      </c>
      <c r="M1004">
        <v>128</v>
      </c>
      <c r="N1004">
        <v>5000</v>
      </c>
      <c r="O1004">
        <v>0.30191787269090481</v>
      </c>
      <c r="P1004" s="1">
        <v>0.3</v>
      </c>
      <c r="Q1004" t="s">
        <v>431</v>
      </c>
      <c r="U1004"/>
      <c r="V1004"/>
    </row>
    <row r="1005" spans="1:22" x14ac:dyDescent="0.25">
      <c r="A1005" t="s">
        <v>34</v>
      </c>
      <c r="B1005" t="str">
        <f t="shared" si="15"/>
        <v>Camon 40</v>
      </c>
      <c r="C1005" t="s">
        <v>110</v>
      </c>
      <c r="D1005">
        <v>25064</v>
      </c>
      <c r="E1005">
        <v>30999</v>
      </c>
      <c r="F1005" t="s">
        <v>12</v>
      </c>
      <c r="G1005" t="s">
        <v>25</v>
      </c>
      <c r="H1005" t="s">
        <v>55</v>
      </c>
      <c r="I1005" t="s">
        <v>63</v>
      </c>
      <c r="J1005">
        <v>5935</v>
      </c>
      <c r="K1005">
        <v>20</v>
      </c>
      <c r="L1005">
        <v>8</v>
      </c>
      <c r="M1005">
        <v>128</v>
      </c>
      <c r="N1005">
        <v>5200</v>
      </c>
      <c r="O1005">
        <v>0.21289498882859878</v>
      </c>
      <c r="P1005" s="1">
        <v>0.2</v>
      </c>
      <c r="Q1005" t="s">
        <v>433</v>
      </c>
      <c r="U1005"/>
      <c r="V1005"/>
    </row>
    <row r="1006" spans="1:22" x14ac:dyDescent="0.25">
      <c r="A1006" t="s">
        <v>49</v>
      </c>
      <c r="B1006" t="str">
        <f t="shared" si="15"/>
        <v>Reno 13F</v>
      </c>
      <c r="C1006" t="s">
        <v>204</v>
      </c>
      <c r="D1006">
        <v>35799</v>
      </c>
      <c r="E1006">
        <v>40000</v>
      </c>
      <c r="F1006" t="s">
        <v>12</v>
      </c>
      <c r="G1006" t="s">
        <v>13</v>
      </c>
      <c r="H1006" t="s">
        <v>36</v>
      </c>
      <c r="I1006" t="s">
        <v>74</v>
      </c>
      <c r="J1006">
        <v>4201</v>
      </c>
      <c r="K1006">
        <v>11</v>
      </c>
      <c r="L1006">
        <v>8</v>
      </c>
      <c r="M1006">
        <v>256</v>
      </c>
      <c r="N1006">
        <v>5800</v>
      </c>
      <c r="O1006">
        <v>0.16939020643034722</v>
      </c>
      <c r="P1006" s="1">
        <v>0.2</v>
      </c>
      <c r="Q1006" t="s">
        <v>428</v>
      </c>
      <c r="U1006"/>
      <c r="V1006"/>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9B4B2A-675D-47FE-9124-D26BB636DA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pivot_calculations</vt:lpstr>
      <vt:lpstr>Dashboard</vt:lpstr>
      <vt:lpstr>jumia_android_2_phones_final</vt:lpstr>
      <vt:lpstr>battery_brand</vt:lpstr>
      <vt:lpstr>Brand_entries</vt:lpstr>
      <vt:lpstr>brand_ram</vt:lpstr>
      <vt:lpstr>brand_vfm</vt:lpstr>
      <vt:lpstr>Expesnive_brand</vt:lpstr>
      <vt:lpstr>Highest_Storage</vt:lpstr>
      <vt:lpstr>less_expesnive</vt:lpstr>
      <vt:lpstr>model_value</vt:lpstr>
      <vt:lpstr>Outliers</vt:lpstr>
      <vt:lpstr>percentage_discount</vt:lpstr>
      <vt:lpstr>stocked_model</vt:lpstr>
      <vt:lpstr>top_five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Gladys Maigua</dc:creator>
  <cp:lastModifiedBy>Gladys Maigua</cp:lastModifiedBy>
  <dcterms:created xsi:type="dcterms:W3CDTF">2025-07-08T11:54:54Z</dcterms:created>
  <dcterms:modified xsi:type="dcterms:W3CDTF">2025-07-18T09:02:32Z</dcterms:modified>
</cp:coreProperties>
</file>