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https://metrouw-my.sharepoint.com/personal/gwen_duncan_metrounitedway_org/Documents/Desktop/Professional Development/Python/Code_Louisville/data_1_checks/"/>
    </mc:Choice>
  </mc:AlternateContent>
  <xr:revisionPtr revIDLastSave="46" documentId="8_{7D2126C6-93E1-4067-9512-349BCCC403EB}" xr6:coauthVersionLast="47" xr6:coauthVersionMax="47" xr10:uidLastSave="{E15FE448-11B0-41AE-A53E-508C207A5BD7}"/>
  <bookViews>
    <workbookView xWindow="-108" yWindow="-108" windowWidth="23256" windowHeight="12576" activeTab="4" xr2:uid="{438AAEB3-0A75-469C-BAD0-6DB07ED1C9DB}"/>
  </bookViews>
  <sheets>
    <sheet name="Data Dictionary" sheetId="1" r:id="rId1"/>
    <sheet name="19-20 Elementary" sheetId="2" r:id="rId2"/>
    <sheet name="19-20 Middle" sheetId="3" r:id="rId3"/>
    <sheet name="19-20 High" sheetId="4" r:id="rId4"/>
    <sheet name="20-21 Elementary" sheetId="5" r:id="rId5"/>
    <sheet name="20-21 Middle" sheetId="6" r:id="rId6"/>
    <sheet name="20-21 High" sheetId="7" r:id="rId7"/>
  </sheets>
  <externalReferences>
    <externalReference r:id="rId8"/>
  </externalReferences>
  <definedNames>
    <definedName name="_xlnm.Print_Titles" localSheetId="1">'19-20 Elementary'!$1:$1</definedName>
    <definedName name="_xlnm.Print_Titles" localSheetId="4">'20-21 Elementary'!$1:$1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93" i="5" l="1"/>
  <c r="M93" i="5" s="1"/>
  <c r="K93" i="5"/>
  <c r="J93" i="5"/>
  <c r="I93" i="5"/>
  <c r="H93" i="5"/>
  <c r="G93" i="5"/>
  <c r="F93" i="5"/>
  <c r="E93" i="5"/>
  <c r="D93" i="5"/>
  <c r="C93" i="5"/>
  <c r="L90" i="5"/>
  <c r="M90" i="5" s="1"/>
  <c r="K90" i="5"/>
  <c r="J90" i="5"/>
  <c r="I90" i="5"/>
  <c r="H90" i="5"/>
  <c r="G90" i="5"/>
  <c r="F90" i="5"/>
  <c r="E90" i="5"/>
  <c r="D90" i="5"/>
  <c r="C90" i="5"/>
  <c r="L89" i="5"/>
  <c r="M89" i="5" s="1"/>
  <c r="K89" i="5"/>
  <c r="J89" i="5"/>
  <c r="I89" i="5"/>
  <c r="H89" i="5"/>
  <c r="G89" i="5"/>
  <c r="F89" i="5"/>
  <c r="E89" i="5"/>
  <c r="D89" i="5"/>
  <c r="C89" i="5"/>
  <c r="L88" i="5"/>
  <c r="M88" i="5" s="1"/>
  <c r="K88" i="5"/>
  <c r="J88" i="5"/>
  <c r="I88" i="5"/>
  <c r="H88" i="5"/>
  <c r="G88" i="5"/>
  <c r="F88" i="5"/>
  <c r="E88" i="5"/>
  <c r="D88" i="5"/>
  <c r="C88" i="5"/>
  <c r="M87" i="5"/>
  <c r="L87" i="5"/>
  <c r="K87" i="5"/>
  <c r="J87" i="5"/>
  <c r="I87" i="5"/>
  <c r="H87" i="5"/>
  <c r="G87" i="5"/>
  <c r="F87" i="5"/>
  <c r="E87" i="5"/>
  <c r="D87" i="5"/>
  <c r="C87" i="5"/>
  <c r="M86" i="5"/>
  <c r="L86" i="5"/>
  <c r="K86" i="5"/>
  <c r="J86" i="5"/>
  <c r="I86" i="5"/>
  <c r="H86" i="5"/>
  <c r="G86" i="5"/>
  <c r="F86" i="5"/>
  <c r="E86" i="5"/>
  <c r="D86" i="5"/>
  <c r="C86" i="5"/>
  <c r="M85" i="5"/>
  <c r="L85" i="5"/>
  <c r="K85" i="5"/>
  <c r="J85" i="5"/>
  <c r="I85" i="5"/>
  <c r="H85" i="5"/>
  <c r="G85" i="5"/>
  <c r="F85" i="5"/>
  <c r="E85" i="5"/>
  <c r="D85" i="5"/>
  <c r="C85" i="5"/>
  <c r="M84" i="5"/>
  <c r="L84" i="5"/>
  <c r="K84" i="5"/>
  <c r="J84" i="5"/>
  <c r="I84" i="5"/>
  <c r="H84" i="5"/>
  <c r="G84" i="5"/>
  <c r="F84" i="5"/>
  <c r="E84" i="5"/>
  <c r="D84" i="5"/>
  <c r="C84" i="5"/>
  <c r="L83" i="5"/>
  <c r="M83" i="5" s="1"/>
  <c r="K83" i="5"/>
  <c r="J83" i="5"/>
  <c r="I83" i="5"/>
  <c r="H83" i="5"/>
  <c r="G83" i="5"/>
  <c r="F83" i="5"/>
  <c r="E83" i="5"/>
  <c r="D83" i="5"/>
  <c r="C83" i="5"/>
  <c r="L82" i="5"/>
  <c r="M82" i="5" s="1"/>
  <c r="K82" i="5"/>
  <c r="J82" i="5"/>
  <c r="I82" i="5"/>
  <c r="H82" i="5"/>
  <c r="G82" i="5"/>
  <c r="F82" i="5"/>
  <c r="E82" i="5"/>
  <c r="D82" i="5"/>
  <c r="C82" i="5"/>
  <c r="L81" i="5"/>
  <c r="M81" i="5" s="1"/>
  <c r="K81" i="5"/>
  <c r="J81" i="5"/>
  <c r="I81" i="5"/>
  <c r="H81" i="5"/>
  <c r="G81" i="5"/>
  <c r="F81" i="5"/>
  <c r="E81" i="5"/>
  <c r="D81" i="5"/>
  <c r="C81" i="5"/>
  <c r="L80" i="5"/>
  <c r="M80" i="5" s="1"/>
  <c r="K80" i="5"/>
  <c r="J80" i="5"/>
  <c r="I80" i="5"/>
  <c r="H80" i="5"/>
  <c r="G80" i="5"/>
  <c r="F80" i="5"/>
  <c r="E80" i="5"/>
  <c r="D80" i="5"/>
  <c r="C80" i="5"/>
  <c r="M79" i="5"/>
  <c r="L79" i="5"/>
  <c r="K79" i="5"/>
  <c r="J79" i="5"/>
  <c r="I79" i="5"/>
  <c r="H79" i="5"/>
  <c r="G79" i="5"/>
  <c r="F79" i="5"/>
  <c r="E79" i="5"/>
  <c r="D79" i="5"/>
  <c r="C79" i="5"/>
  <c r="M78" i="5"/>
  <c r="L78" i="5"/>
  <c r="K78" i="5"/>
  <c r="J78" i="5"/>
  <c r="I78" i="5"/>
  <c r="H78" i="5"/>
  <c r="G78" i="5"/>
  <c r="F78" i="5"/>
  <c r="E78" i="5"/>
  <c r="D78" i="5"/>
  <c r="C78" i="5"/>
  <c r="M77" i="5"/>
  <c r="L77" i="5"/>
  <c r="K77" i="5"/>
  <c r="J77" i="5"/>
  <c r="I77" i="5"/>
  <c r="H77" i="5"/>
  <c r="G77" i="5"/>
  <c r="F77" i="5"/>
  <c r="E77" i="5"/>
  <c r="D77" i="5"/>
  <c r="C77" i="5"/>
  <c r="M76" i="5"/>
  <c r="L76" i="5"/>
  <c r="K76" i="5"/>
  <c r="J76" i="5"/>
  <c r="I76" i="5"/>
  <c r="H76" i="5"/>
  <c r="G76" i="5"/>
  <c r="F76" i="5"/>
  <c r="E76" i="5"/>
  <c r="D76" i="5"/>
  <c r="C76" i="5"/>
  <c r="L75" i="5"/>
  <c r="M75" i="5" s="1"/>
  <c r="K75" i="5"/>
  <c r="J75" i="5"/>
  <c r="I75" i="5"/>
  <c r="H75" i="5"/>
  <c r="G75" i="5"/>
  <c r="F75" i="5"/>
  <c r="E75" i="5"/>
  <c r="D75" i="5"/>
  <c r="C75" i="5"/>
  <c r="L74" i="5"/>
  <c r="M74" i="5" s="1"/>
  <c r="K74" i="5"/>
  <c r="J74" i="5"/>
  <c r="I74" i="5"/>
  <c r="H74" i="5"/>
  <c r="G74" i="5"/>
  <c r="F74" i="5"/>
  <c r="E74" i="5"/>
  <c r="D74" i="5"/>
  <c r="C74" i="5"/>
  <c r="L73" i="5"/>
  <c r="M73" i="5" s="1"/>
  <c r="K73" i="5"/>
  <c r="J73" i="5"/>
  <c r="I73" i="5"/>
  <c r="H73" i="5"/>
  <c r="G73" i="5"/>
  <c r="F73" i="5"/>
  <c r="E73" i="5"/>
  <c r="D73" i="5"/>
  <c r="C73" i="5"/>
  <c r="L72" i="5"/>
  <c r="M72" i="5" s="1"/>
  <c r="K72" i="5"/>
  <c r="J72" i="5"/>
  <c r="I72" i="5"/>
  <c r="H72" i="5"/>
  <c r="G72" i="5"/>
  <c r="F72" i="5"/>
  <c r="E72" i="5"/>
  <c r="D72" i="5"/>
  <c r="C72" i="5"/>
  <c r="L71" i="5"/>
  <c r="M71" i="5" s="1"/>
  <c r="K71" i="5"/>
  <c r="J71" i="5"/>
  <c r="I71" i="5"/>
  <c r="H71" i="5"/>
  <c r="G71" i="5"/>
  <c r="F71" i="5"/>
  <c r="E71" i="5"/>
  <c r="D71" i="5"/>
  <c r="C71" i="5"/>
  <c r="M70" i="5"/>
  <c r="L70" i="5"/>
  <c r="K70" i="5"/>
  <c r="J70" i="5"/>
  <c r="I70" i="5"/>
  <c r="H70" i="5"/>
  <c r="G70" i="5"/>
  <c r="F70" i="5"/>
  <c r="E70" i="5"/>
  <c r="D70" i="5"/>
  <c r="C70" i="5"/>
  <c r="M69" i="5"/>
  <c r="L69" i="5"/>
  <c r="K69" i="5"/>
  <c r="J69" i="5"/>
  <c r="I69" i="5"/>
  <c r="H69" i="5"/>
  <c r="G69" i="5"/>
  <c r="F69" i="5"/>
  <c r="E69" i="5"/>
  <c r="D69" i="5"/>
  <c r="C69" i="5"/>
  <c r="M68" i="5"/>
  <c r="L68" i="5"/>
  <c r="K68" i="5"/>
  <c r="J68" i="5"/>
  <c r="I68" i="5"/>
  <c r="H68" i="5"/>
  <c r="G68" i="5"/>
  <c r="F68" i="5"/>
  <c r="E68" i="5"/>
  <c r="D68" i="5"/>
  <c r="C68" i="5"/>
  <c r="L67" i="5"/>
  <c r="M67" i="5" s="1"/>
  <c r="K67" i="5"/>
  <c r="J67" i="5"/>
  <c r="I67" i="5"/>
  <c r="H67" i="5"/>
  <c r="G67" i="5"/>
  <c r="F67" i="5"/>
  <c r="E67" i="5"/>
  <c r="D67" i="5"/>
  <c r="C67" i="5"/>
  <c r="L66" i="5"/>
  <c r="M66" i="5" s="1"/>
  <c r="K66" i="5"/>
  <c r="J66" i="5"/>
  <c r="I66" i="5"/>
  <c r="H66" i="5"/>
  <c r="G66" i="5"/>
  <c r="F66" i="5"/>
  <c r="E66" i="5"/>
  <c r="D66" i="5"/>
  <c r="C66" i="5"/>
  <c r="L65" i="5"/>
  <c r="M65" i="5" s="1"/>
  <c r="K65" i="5"/>
  <c r="J65" i="5"/>
  <c r="I65" i="5"/>
  <c r="H65" i="5"/>
  <c r="G65" i="5"/>
  <c r="F65" i="5"/>
  <c r="E65" i="5"/>
  <c r="D65" i="5"/>
  <c r="C65" i="5"/>
  <c r="L64" i="5"/>
  <c r="M64" i="5" s="1"/>
  <c r="K64" i="5"/>
  <c r="J64" i="5"/>
  <c r="I64" i="5"/>
  <c r="H64" i="5"/>
  <c r="G64" i="5"/>
  <c r="F64" i="5"/>
  <c r="E64" i="5"/>
  <c r="D64" i="5"/>
  <c r="C64" i="5"/>
  <c r="L63" i="5"/>
  <c r="M63" i="5" s="1"/>
  <c r="K63" i="5"/>
  <c r="J63" i="5"/>
  <c r="I63" i="5"/>
  <c r="H63" i="5"/>
  <c r="G63" i="5"/>
  <c r="F63" i="5"/>
  <c r="E63" i="5"/>
  <c r="D63" i="5"/>
  <c r="C63" i="5"/>
  <c r="M62" i="5"/>
  <c r="L62" i="5"/>
  <c r="K62" i="5"/>
  <c r="J62" i="5"/>
  <c r="I62" i="5"/>
  <c r="H62" i="5"/>
  <c r="G62" i="5"/>
  <c r="F62" i="5"/>
  <c r="E62" i="5"/>
  <c r="D62" i="5"/>
  <c r="C62" i="5"/>
  <c r="M61" i="5"/>
  <c r="L61" i="5"/>
  <c r="K61" i="5"/>
  <c r="J61" i="5"/>
  <c r="I61" i="5"/>
  <c r="H61" i="5"/>
  <c r="G61" i="5"/>
  <c r="F61" i="5"/>
  <c r="E61" i="5"/>
  <c r="D61" i="5"/>
  <c r="C61" i="5"/>
  <c r="M60" i="5"/>
  <c r="L60" i="5"/>
  <c r="K60" i="5"/>
  <c r="J60" i="5"/>
  <c r="I60" i="5"/>
  <c r="H60" i="5"/>
  <c r="G60" i="5"/>
  <c r="F60" i="5"/>
  <c r="E60" i="5"/>
  <c r="D60" i="5"/>
  <c r="C60" i="5"/>
  <c r="L59" i="5"/>
  <c r="M59" i="5" s="1"/>
  <c r="K59" i="5"/>
  <c r="J59" i="5"/>
  <c r="I59" i="5"/>
  <c r="H59" i="5"/>
  <c r="G59" i="5"/>
  <c r="F59" i="5"/>
  <c r="E59" i="5"/>
  <c r="D59" i="5"/>
  <c r="C59" i="5"/>
  <c r="L58" i="5"/>
  <c r="M58" i="5" s="1"/>
  <c r="K58" i="5"/>
  <c r="J58" i="5"/>
  <c r="I58" i="5"/>
  <c r="H58" i="5"/>
  <c r="G58" i="5"/>
  <c r="F58" i="5"/>
  <c r="E58" i="5"/>
  <c r="D58" i="5"/>
  <c r="C58" i="5"/>
  <c r="L57" i="5"/>
  <c r="M57" i="5" s="1"/>
  <c r="K57" i="5"/>
  <c r="J57" i="5"/>
  <c r="I57" i="5"/>
  <c r="H57" i="5"/>
  <c r="G57" i="5"/>
  <c r="F57" i="5"/>
  <c r="E57" i="5"/>
  <c r="D57" i="5"/>
  <c r="C57" i="5"/>
  <c r="L56" i="5"/>
  <c r="M56" i="5" s="1"/>
  <c r="K56" i="5"/>
  <c r="J56" i="5"/>
  <c r="I56" i="5"/>
  <c r="H56" i="5"/>
  <c r="G56" i="5"/>
  <c r="F56" i="5"/>
  <c r="E56" i="5"/>
  <c r="D56" i="5"/>
  <c r="C56" i="5"/>
  <c r="L55" i="5"/>
  <c r="M55" i="5" s="1"/>
  <c r="K55" i="5"/>
  <c r="J55" i="5"/>
  <c r="I55" i="5"/>
  <c r="H55" i="5"/>
  <c r="G55" i="5"/>
  <c r="F55" i="5"/>
  <c r="E55" i="5"/>
  <c r="D55" i="5"/>
  <c r="C55" i="5"/>
  <c r="M54" i="5"/>
  <c r="L54" i="5"/>
  <c r="K54" i="5"/>
  <c r="J54" i="5"/>
  <c r="I54" i="5"/>
  <c r="H54" i="5"/>
  <c r="G54" i="5"/>
  <c r="F54" i="5"/>
  <c r="E54" i="5"/>
  <c r="D54" i="5"/>
  <c r="C54" i="5"/>
  <c r="M53" i="5"/>
  <c r="L53" i="5"/>
  <c r="K53" i="5"/>
  <c r="J53" i="5"/>
  <c r="I53" i="5"/>
  <c r="H53" i="5"/>
  <c r="G53" i="5"/>
  <c r="F53" i="5"/>
  <c r="E53" i="5"/>
  <c r="D53" i="5"/>
  <c r="C53" i="5"/>
  <c r="M52" i="5"/>
  <c r="L52" i="5"/>
  <c r="K52" i="5"/>
  <c r="J52" i="5"/>
  <c r="I52" i="5"/>
  <c r="H52" i="5"/>
  <c r="G52" i="5"/>
  <c r="F52" i="5"/>
  <c r="E52" i="5"/>
  <c r="D52" i="5"/>
  <c r="C52" i="5"/>
  <c r="L51" i="5"/>
  <c r="M51" i="5" s="1"/>
  <c r="K51" i="5"/>
  <c r="J51" i="5"/>
  <c r="I51" i="5"/>
  <c r="H51" i="5"/>
  <c r="G51" i="5"/>
  <c r="F51" i="5"/>
  <c r="E51" i="5"/>
  <c r="D51" i="5"/>
  <c r="C51" i="5"/>
  <c r="L50" i="5"/>
  <c r="M50" i="5" s="1"/>
  <c r="K50" i="5"/>
  <c r="J50" i="5"/>
  <c r="I50" i="5"/>
  <c r="H50" i="5"/>
  <c r="G50" i="5"/>
  <c r="F50" i="5"/>
  <c r="E50" i="5"/>
  <c r="D50" i="5"/>
  <c r="C50" i="5"/>
  <c r="L49" i="5"/>
  <c r="M49" i="5" s="1"/>
  <c r="K49" i="5"/>
  <c r="J49" i="5"/>
  <c r="I49" i="5"/>
  <c r="H49" i="5"/>
  <c r="G49" i="5"/>
  <c r="F49" i="5"/>
  <c r="E49" i="5"/>
  <c r="D49" i="5"/>
  <c r="C49" i="5"/>
  <c r="L48" i="5"/>
  <c r="M48" i="5" s="1"/>
  <c r="K48" i="5"/>
  <c r="J48" i="5"/>
  <c r="I48" i="5"/>
  <c r="H48" i="5"/>
  <c r="G48" i="5"/>
  <c r="F48" i="5"/>
  <c r="E48" i="5"/>
  <c r="D48" i="5"/>
  <c r="C48" i="5"/>
  <c r="L47" i="5"/>
  <c r="M47" i="5" s="1"/>
  <c r="K47" i="5"/>
  <c r="J47" i="5"/>
  <c r="I47" i="5"/>
  <c r="H47" i="5"/>
  <c r="G47" i="5"/>
  <c r="F47" i="5"/>
  <c r="E47" i="5"/>
  <c r="D47" i="5"/>
  <c r="C47" i="5"/>
  <c r="M46" i="5"/>
  <c r="L46" i="5"/>
  <c r="K46" i="5"/>
  <c r="J46" i="5"/>
  <c r="I46" i="5"/>
  <c r="H46" i="5"/>
  <c r="G46" i="5"/>
  <c r="F46" i="5"/>
  <c r="E46" i="5"/>
  <c r="D46" i="5"/>
  <c r="C46" i="5"/>
  <c r="M45" i="5"/>
  <c r="L45" i="5"/>
  <c r="K45" i="5"/>
  <c r="J45" i="5"/>
  <c r="I45" i="5"/>
  <c r="H45" i="5"/>
  <c r="G45" i="5"/>
  <c r="F45" i="5"/>
  <c r="E45" i="5"/>
  <c r="D45" i="5"/>
  <c r="C45" i="5"/>
  <c r="M44" i="5"/>
  <c r="L44" i="5"/>
  <c r="K44" i="5"/>
  <c r="J44" i="5"/>
  <c r="I44" i="5"/>
  <c r="H44" i="5"/>
  <c r="G44" i="5"/>
  <c r="F44" i="5"/>
  <c r="E44" i="5"/>
  <c r="D44" i="5"/>
  <c r="C44" i="5"/>
  <c r="L43" i="5"/>
  <c r="M43" i="5" s="1"/>
  <c r="K43" i="5"/>
  <c r="J43" i="5"/>
  <c r="I43" i="5"/>
  <c r="H43" i="5"/>
  <c r="G43" i="5"/>
  <c r="F43" i="5"/>
  <c r="E43" i="5"/>
  <c r="D43" i="5"/>
  <c r="C43" i="5"/>
  <c r="L42" i="5"/>
  <c r="M42" i="5" s="1"/>
  <c r="K42" i="5"/>
  <c r="J42" i="5"/>
  <c r="I42" i="5"/>
  <c r="H42" i="5"/>
  <c r="G42" i="5"/>
  <c r="F42" i="5"/>
  <c r="E42" i="5"/>
  <c r="D42" i="5"/>
  <c r="C42" i="5"/>
  <c r="L41" i="5"/>
  <c r="M41" i="5" s="1"/>
  <c r="K41" i="5"/>
  <c r="J41" i="5"/>
  <c r="I41" i="5"/>
  <c r="H41" i="5"/>
  <c r="G41" i="5"/>
  <c r="F41" i="5"/>
  <c r="E41" i="5"/>
  <c r="D41" i="5"/>
  <c r="C41" i="5"/>
  <c r="L40" i="5"/>
  <c r="M40" i="5" s="1"/>
  <c r="K40" i="5"/>
  <c r="J40" i="5"/>
  <c r="I40" i="5"/>
  <c r="H40" i="5"/>
  <c r="G40" i="5"/>
  <c r="F40" i="5"/>
  <c r="E40" i="5"/>
  <c r="D40" i="5"/>
  <c r="C40" i="5"/>
  <c r="L39" i="5"/>
  <c r="M39" i="5" s="1"/>
  <c r="K39" i="5"/>
  <c r="J39" i="5"/>
  <c r="I39" i="5"/>
  <c r="H39" i="5"/>
  <c r="G39" i="5"/>
  <c r="F39" i="5"/>
  <c r="E39" i="5"/>
  <c r="D39" i="5"/>
  <c r="C39" i="5"/>
  <c r="M38" i="5"/>
  <c r="L38" i="5"/>
  <c r="K38" i="5"/>
  <c r="J38" i="5"/>
  <c r="I38" i="5"/>
  <c r="H38" i="5"/>
  <c r="G38" i="5"/>
  <c r="F38" i="5"/>
  <c r="E38" i="5"/>
  <c r="D38" i="5"/>
  <c r="C38" i="5"/>
  <c r="M37" i="5"/>
  <c r="L37" i="5"/>
  <c r="K37" i="5"/>
  <c r="J37" i="5"/>
  <c r="I37" i="5"/>
  <c r="H37" i="5"/>
  <c r="G37" i="5"/>
  <c r="F37" i="5"/>
  <c r="E37" i="5"/>
  <c r="D37" i="5"/>
  <c r="C37" i="5"/>
  <c r="M36" i="5"/>
  <c r="L36" i="5"/>
  <c r="K36" i="5"/>
  <c r="J36" i="5"/>
  <c r="I36" i="5"/>
  <c r="H36" i="5"/>
  <c r="G36" i="5"/>
  <c r="F36" i="5"/>
  <c r="E36" i="5"/>
  <c r="D36" i="5"/>
  <c r="C36" i="5"/>
  <c r="L35" i="5"/>
  <c r="M35" i="5" s="1"/>
  <c r="K35" i="5"/>
  <c r="J35" i="5"/>
  <c r="I35" i="5"/>
  <c r="H35" i="5"/>
  <c r="G35" i="5"/>
  <c r="F35" i="5"/>
  <c r="E35" i="5"/>
  <c r="D35" i="5"/>
  <c r="C35" i="5"/>
  <c r="L34" i="5"/>
  <c r="M34" i="5" s="1"/>
  <c r="K34" i="5"/>
  <c r="J34" i="5"/>
  <c r="I34" i="5"/>
  <c r="H34" i="5"/>
  <c r="G34" i="5"/>
  <c r="F34" i="5"/>
  <c r="E34" i="5"/>
  <c r="D34" i="5"/>
  <c r="C34" i="5"/>
  <c r="L33" i="5"/>
  <c r="M33" i="5" s="1"/>
  <c r="K33" i="5"/>
  <c r="J33" i="5"/>
  <c r="I33" i="5"/>
  <c r="H33" i="5"/>
  <c r="G33" i="5"/>
  <c r="F33" i="5"/>
  <c r="E33" i="5"/>
  <c r="D33" i="5"/>
  <c r="C33" i="5"/>
  <c r="L32" i="5"/>
  <c r="M32" i="5" s="1"/>
  <c r="K32" i="5"/>
  <c r="J32" i="5"/>
  <c r="I32" i="5"/>
  <c r="H32" i="5"/>
  <c r="G32" i="5"/>
  <c r="F32" i="5"/>
  <c r="E32" i="5"/>
  <c r="D32" i="5"/>
  <c r="C32" i="5"/>
  <c r="L31" i="5"/>
  <c r="M31" i="5" s="1"/>
  <c r="K31" i="5"/>
  <c r="J31" i="5"/>
  <c r="I31" i="5"/>
  <c r="H31" i="5"/>
  <c r="G31" i="5"/>
  <c r="F31" i="5"/>
  <c r="E31" i="5"/>
  <c r="D31" i="5"/>
  <c r="C31" i="5"/>
  <c r="M30" i="5"/>
  <c r="L30" i="5"/>
  <c r="K30" i="5"/>
  <c r="J30" i="5"/>
  <c r="I30" i="5"/>
  <c r="H30" i="5"/>
  <c r="G30" i="5"/>
  <c r="F30" i="5"/>
  <c r="E30" i="5"/>
  <c r="D30" i="5"/>
  <c r="C30" i="5"/>
  <c r="M29" i="5"/>
  <c r="L29" i="5"/>
  <c r="K29" i="5"/>
  <c r="J29" i="5"/>
  <c r="I29" i="5"/>
  <c r="H29" i="5"/>
  <c r="G29" i="5"/>
  <c r="F29" i="5"/>
  <c r="E29" i="5"/>
  <c r="D29" i="5"/>
  <c r="C29" i="5"/>
  <c r="M28" i="5"/>
  <c r="L28" i="5"/>
  <c r="K28" i="5"/>
  <c r="J28" i="5"/>
  <c r="I28" i="5"/>
  <c r="H28" i="5"/>
  <c r="G28" i="5"/>
  <c r="F28" i="5"/>
  <c r="E28" i="5"/>
  <c r="D28" i="5"/>
  <c r="C28" i="5"/>
  <c r="L27" i="5"/>
  <c r="M27" i="5" s="1"/>
  <c r="K27" i="5"/>
  <c r="J27" i="5"/>
  <c r="I27" i="5"/>
  <c r="H27" i="5"/>
  <c r="G27" i="5"/>
  <c r="F27" i="5"/>
  <c r="E27" i="5"/>
  <c r="D27" i="5"/>
  <c r="C27" i="5"/>
  <c r="L26" i="5"/>
  <c r="M26" i="5" s="1"/>
  <c r="K26" i="5"/>
  <c r="J26" i="5"/>
  <c r="I26" i="5"/>
  <c r="H26" i="5"/>
  <c r="G26" i="5"/>
  <c r="F26" i="5"/>
  <c r="E26" i="5"/>
  <c r="D26" i="5"/>
  <c r="C26" i="5"/>
  <c r="L25" i="5"/>
  <c r="M25" i="5" s="1"/>
  <c r="K25" i="5"/>
  <c r="J25" i="5"/>
  <c r="I25" i="5"/>
  <c r="H25" i="5"/>
  <c r="G25" i="5"/>
  <c r="F25" i="5"/>
  <c r="E25" i="5"/>
  <c r="D25" i="5"/>
  <c r="C25" i="5"/>
  <c r="L24" i="5"/>
  <c r="M24" i="5" s="1"/>
  <c r="K24" i="5"/>
  <c r="J24" i="5"/>
  <c r="I24" i="5"/>
  <c r="H24" i="5"/>
  <c r="G24" i="5"/>
  <c r="F24" i="5"/>
  <c r="E24" i="5"/>
  <c r="D24" i="5"/>
  <c r="C24" i="5"/>
  <c r="L23" i="5"/>
  <c r="M23" i="5" s="1"/>
  <c r="K23" i="5"/>
  <c r="J23" i="5"/>
  <c r="I23" i="5"/>
  <c r="H23" i="5"/>
  <c r="G23" i="5"/>
  <c r="F23" i="5"/>
  <c r="E23" i="5"/>
  <c r="D23" i="5"/>
  <c r="C23" i="5"/>
  <c r="M22" i="5"/>
  <c r="L22" i="5"/>
  <c r="K22" i="5"/>
  <c r="J22" i="5"/>
  <c r="I22" i="5"/>
  <c r="H22" i="5"/>
  <c r="G22" i="5"/>
  <c r="F22" i="5"/>
  <c r="E22" i="5"/>
  <c r="D22" i="5"/>
  <c r="C22" i="5"/>
  <c r="M21" i="5"/>
  <c r="L21" i="5"/>
  <c r="K21" i="5"/>
  <c r="J21" i="5"/>
  <c r="I21" i="5"/>
  <c r="H21" i="5"/>
  <c r="G21" i="5"/>
  <c r="F21" i="5"/>
  <c r="E21" i="5"/>
  <c r="D21" i="5"/>
  <c r="C21" i="5"/>
  <c r="M20" i="5"/>
  <c r="L20" i="5"/>
  <c r="K20" i="5"/>
  <c r="J20" i="5"/>
  <c r="I20" i="5"/>
  <c r="H20" i="5"/>
  <c r="G20" i="5"/>
  <c r="F20" i="5"/>
  <c r="E20" i="5"/>
  <c r="D20" i="5"/>
  <c r="C20" i="5"/>
  <c r="L19" i="5"/>
  <c r="M19" i="5" s="1"/>
  <c r="K19" i="5"/>
  <c r="J19" i="5"/>
  <c r="I19" i="5"/>
  <c r="H19" i="5"/>
  <c r="G19" i="5"/>
  <c r="F19" i="5"/>
  <c r="E19" i="5"/>
  <c r="D19" i="5"/>
  <c r="C19" i="5"/>
  <c r="L18" i="5"/>
  <c r="M18" i="5" s="1"/>
  <c r="K18" i="5"/>
  <c r="J18" i="5"/>
  <c r="I18" i="5"/>
  <c r="H18" i="5"/>
  <c r="G18" i="5"/>
  <c r="F18" i="5"/>
  <c r="E18" i="5"/>
  <c r="D18" i="5"/>
  <c r="C18" i="5"/>
  <c r="L17" i="5"/>
  <c r="M17" i="5" s="1"/>
  <c r="K17" i="5"/>
  <c r="J17" i="5"/>
  <c r="I17" i="5"/>
  <c r="H17" i="5"/>
  <c r="G17" i="5"/>
  <c r="F17" i="5"/>
  <c r="E17" i="5"/>
  <c r="D17" i="5"/>
  <c r="C17" i="5"/>
  <c r="L16" i="5"/>
  <c r="M16" i="5" s="1"/>
  <c r="K16" i="5"/>
  <c r="J16" i="5"/>
  <c r="I16" i="5"/>
  <c r="H16" i="5"/>
  <c r="G16" i="5"/>
  <c r="F16" i="5"/>
  <c r="E16" i="5"/>
  <c r="D16" i="5"/>
  <c r="C16" i="5"/>
  <c r="L15" i="5"/>
  <c r="M15" i="5" s="1"/>
  <c r="K15" i="5"/>
  <c r="J15" i="5"/>
  <c r="I15" i="5"/>
  <c r="H15" i="5"/>
  <c r="G15" i="5"/>
  <c r="F15" i="5"/>
  <c r="E15" i="5"/>
  <c r="D15" i="5"/>
  <c r="C15" i="5"/>
  <c r="M14" i="5"/>
  <c r="L14" i="5"/>
  <c r="K14" i="5"/>
  <c r="J14" i="5"/>
  <c r="I14" i="5"/>
  <c r="H14" i="5"/>
  <c r="G14" i="5"/>
  <c r="F14" i="5"/>
  <c r="E14" i="5"/>
  <c r="D14" i="5"/>
  <c r="C14" i="5"/>
  <c r="M13" i="5"/>
  <c r="L13" i="5"/>
  <c r="K13" i="5"/>
  <c r="J13" i="5"/>
  <c r="I13" i="5"/>
  <c r="H13" i="5"/>
  <c r="G13" i="5"/>
  <c r="F13" i="5"/>
  <c r="E13" i="5"/>
  <c r="D13" i="5"/>
  <c r="C13" i="5"/>
  <c r="M12" i="5"/>
  <c r="L12" i="5"/>
  <c r="K12" i="5"/>
  <c r="J12" i="5"/>
  <c r="I12" i="5"/>
  <c r="H12" i="5"/>
  <c r="G12" i="5"/>
  <c r="F12" i="5"/>
  <c r="E12" i="5"/>
  <c r="D12" i="5"/>
  <c r="C12" i="5"/>
  <c r="L11" i="5"/>
  <c r="M11" i="5" s="1"/>
  <c r="K11" i="5"/>
  <c r="J11" i="5"/>
  <c r="I11" i="5"/>
  <c r="H11" i="5"/>
  <c r="G11" i="5"/>
  <c r="F11" i="5"/>
  <c r="E11" i="5"/>
  <c r="D11" i="5"/>
  <c r="C11" i="5"/>
  <c r="L10" i="5"/>
  <c r="M10" i="5" s="1"/>
  <c r="K10" i="5"/>
  <c r="J10" i="5"/>
  <c r="I10" i="5"/>
  <c r="H10" i="5"/>
  <c r="G10" i="5"/>
  <c r="F10" i="5"/>
  <c r="E10" i="5"/>
  <c r="D10" i="5"/>
  <c r="C10" i="5"/>
  <c r="L9" i="5"/>
  <c r="M9" i="5" s="1"/>
  <c r="K9" i="5"/>
  <c r="J9" i="5"/>
  <c r="I9" i="5"/>
  <c r="H9" i="5"/>
  <c r="G9" i="5"/>
  <c r="F9" i="5"/>
  <c r="E9" i="5"/>
  <c r="D9" i="5"/>
  <c r="C9" i="5"/>
  <c r="L8" i="5"/>
  <c r="M8" i="5" s="1"/>
  <c r="K8" i="5"/>
  <c r="J8" i="5"/>
  <c r="I8" i="5"/>
  <c r="H8" i="5"/>
  <c r="G8" i="5"/>
  <c r="F8" i="5"/>
  <c r="E8" i="5"/>
  <c r="D8" i="5"/>
  <c r="C8" i="5"/>
  <c r="L7" i="5"/>
  <c r="M7" i="5" s="1"/>
  <c r="K7" i="5"/>
  <c r="J7" i="5"/>
  <c r="I7" i="5"/>
  <c r="H7" i="5"/>
  <c r="G7" i="5"/>
  <c r="F7" i="5"/>
  <c r="E7" i="5"/>
  <c r="D7" i="5"/>
  <c r="C7" i="5"/>
  <c r="M6" i="5"/>
  <c r="L6" i="5"/>
  <c r="K6" i="5"/>
  <c r="J6" i="5"/>
  <c r="I6" i="5"/>
  <c r="H6" i="5"/>
  <c r="G6" i="5"/>
  <c r="F6" i="5"/>
  <c r="E6" i="5"/>
  <c r="D6" i="5"/>
  <c r="C6" i="5"/>
  <c r="M5" i="5"/>
  <c r="L5" i="5"/>
  <c r="K5" i="5"/>
  <c r="J5" i="5"/>
  <c r="I5" i="5"/>
  <c r="H5" i="5"/>
  <c r="G5" i="5"/>
  <c r="F5" i="5"/>
  <c r="E5" i="5"/>
  <c r="D5" i="5"/>
  <c r="C5" i="5"/>
  <c r="M4" i="5"/>
  <c r="L4" i="5"/>
  <c r="K4" i="5"/>
  <c r="J4" i="5"/>
  <c r="I4" i="5"/>
  <c r="H4" i="5"/>
  <c r="G4" i="5"/>
  <c r="F4" i="5"/>
  <c r="E4" i="5"/>
  <c r="D4" i="5"/>
  <c r="C4" i="5"/>
  <c r="L3" i="5"/>
  <c r="M3" i="5" s="1"/>
  <c r="K3" i="5"/>
  <c r="J3" i="5"/>
  <c r="I3" i="5"/>
  <c r="H3" i="5"/>
  <c r="G3" i="5"/>
  <c r="F3" i="5"/>
  <c r="E3" i="5"/>
  <c r="D3" i="5"/>
  <c r="C3" i="5"/>
  <c r="L2" i="5"/>
  <c r="M2" i="5" s="1"/>
  <c r="K2" i="5"/>
  <c r="J2" i="5"/>
  <c r="I2" i="5"/>
  <c r="H2" i="5"/>
  <c r="G2" i="5"/>
  <c r="F2" i="5"/>
  <c r="E2" i="5"/>
  <c r="D2" i="5"/>
  <c r="C2" i="5"/>
</calcChain>
</file>

<file path=xl/sharedStrings.xml><?xml version="1.0" encoding="utf-8"?>
<sst xmlns="http://schemas.openxmlformats.org/spreadsheetml/2006/main" count="1332" uniqueCount="171">
  <si>
    <t>SLN</t>
  </si>
  <si>
    <t>School</t>
  </si>
  <si>
    <t>American Indian / Alaska Native</t>
  </si>
  <si>
    <t>Asian</t>
  </si>
  <si>
    <t>African American</t>
  </si>
  <si>
    <t>Hispanic</t>
  </si>
  <si>
    <t>Native Hawaiian / Pacific Islander</t>
  </si>
  <si>
    <t>Two or More</t>
  </si>
  <si>
    <t>White</t>
  </si>
  <si>
    <t>Male</t>
  </si>
  <si>
    <t>Female</t>
  </si>
  <si>
    <t>Total Homeless Count</t>
  </si>
  <si>
    <t>Homeless % Among Total Homeless Population</t>
  </si>
  <si>
    <t>Alex R Kennedy</t>
  </si>
  <si>
    <t>*</t>
  </si>
  <si>
    <t>Atkinson Academy</t>
  </si>
  <si>
    <t>Auburndale Elementary</t>
  </si>
  <si>
    <t>Audubon Traditional</t>
  </si>
  <si>
    <t>Bates Elementary</t>
  </si>
  <si>
    <t>Blake Elementary</t>
  </si>
  <si>
    <t>Bloom Elementary</t>
  </si>
  <si>
    <t>Blue Lick Elementary</t>
  </si>
  <si>
    <t>Bowen Elementary</t>
  </si>
  <si>
    <t>Brandeis Elementary</t>
  </si>
  <si>
    <t>Breckinridge/Franklin</t>
  </si>
  <si>
    <t>Byck Elementary</t>
  </si>
  <si>
    <t>Camp Taylor Elementary</t>
  </si>
  <si>
    <t>Cane Run Elementary</t>
  </si>
  <si>
    <t>Carter Elementary</t>
  </si>
  <si>
    <t>Chancey Elementary</t>
  </si>
  <si>
    <t>Chenoweth Elementary</t>
  </si>
  <si>
    <t>Cochran Elementary</t>
  </si>
  <si>
    <t>Cochrane Elementary</t>
  </si>
  <si>
    <t>Coleridge-Taylor</t>
  </si>
  <si>
    <t>Coral Ridge Elementary</t>
  </si>
  <si>
    <t>Crums Lane Elementary</t>
  </si>
  <si>
    <t>Dixie Elementary</t>
  </si>
  <si>
    <t>Dunn Elementary</t>
  </si>
  <si>
    <t>Eisenhower Elementary</t>
  </si>
  <si>
    <t>Engelhard Elementary</t>
  </si>
  <si>
    <t>Fairdale Elementary</t>
  </si>
  <si>
    <t>Farmer Elementary</t>
  </si>
  <si>
    <t>Fern Creek Elementary</t>
  </si>
  <si>
    <t>Field Elementary</t>
  </si>
  <si>
    <t>Foster Traditional</t>
  </si>
  <si>
    <t>Frayser Elementary</t>
  </si>
  <si>
    <t>Goldsmith Elementary</t>
  </si>
  <si>
    <t>Greathouse Shryock</t>
  </si>
  <si>
    <t>Greenwood Elementary</t>
  </si>
  <si>
    <t>Gutermuth Elementary</t>
  </si>
  <si>
    <t>Hartstern Elementary</t>
  </si>
  <si>
    <t>Hawthorne Elementary</t>
  </si>
  <si>
    <t>Hazelwood Elementary</t>
  </si>
  <si>
    <t>Hite Elementary School</t>
  </si>
  <si>
    <t>Indian Trail Elementary</t>
  </si>
  <si>
    <t>Jacob Elementary</t>
  </si>
  <si>
    <t>Jeffersontown</t>
  </si>
  <si>
    <t>Johnsontown Road</t>
  </si>
  <si>
    <t>Kennedy Elementary</t>
  </si>
  <si>
    <t>Kenwood Elementary</t>
  </si>
  <si>
    <t>Kerrick Elementary</t>
  </si>
  <si>
    <t>King Elementary</t>
  </si>
  <si>
    <t>Klondike Lane</t>
  </si>
  <si>
    <t>Laukhuf Elementary</t>
  </si>
  <si>
    <t>Layne Elementary</t>
  </si>
  <si>
    <t>Lincoln Elementary</t>
  </si>
  <si>
    <t>Lowe Elementary</t>
  </si>
  <si>
    <t>Luhr Elementary</t>
  </si>
  <si>
    <t>Maupin Elementary</t>
  </si>
  <si>
    <t>McFerran Preparatory</t>
  </si>
  <si>
    <t>Medora Elementary</t>
  </si>
  <si>
    <t>Middletown</t>
  </si>
  <si>
    <t>Mill Creek Elementary</t>
  </si>
  <si>
    <t>Minors Lane</t>
  </si>
  <si>
    <t>Norton Commons</t>
  </si>
  <si>
    <t>Norton Elementary</t>
  </si>
  <si>
    <t>Okolona Elementary</t>
  </si>
  <si>
    <t>Portland Elementary</t>
  </si>
  <si>
    <t>Price Elementary</t>
  </si>
  <si>
    <t>Rangeland Elementary</t>
  </si>
  <si>
    <t>Roosevelt Perry</t>
  </si>
  <si>
    <t>Rutherford Elementary</t>
  </si>
  <si>
    <t>Sanders Elementary</t>
  </si>
  <si>
    <t>Schaffner Elementary</t>
  </si>
  <si>
    <t>Semple Elementary</t>
  </si>
  <si>
    <t>Shacklette Elementary</t>
  </si>
  <si>
    <t>Shelby Traditional</t>
  </si>
  <si>
    <t>Slaughter Elementary</t>
  </si>
  <si>
    <t>Smyrna Elementary</t>
  </si>
  <si>
    <t>St Matthews</t>
  </si>
  <si>
    <t>Stonestreet</t>
  </si>
  <si>
    <t>Stopher Elementary</t>
  </si>
  <si>
    <t>Trunnell Elementary</t>
  </si>
  <si>
    <t>Tully Elementary</t>
  </si>
  <si>
    <t>Watson Lane</t>
  </si>
  <si>
    <t>Watterson Elementary</t>
  </si>
  <si>
    <t>Wellington Elementary</t>
  </si>
  <si>
    <t>Wheatley Elementary</t>
  </si>
  <si>
    <t>Wheeler Elementary</t>
  </si>
  <si>
    <t>Wilder Elementary</t>
  </si>
  <si>
    <t>Wilkerson Elementary</t>
  </si>
  <si>
    <t>Wilt Elementary</t>
  </si>
  <si>
    <t>Young Elementary</t>
  </si>
  <si>
    <t>Zachary Taylor</t>
  </si>
  <si>
    <t>275ES</t>
  </si>
  <si>
    <t>Elementary School Total</t>
  </si>
  <si>
    <t>Brown School</t>
  </si>
  <si>
    <t>District Total</t>
  </si>
  <si>
    <t>*JCPS district total includes special schools.</t>
  </si>
  <si>
    <t>Note: To protect student privacy, homeless counts have been suppressed by KDE. A * represents a suppressed count.</t>
  </si>
  <si>
    <t>Definition:</t>
  </si>
  <si>
    <t>Homeless:  Children and youth who are sharing the housing of others including relatives and friends due to a loss of housing, economic hardships, or other similar reasons.  This group includes children and youth temporarily placed by CFC or who are unaccompanied youth living in emergency runaway shelters, public or private nighttime shelters, special care facilities, spouse abuse centers, hotels or motels, and uninhabitable places such as cars, camping grounds or parks, abandoned buildings, substandard housing, or bus and train stations.  Highly migratory children are also considered homeless.  </t>
  </si>
  <si>
    <t>*New Living Status categories beginning 2018 and Foster Care students not included as homeless.</t>
  </si>
  <si>
    <t>Barret Traditional</t>
  </si>
  <si>
    <t>Carrithers Middle</t>
  </si>
  <si>
    <t>Conway Middle</t>
  </si>
  <si>
    <t>Crosby Middle</t>
  </si>
  <si>
    <t>Farnsley Middle</t>
  </si>
  <si>
    <t>F.L. Olmsted Academy North</t>
  </si>
  <si>
    <t>F.L. Olmsted Academy South</t>
  </si>
  <si>
    <t>Highland Middle</t>
  </si>
  <si>
    <t>JCTMS</t>
  </si>
  <si>
    <t>Johnson Traditional</t>
  </si>
  <si>
    <t>Kammerer Middle</t>
  </si>
  <si>
    <t>Knight Middle</t>
  </si>
  <si>
    <t>Lassiter Middle</t>
  </si>
  <si>
    <t>Meyzeek Middle</t>
  </si>
  <si>
    <t>Newburg Middle</t>
  </si>
  <si>
    <t>Noe Middle</t>
  </si>
  <si>
    <t>Ramsey Middle</t>
  </si>
  <si>
    <t>Robert Frost Sixth-Grade</t>
  </si>
  <si>
    <t>Stuart Academy</t>
  </si>
  <si>
    <t>TJMS</t>
  </si>
  <si>
    <t>Western Middle</t>
  </si>
  <si>
    <t>Westport Middle</t>
  </si>
  <si>
    <t>275MS</t>
  </si>
  <si>
    <t>Middle School Total</t>
  </si>
  <si>
    <t>Moore Traditional</t>
  </si>
  <si>
    <t>The Academy @ Shawnee</t>
  </si>
  <si>
    <t>Atherton High</t>
  </si>
  <si>
    <t>Ballard High</t>
  </si>
  <si>
    <t>Butler Traditional</t>
  </si>
  <si>
    <t>Central High</t>
  </si>
  <si>
    <t>Doss High</t>
  </si>
  <si>
    <t>Dupont Manual</t>
  </si>
  <si>
    <t>Eastern High</t>
  </si>
  <si>
    <t>Fairdale High</t>
  </si>
  <si>
    <t>Fern Creek High</t>
  </si>
  <si>
    <t>Iroquois High</t>
  </si>
  <si>
    <t>Jeffersontown High</t>
  </si>
  <si>
    <t>Louisville Male</t>
  </si>
  <si>
    <t>Pleasure Ridge Park</t>
  </si>
  <si>
    <t>Seneca High</t>
  </si>
  <si>
    <t>Southern High</t>
  </si>
  <si>
    <t>Valley High</t>
  </si>
  <si>
    <t>Waggener High</t>
  </si>
  <si>
    <t>Western High</t>
  </si>
  <si>
    <t>275HS</t>
  </si>
  <si>
    <t>High School Total</t>
  </si>
  <si>
    <t>All tabs</t>
  </si>
  <si>
    <t>Number of American Indian / Alaskan Native students who are homeless</t>
  </si>
  <si>
    <t>Number of Asian students who are homeless</t>
  </si>
  <si>
    <t>Number of African American students who are homeless</t>
  </si>
  <si>
    <t>Number of Hispanic students who are homeless</t>
  </si>
  <si>
    <t>Number of Native Hawaiian / Pacific Islander students who are homeless</t>
  </si>
  <si>
    <t>Number of students who are homeless that identify with more than one ethnicity</t>
  </si>
  <si>
    <t>Number of white students who are homeless</t>
  </si>
  <si>
    <t>Number of male students who are homeless</t>
  </si>
  <si>
    <t>Number of female students who are homeless</t>
  </si>
  <si>
    <t>Total number of students who are homeless that identify with more than one ethnicity</t>
  </si>
  <si>
    <t>% of students who are homeless out of the entire school population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</si>
</sst>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11"/>
      <color theme="1"/>
      <name val="Calibri"/>
      <family val="2"/>
      <scheme val="minor"/>
    </font>
    <font>
      <sz val="11"/>
      <color theme="1"/>
      <name val="Calibri"/>
      <family val="2"/>
      <scheme val="minor"/>
    </font>
    <font>
      <b/>
      <sz val="11"/>
      <color theme="1"/>
      <name val="Calibri"/>
      <family val="2"/>
      <scheme val="minor"/>
    </font>
    <font>
      <b/>
      <sz val="10"/>
      <color theme="1"/>
      <name val="Calibri"/>
      <family val="2"/>
      <scheme val="minor"/>
    </font>
    <font>
      <b/>
      <sz val="9"/>
      <color theme="1"/>
      <name val="Calibri"/>
      <family val="2"/>
      <scheme val="minor"/>
    </font>
    <font>
      <b/>
      <sz val="11"/>
      <name val="Calibri"/>
      <family val="2"/>
      <scheme val="minor"/>
    </font>
    <font>
      <b/>
      <sz val="8"/>
      <color theme="1"/>
      <name val="Calibri"/>
      <family val="2"/>
      <scheme val="minor"/>
    </font>
    <font>
      <b/>
      <u/>
      <sz val="11"/>
      <color rgb="FF000000"/>
      <name val="Calibri"/>
      <family val="2"/>
      <scheme val="minor"/>
    </font>
    <font>
      <sz val="9"/>
      <color rgb="FF000000"/>
      <name val="Calibri"/>
      <family val="2"/>
      <scheme val="minor"/>
    </font>
    <font>
      <sz val="9"/>
      <color theme="1"/>
      <name val="Calibri"/>
      <family val="2"/>
      <scheme val="minor"/>
    </font>
    <font>
      <sz val="10"/>
      <color theme="1"/>
      <name val="Calibri"/>
      <family val="2"/>
      <scheme val="minor"/>
    </font>
    <font>
      <b/>
      <i/>
      <sz val="11"/>
      <color theme="1"/>
      <name val="Calibri"/>
      <family val="2"/>
      <scheme val="minor"/>
    </font>
    <font>
      <sz val="11"/>
      <color theme="1"/>
      <name val="Arial"/>
      <family val="2"/>
    </font>
  </fonts>
  <fills count="7">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9"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9" fontId="1" fillId="0" borderId="0" applyFont="0" applyFill="0" applyBorder="0" applyAlignment="0" applyProtection="0"/>
  </cellStyleXfs>
  <cellXfs count="67">
    <xf numFmtId="0" fontId="0" fillId="0" borderId="0" xfId="0"/>
    <xf numFmtId="0" fontId="0" fillId="0" borderId="0" xfId="0" applyAlignment="1">
      <alignment wrapText="1"/>
    </xf>
    <xf numFmtId="0" fontId="3" fillId="2" borderId="1" xfId="0" applyFont="1" applyFill="1" applyBorder="1" applyAlignment="1">
      <alignment wrapText="1"/>
    </xf>
    <xf numFmtId="0" fontId="3"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0" fillId="0" borderId="0" xfId="0" applyAlignment="1">
      <alignment vertical="center"/>
    </xf>
    <xf numFmtId="0" fontId="0" fillId="0" borderId="1" xfId="0" applyBorder="1" applyAlignment="1">
      <alignment vertical="center"/>
    </xf>
    <xf numFmtId="0" fontId="0" fillId="0" borderId="1" xfId="1" applyNumberFormat="1" applyFont="1" applyBorder="1" applyAlignment="1">
      <alignment horizontal="center" vertical="center"/>
    </xf>
    <xf numFmtId="164" fontId="0" fillId="0" borderId="1" xfId="1" applyNumberFormat="1" applyFont="1" applyBorder="1" applyAlignment="1">
      <alignment horizontal="center" vertical="center"/>
    </xf>
    <xf numFmtId="0" fontId="0" fillId="2" borderId="1" xfId="0" applyFill="1" applyBorder="1" applyAlignment="1">
      <alignment vertical="center"/>
    </xf>
    <xf numFmtId="0" fontId="0" fillId="2" borderId="1" xfId="1" applyNumberFormat="1" applyFont="1" applyFill="1" applyBorder="1" applyAlignment="1">
      <alignment horizontal="center" vertical="center"/>
    </xf>
    <xf numFmtId="164" fontId="0" fillId="2" borderId="1" xfId="1" applyNumberFormat="1" applyFont="1" applyFill="1" applyBorder="1" applyAlignment="1">
      <alignment horizontal="center" vertical="center"/>
    </xf>
    <xf numFmtId="0" fontId="2" fillId="0" borderId="0" xfId="0" applyFont="1"/>
    <xf numFmtId="0" fontId="5" fillId="3" borderId="1" xfId="0" applyFont="1" applyFill="1" applyBorder="1"/>
    <xf numFmtId="0" fontId="5" fillId="3" borderId="1" xfId="1" applyNumberFormat="1" applyFont="1" applyFill="1" applyBorder="1" applyAlignment="1">
      <alignment horizontal="center" vertical="center"/>
    </xf>
    <xf numFmtId="164" fontId="5" fillId="3" borderId="1" xfId="1" applyNumberFormat="1" applyFont="1" applyFill="1" applyBorder="1" applyAlignment="1">
      <alignment horizontal="center" vertical="center"/>
    </xf>
    <xf numFmtId="164" fontId="2" fillId="0" borderId="0" xfId="1" applyNumberFormat="1" applyFont="1" applyAlignment="1">
      <alignment horizontal="center" vertical="center"/>
    </xf>
    <xf numFmtId="0" fontId="2" fillId="0" borderId="0" xfId="1" applyNumberFormat="1" applyFont="1" applyAlignment="1">
      <alignment horizontal="center" vertical="center"/>
    </xf>
    <xf numFmtId="0" fontId="0" fillId="2" borderId="1" xfId="0" applyFill="1" applyBorder="1"/>
    <xf numFmtId="0" fontId="0" fillId="0" borderId="0" xfId="0" applyAlignment="1">
      <alignment horizontal="center" vertical="center"/>
    </xf>
    <xf numFmtId="0" fontId="5" fillId="3" borderId="1" xfId="1" applyNumberFormat="1" applyFont="1" applyFill="1" applyBorder="1" applyAlignment="1">
      <alignment horizontal="center"/>
    </xf>
    <xf numFmtId="9" fontId="5" fillId="3" borderId="1" xfId="1" applyFont="1" applyFill="1" applyBorder="1" applyAlignment="1">
      <alignment horizontal="center"/>
    </xf>
    <xf numFmtId="0" fontId="7" fillId="0" borderId="0" xfId="0" applyFont="1"/>
    <xf numFmtId="0" fontId="1" fillId="0" borderId="1" xfId="1" applyNumberFormat="1" applyFont="1" applyBorder="1" applyAlignment="1">
      <alignment horizontal="center" vertical="center"/>
    </xf>
    <xf numFmtId="0" fontId="1" fillId="2" borderId="1" xfId="1" applyNumberFormat="1" applyFont="1" applyFill="1" applyBorder="1" applyAlignment="1">
      <alignment horizontal="center" vertical="center"/>
    </xf>
    <xf numFmtId="164" fontId="1" fillId="2" borderId="1" xfId="1" applyNumberFormat="1" applyFont="1" applyFill="1" applyBorder="1" applyAlignment="1">
      <alignment horizontal="center" vertical="center"/>
    </xf>
    <xf numFmtId="164" fontId="1" fillId="0" borderId="1" xfId="1" applyNumberFormat="1" applyFont="1" applyBorder="1" applyAlignment="1">
      <alignment horizontal="center" vertical="center"/>
    </xf>
    <xf numFmtId="0" fontId="9" fillId="2" borderId="1" xfId="0" applyFont="1" applyFill="1" applyBorder="1" applyAlignment="1">
      <alignment vertical="center"/>
    </xf>
    <xf numFmtId="0" fontId="9" fillId="0" borderId="1" xfId="0" applyFont="1" applyBorder="1" applyAlignment="1">
      <alignment vertical="center"/>
    </xf>
    <xf numFmtId="0" fontId="10" fillId="2" borderId="1" xfId="0" applyFont="1" applyFill="1" applyBorder="1" applyAlignment="1">
      <alignment vertical="center"/>
    </xf>
    <xf numFmtId="0" fontId="5" fillId="3" borderId="1" xfId="0" applyFont="1" applyFill="1" applyBorder="1" applyAlignment="1">
      <alignment vertical="center"/>
    </xf>
    <xf numFmtId="0" fontId="1" fillId="0" borderId="0" xfId="0" applyFont="1" applyAlignment="1">
      <alignment vertical="center"/>
    </xf>
    <xf numFmtId="0" fontId="1" fillId="0" borderId="0" xfId="0" applyFont="1" applyAlignment="1">
      <alignment horizontal="center" vertical="center"/>
    </xf>
    <xf numFmtId="9" fontId="5" fillId="3" borderId="1" xfId="1" applyFont="1" applyFill="1" applyBorder="1" applyAlignment="1">
      <alignment horizontal="center" vertical="center"/>
    </xf>
    <xf numFmtId="0" fontId="6" fillId="0" borderId="0" xfId="0" applyFont="1" applyAlignment="1">
      <alignment vertical="center"/>
    </xf>
    <xf numFmtId="0" fontId="0" fillId="0" borderId="1" xfId="0" applyBorder="1"/>
    <xf numFmtId="0" fontId="0" fillId="0" borderId="1" xfId="1" applyNumberFormat="1" applyFont="1" applyBorder="1" applyAlignment="1">
      <alignment horizontal="center"/>
    </xf>
    <xf numFmtId="164" fontId="0" fillId="0" borderId="1" xfId="1" applyNumberFormat="1" applyFont="1" applyBorder="1" applyAlignment="1">
      <alignment horizontal="center"/>
    </xf>
    <xf numFmtId="0" fontId="0" fillId="2" borderId="1" xfId="1" applyNumberFormat="1" applyFont="1" applyFill="1" applyBorder="1" applyAlignment="1">
      <alignment horizontal="center"/>
    </xf>
    <xf numFmtId="164" fontId="0" fillId="2" borderId="1" xfId="1" applyNumberFormat="1" applyFont="1" applyFill="1" applyBorder="1" applyAlignment="1">
      <alignment horizontal="center"/>
    </xf>
    <xf numFmtId="164" fontId="5" fillId="3" borderId="1" xfId="1" applyNumberFormat="1" applyFont="1" applyFill="1" applyBorder="1" applyAlignment="1">
      <alignment horizontal="center"/>
    </xf>
    <xf numFmtId="0" fontId="0" fillId="0" borderId="0" xfId="0" applyAlignment="1">
      <alignment horizontal="center"/>
    </xf>
    <xf numFmtId="0" fontId="9" fillId="2" borderId="1" xfId="0" applyFont="1" applyFill="1" applyBorder="1"/>
    <xf numFmtId="164"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10" fillId="0" borderId="0" xfId="0" applyFont="1"/>
    <xf numFmtId="164" fontId="3" fillId="0" borderId="0" xfId="0" applyNumberFormat="1" applyFont="1" applyAlignment="1">
      <alignment horizontal="center"/>
    </xf>
    <xf numFmtId="0" fontId="0" fillId="0" borderId="1" xfId="1" applyNumberFormat="1" applyFont="1" applyFill="1" applyBorder="1" applyAlignment="1">
      <alignment horizontal="center" vertical="center"/>
    </xf>
    <xf numFmtId="164" fontId="0" fillId="0" borderId="1" xfId="1" applyNumberFormat="1" applyFont="1" applyFill="1" applyBorder="1" applyAlignment="1">
      <alignment horizontal="center" vertical="center"/>
    </xf>
    <xf numFmtId="0" fontId="5" fillId="4" borderId="1" xfId="0" applyFont="1" applyFill="1" applyBorder="1"/>
    <xf numFmtId="0" fontId="5" fillId="4" borderId="1" xfId="1" applyNumberFormat="1" applyFont="1" applyFill="1" applyBorder="1" applyAlignment="1">
      <alignment horizontal="center" vertical="center"/>
    </xf>
    <xf numFmtId="164" fontId="5" fillId="4" borderId="1" xfId="1" applyNumberFormat="1" applyFont="1" applyFill="1" applyBorder="1" applyAlignment="1">
      <alignment horizontal="center" vertical="center"/>
    </xf>
    <xf numFmtId="0" fontId="5" fillId="4" borderId="1" xfId="1" applyNumberFormat="1" applyFont="1" applyFill="1" applyBorder="1" applyAlignment="1">
      <alignment horizontal="center"/>
    </xf>
    <xf numFmtId="9" fontId="5" fillId="4" borderId="1" xfId="1" applyFont="1" applyFill="1" applyBorder="1" applyAlignment="1">
      <alignment horizontal="center"/>
    </xf>
    <xf numFmtId="0" fontId="5" fillId="4" borderId="1" xfId="0" applyFont="1" applyFill="1" applyBorder="1" applyAlignment="1">
      <alignment vertical="center"/>
    </xf>
    <xf numFmtId="164" fontId="5" fillId="4" borderId="1" xfId="1" applyNumberFormat="1" applyFont="1" applyFill="1" applyBorder="1" applyAlignment="1">
      <alignment horizontal="center"/>
    </xf>
    <xf numFmtId="0" fontId="0" fillId="5" borderId="0" xfId="0" applyFill="1"/>
    <xf numFmtId="0" fontId="0" fillId="6" borderId="0" xfId="0" applyFill="1"/>
    <xf numFmtId="0" fontId="11" fillId="5" borderId="0" xfId="0" applyFont="1" applyFill="1" applyAlignment="1"/>
    <xf numFmtId="0" fontId="12" fillId="6" borderId="0" xfId="0" applyFont="1" applyFill="1" applyBorder="1" applyAlignment="1">
      <alignment horizontal="left" vertical="center"/>
    </xf>
    <xf numFmtId="0" fontId="4" fillId="0" borderId="2" xfId="0" applyFont="1" applyBorder="1" applyAlignment="1">
      <alignment horizontal="left" vertical="center"/>
    </xf>
    <xf numFmtId="0" fontId="6" fillId="0" borderId="0" xfId="0" applyFont="1" applyAlignment="1">
      <alignment horizontal="left" vertical="top"/>
    </xf>
    <xf numFmtId="0" fontId="8" fillId="0" borderId="1" xfId="0" applyFont="1" applyBorder="1" applyAlignment="1">
      <alignment horizontal="left" vertical="top" wrapText="1"/>
    </xf>
    <xf numFmtId="0" fontId="6" fillId="0" borderId="2" xfId="0" applyFont="1" applyBorder="1" applyAlignment="1">
      <alignment horizontal="left" vertical="center"/>
    </xf>
    <xf numFmtId="0" fontId="6" fillId="0" borderId="2" xfId="0" applyFont="1" applyBorder="1" applyAlignment="1">
      <alignment horizontal="left" vertical="top"/>
    </xf>
    <xf numFmtId="0" fontId="4" fillId="0" borderId="2" xfId="0" applyFont="1" applyBorder="1" applyAlignment="1">
      <alignment horizontal="left" vertical="top"/>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838200</xdr:colOff>
      <xdr:row>0</xdr:row>
      <xdr:rowOff>85724</xdr:rowOff>
    </xdr:from>
    <xdr:to>
      <xdr:col>1</xdr:col>
      <xdr:colOff>1247775</xdr:colOff>
      <xdr:row>0</xdr:row>
      <xdr:rowOff>594925</xdr:rowOff>
    </xdr:to>
    <xdr:pic>
      <xdr:nvPicPr>
        <xdr:cNvPr id="2" name="Picture 1">
          <a:extLst>
            <a:ext uri="{FF2B5EF4-FFF2-40B4-BE49-F238E27FC236}">
              <a16:creationId xmlns:a16="http://schemas.microsoft.com/office/drawing/2014/main" id="{3440259C-4AD0-4B16-92E6-42CCD6F06AC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38200" y="85724"/>
          <a:ext cx="409575" cy="50920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838200</xdr:colOff>
      <xdr:row>0</xdr:row>
      <xdr:rowOff>85724</xdr:rowOff>
    </xdr:from>
    <xdr:to>
      <xdr:col>1</xdr:col>
      <xdr:colOff>1247775</xdr:colOff>
      <xdr:row>0</xdr:row>
      <xdr:rowOff>594925</xdr:rowOff>
    </xdr:to>
    <xdr:pic>
      <xdr:nvPicPr>
        <xdr:cNvPr id="2" name="Picture 1">
          <a:extLst>
            <a:ext uri="{FF2B5EF4-FFF2-40B4-BE49-F238E27FC236}">
              <a16:creationId xmlns:a16="http://schemas.microsoft.com/office/drawing/2014/main" id="{A3FAC1CB-1A07-40E3-85D1-32D4635C9D7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38200" y="85724"/>
          <a:ext cx="409575" cy="50920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85725</xdr:colOff>
      <xdr:row>28</xdr:row>
      <xdr:rowOff>47624</xdr:rowOff>
    </xdr:from>
    <xdr:to>
      <xdr:col>11</xdr:col>
      <xdr:colOff>0</xdr:colOff>
      <xdr:row>32</xdr:row>
      <xdr:rowOff>152400</xdr:rowOff>
    </xdr:to>
    <xdr:sp macro="" textlink="">
      <xdr:nvSpPr>
        <xdr:cNvPr id="2" name="TextBox 1">
          <a:extLst>
            <a:ext uri="{FF2B5EF4-FFF2-40B4-BE49-F238E27FC236}">
              <a16:creationId xmlns:a16="http://schemas.microsoft.com/office/drawing/2014/main" id="{D97ABE39-9738-4BB2-AAA4-A6123CC37403}"/>
            </a:ext>
          </a:extLst>
        </xdr:cNvPr>
        <xdr:cNvSpPr txBox="1"/>
      </xdr:nvSpPr>
      <xdr:spPr>
        <a:xfrm>
          <a:off x="85725" y="5655944"/>
          <a:ext cx="5713095" cy="83629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900" b="1" u="sng">
              <a:solidFill>
                <a:schemeClr val="dk1"/>
              </a:solidFill>
              <a:effectLst/>
              <a:latin typeface="+mn-lt"/>
              <a:ea typeface="+mn-ea"/>
              <a:cs typeface="+mn-cs"/>
            </a:rPr>
            <a:t>Definition:</a:t>
          </a:r>
          <a:endParaRPr lang="en-US" sz="900">
            <a:effectLst/>
            <a:latin typeface="+mn-lt"/>
          </a:endParaRPr>
        </a:p>
        <a:p>
          <a:pPr marL="0" marR="0" indent="0" defTabSz="914400" eaLnBrk="1" fontAlgn="auto" latinLnBrk="0" hangingPunct="1">
            <a:lnSpc>
              <a:spcPct val="100000"/>
            </a:lnSpc>
            <a:spcBef>
              <a:spcPts val="0"/>
            </a:spcBef>
            <a:spcAft>
              <a:spcPts val="0"/>
            </a:spcAft>
            <a:buClrTx/>
            <a:buSzTx/>
            <a:buFontTx/>
            <a:buNone/>
            <a:tabLst/>
            <a:defRPr/>
          </a:pPr>
          <a:r>
            <a:rPr lang="en-US" sz="900">
              <a:solidFill>
                <a:schemeClr val="dk1"/>
              </a:solidFill>
              <a:effectLst/>
              <a:latin typeface="+mn-lt"/>
              <a:ea typeface="+mn-ea"/>
              <a:cs typeface="+mn-cs"/>
            </a:rPr>
            <a:t>Homeless:  Children and youth who are sharing the housing of others including relatives and friends due to a loss of housing, economic hardships, or other similar reasons.  This group includes children and youth temporarily placed by CFC or who are unaccompanied youth living in emergency runaway shelters, public or private nighttime shelters, special care facilities, spouse abuse centers, hotels or motels, and uninhabitable places such as cars, camping grounds or parks, abandoned buildings, substandard housing, or bus and train stations.  Highly migratory children are also considered homeless.</a:t>
          </a:r>
          <a:r>
            <a:rPr lang="en-US" sz="1000" baseline="0">
              <a:solidFill>
                <a:schemeClr val="dk1"/>
              </a:solidFill>
              <a:effectLst/>
              <a:latin typeface="+mn-lt"/>
              <a:ea typeface="+mn-ea"/>
              <a:cs typeface="+mn-cs"/>
            </a:rPr>
            <a:t> </a:t>
          </a:r>
          <a:endParaRPr lang="en-US" sz="1000">
            <a:effectLst/>
            <a:latin typeface="+mn-lt"/>
          </a:endParaRPr>
        </a:p>
        <a:p>
          <a:endParaRPr lang="en-US" sz="1100">
            <a:latin typeface="+mn-lt"/>
          </a:endParaRPr>
        </a:p>
      </xdr:txBody>
    </xdr:sp>
    <xdr:clientData/>
  </xdr:twoCellAnchor>
  <xdr:twoCellAnchor editAs="oneCell">
    <xdr:from>
      <xdr:col>1</xdr:col>
      <xdr:colOff>838200</xdr:colOff>
      <xdr:row>0</xdr:row>
      <xdr:rowOff>85724</xdr:rowOff>
    </xdr:from>
    <xdr:to>
      <xdr:col>1</xdr:col>
      <xdr:colOff>1247775</xdr:colOff>
      <xdr:row>0</xdr:row>
      <xdr:rowOff>594925</xdr:rowOff>
    </xdr:to>
    <xdr:pic>
      <xdr:nvPicPr>
        <xdr:cNvPr id="3" name="Picture 2">
          <a:extLst>
            <a:ext uri="{FF2B5EF4-FFF2-40B4-BE49-F238E27FC236}">
              <a16:creationId xmlns:a16="http://schemas.microsoft.com/office/drawing/2014/main" id="{ED946604-C035-435F-B2D2-9E88707C984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38200" y="85724"/>
          <a:ext cx="409575" cy="50920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838200</xdr:colOff>
      <xdr:row>0</xdr:row>
      <xdr:rowOff>85724</xdr:rowOff>
    </xdr:from>
    <xdr:to>
      <xdr:col>1</xdr:col>
      <xdr:colOff>1247775</xdr:colOff>
      <xdr:row>0</xdr:row>
      <xdr:rowOff>594925</xdr:rowOff>
    </xdr:to>
    <xdr:pic>
      <xdr:nvPicPr>
        <xdr:cNvPr id="2" name="Picture 1">
          <a:extLst>
            <a:ext uri="{FF2B5EF4-FFF2-40B4-BE49-F238E27FC236}">
              <a16:creationId xmlns:a16="http://schemas.microsoft.com/office/drawing/2014/main" id="{48E2D15A-5840-4724-B6F1-D0923D41B9F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38200" y="85724"/>
          <a:ext cx="409575" cy="50920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838200</xdr:colOff>
      <xdr:row>0</xdr:row>
      <xdr:rowOff>85724</xdr:rowOff>
    </xdr:from>
    <xdr:to>
      <xdr:col>1</xdr:col>
      <xdr:colOff>1247775</xdr:colOff>
      <xdr:row>0</xdr:row>
      <xdr:rowOff>594925</xdr:rowOff>
    </xdr:to>
    <xdr:pic>
      <xdr:nvPicPr>
        <xdr:cNvPr id="2" name="Picture 1">
          <a:extLst>
            <a:ext uri="{FF2B5EF4-FFF2-40B4-BE49-F238E27FC236}">
              <a16:creationId xmlns:a16="http://schemas.microsoft.com/office/drawing/2014/main" id="{9934F531-3061-4BBB-A003-289E7B92D73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38200" y="85724"/>
          <a:ext cx="409575" cy="50920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85725</xdr:colOff>
      <xdr:row>28</xdr:row>
      <xdr:rowOff>47624</xdr:rowOff>
    </xdr:from>
    <xdr:to>
      <xdr:col>11</xdr:col>
      <xdr:colOff>0</xdr:colOff>
      <xdr:row>32</xdr:row>
      <xdr:rowOff>152400</xdr:rowOff>
    </xdr:to>
    <xdr:sp macro="" textlink="">
      <xdr:nvSpPr>
        <xdr:cNvPr id="2" name="TextBox 1">
          <a:extLst>
            <a:ext uri="{FF2B5EF4-FFF2-40B4-BE49-F238E27FC236}">
              <a16:creationId xmlns:a16="http://schemas.microsoft.com/office/drawing/2014/main" id="{33BAACBC-9E2B-4272-94E4-EF128CCA43E7}"/>
            </a:ext>
          </a:extLst>
        </xdr:cNvPr>
        <xdr:cNvSpPr txBox="1"/>
      </xdr:nvSpPr>
      <xdr:spPr>
        <a:xfrm>
          <a:off x="85725" y="5655944"/>
          <a:ext cx="5713095" cy="83629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900" b="1" u="sng">
              <a:solidFill>
                <a:schemeClr val="dk1"/>
              </a:solidFill>
              <a:effectLst/>
              <a:latin typeface="+mn-lt"/>
              <a:ea typeface="+mn-ea"/>
              <a:cs typeface="+mn-cs"/>
            </a:rPr>
            <a:t>Definition:</a:t>
          </a:r>
          <a:endParaRPr lang="en-US" sz="900">
            <a:effectLst/>
            <a:latin typeface="+mn-lt"/>
          </a:endParaRPr>
        </a:p>
        <a:p>
          <a:pPr marL="0" marR="0" indent="0" defTabSz="914400" eaLnBrk="1" fontAlgn="auto" latinLnBrk="0" hangingPunct="1">
            <a:lnSpc>
              <a:spcPct val="100000"/>
            </a:lnSpc>
            <a:spcBef>
              <a:spcPts val="0"/>
            </a:spcBef>
            <a:spcAft>
              <a:spcPts val="0"/>
            </a:spcAft>
            <a:buClrTx/>
            <a:buSzTx/>
            <a:buFontTx/>
            <a:buNone/>
            <a:tabLst/>
            <a:defRPr/>
          </a:pPr>
          <a:r>
            <a:rPr lang="en-US" sz="900">
              <a:solidFill>
                <a:schemeClr val="dk1"/>
              </a:solidFill>
              <a:effectLst/>
              <a:latin typeface="+mn-lt"/>
              <a:ea typeface="+mn-ea"/>
              <a:cs typeface="+mn-cs"/>
            </a:rPr>
            <a:t>Homeless:  Children and youth who are sharing the housing of others including relatives and friends due to a loss of housing, economic hardships, or other similar reasons.  This group includes children and youth temporarily placed by CFC or who are unaccompanied youth living in emergency runaway shelters, public or private nighttime shelters, special care facilities, spouse abuse centers, hotels or motels, and uninhabitable places such as cars, camping grounds or parks, abandoned buildings, substandard housing, or bus and train stations.  Highly migratory children are also considered homeless.</a:t>
          </a:r>
          <a:r>
            <a:rPr lang="en-US" sz="1000" baseline="0">
              <a:solidFill>
                <a:schemeClr val="dk1"/>
              </a:solidFill>
              <a:effectLst/>
              <a:latin typeface="+mn-lt"/>
              <a:ea typeface="+mn-ea"/>
              <a:cs typeface="+mn-cs"/>
            </a:rPr>
            <a:t> </a:t>
          </a:r>
          <a:endParaRPr lang="en-US" sz="1000">
            <a:effectLst/>
            <a:latin typeface="+mn-lt"/>
          </a:endParaRPr>
        </a:p>
        <a:p>
          <a:endParaRPr lang="en-US" sz="1100">
            <a:latin typeface="+mn-lt"/>
          </a:endParaRPr>
        </a:p>
      </xdr:txBody>
    </xdr:sp>
    <xdr:clientData/>
  </xdr:twoCellAnchor>
  <xdr:twoCellAnchor editAs="oneCell">
    <xdr:from>
      <xdr:col>1</xdr:col>
      <xdr:colOff>838200</xdr:colOff>
      <xdr:row>0</xdr:row>
      <xdr:rowOff>85724</xdr:rowOff>
    </xdr:from>
    <xdr:to>
      <xdr:col>1</xdr:col>
      <xdr:colOff>1247775</xdr:colOff>
      <xdr:row>0</xdr:row>
      <xdr:rowOff>594925</xdr:rowOff>
    </xdr:to>
    <xdr:pic>
      <xdr:nvPicPr>
        <xdr:cNvPr id="3" name="Picture 2">
          <a:extLst>
            <a:ext uri="{FF2B5EF4-FFF2-40B4-BE49-F238E27FC236}">
              <a16:creationId xmlns:a16="http://schemas.microsoft.com/office/drawing/2014/main" id="{17DA9EF3-CEC2-4859-B55D-286B9CD7409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38200" y="85724"/>
          <a:ext cx="409575" cy="50920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pcyrus1\Documents\DATA%20BOOKS\DATA%20BOOKS%202021-22\Raw%20files\55_Homeles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less_2021"/>
      <sheetName val="Sheet1"/>
    </sheetNames>
    <sheetDataSet>
      <sheetData sheetId="0" refreshError="1"/>
      <sheetData sheetId="1">
        <row r="2">
          <cell r="B2">
            <v>456</v>
          </cell>
          <cell r="C2" t="str">
            <v>Ackerly</v>
          </cell>
          <cell r="D2" t="str">
            <v>*</v>
          </cell>
          <cell r="E2" t="str">
            <v>*</v>
          </cell>
          <cell r="F2" t="str">
            <v>*</v>
          </cell>
          <cell r="G2" t="str">
            <v>*</v>
          </cell>
          <cell r="H2" t="str">
            <v>*</v>
          </cell>
          <cell r="I2" t="str">
            <v>*</v>
          </cell>
          <cell r="J2" t="str">
            <v>*</v>
          </cell>
          <cell r="K2" t="str">
            <v>*</v>
          </cell>
          <cell r="L2" t="str">
            <v>*</v>
          </cell>
          <cell r="M2">
            <v>6</v>
          </cell>
        </row>
        <row r="3">
          <cell r="B3">
            <v>920</v>
          </cell>
          <cell r="C3" t="str">
            <v>Ahrens Educational Resource Center</v>
          </cell>
          <cell r="D3" t="str">
            <v>*</v>
          </cell>
          <cell r="E3" t="str">
            <v>*</v>
          </cell>
          <cell r="F3" t="str">
            <v>*</v>
          </cell>
          <cell r="G3" t="str">
            <v>*</v>
          </cell>
          <cell r="H3" t="str">
            <v>*</v>
          </cell>
          <cell r="I3" t="str">
            <v>*</v>
          </cell>
          <cell r="J3" t="str">
            <v>*</v>
          </cell>
          <cell r="K3" t="str">
            <v>*</v>
          </cell>
          <cell r="L3" t="str">
            <v>*</v>
          </cell>
          <cell r="M3">
            <v>0</v>
          </cell>
        </row>
        <row r="4">
          <cell r="B4">
            <v>175</v>
          </cell>
          <cell r="C4" t="str">
            <v>Alex R. Kennedy Elementary</v>
          </cell>
          <cell r="D4" t="str">
            <v>*</v>
          </cell>
          <cell r="E4" t="str">
            <v>*</v>
          </cell>
          <cell r="F4">
            <v>7</v>
          </cell>
          <cell r="G4" t="str">
            <v>*</v>
          </cell>
          <cell r="H4" t="str">
            <v>*</v>
          </cell>
          <cell r="I4" t="str">
            <v>*</v>
          </cell>
          <cell r="J4">
            <v>7</v>
          </cell>
          <cell r="K4">
            <v>11</v>
          </cell>
          <cell r="L4">
            <v>5</v>
          </cell>
          <cell r="M4">
            <v>16</v>
          </cell>
        </row>
        <row r="5">
          <cell r="B5">
            <v>18</v>
          </cell>
          <cell r="C5" t="str">
            <v>Atherton High</v>
          </cell>
          <cell r="D5" t="str">
            <v>*</v>
          </cell>
          <cell r="E5" t="str">
            <v>*</v>
          </cell>
          <cell r="F5">
            <v>15</v>
          </cell>
          <cell r="G5" t="str">
            <v>*</v>
          </cell>
          <cell r="H5" t="str">
            <v>*</v>
          </cell>
          <cell r="I5">
            <v>4</v>
          </cell>
          <cell r="J5">
            <v>8</v>
          </cell>
          <cell r="K5">
            <v>8</v>
          </cell>
          <cell r="L5">
            <v>22</v>
          </cell>
          <cell r="M5">
            <v>30</v>
          </cell>
        </row>
        <row r="6">
          <cell r="B6">
            <v>185</v>
          </cell>
          <cell r="C6" t="str">
            <v>Atkinson Academy</v>
          </cell>
          <cell r="D6" t="str">
            <v>*</v>
          </cell>
          <cell r="E6" t="str">
            <v>*</v>
          </cell>
          <cell r="F6">
            <v>12</v>
          </cell>
          <cell r="G6" t="str">
            <v>*</v>
          </cell>
          <cell r="H6" t="str">
            <v>*</v>
          </cell>
          <cell r="I6">
            <v>7</v>
          </cell>
          <cell r="J6">
            <v>3</v>
          </cell>
          <cell r="K6">
            <v>9</v>
          </cell>
          <cell r="L6">
            <v>13</v>
          </cell>
          <cell r="M6">
            <v>22</v>
          </cell>
        </row>
        <row r="7">
          <cell r="B7">
            <v>127</v>
          </cell>
          <cell r="C7" t="str">
            <v>Auburndale Elementary</v>
          </cell>
          <cell r="D7" t="str">
            <v>*</v>
          </cell>
          <cell r="E7" t="str">
            <v>*</v>
          </cell>
          <cell r="F7">
            <v>7</v>
          </cell>
          <cell r="G7">
            <v>3</v>
          </cell>
          <cell r="H7" t="str">
            <v>*</v>
          </cell>
          <cell r="I7">
            <v>5</v>
          </cell>
          <cell r="J7">
            <v>5</v>
          </cell>
          <cell r="K7">
            <v>12</v>
          </cell>
          <cell r="L7">
            <v>9</v>
          </cell>
          <cell r="M7">
            <v>21</v>
          </cell>
        </row>
        <row r="8">
          <cell r="B8">
            <v>44</v>
          </cell>
          <cell r="C8" t="str">
            <v>Audubon Traditional Elementary</v>
          </cell>
          <cell r="D8" t="str">
            <v>*</v>
          </cell>
          <cell r="E8" t="str">
            <v>*</v>
          </cell>
          <cell r="F8" t="str">
            <v>*</v>
          </cell>
          <cell r="G8" t="str">
            <v>*</v>
          </cell>
          <cell r="H8" t="str">
            <v>*</v>
          </cell>
          <cell r="I8" t="str">
            <v>*</v>
          </cell>
          <cell r="J8" t="str">
            <v>*</v>
          </cell>
          <cell r="K8" t="str">
            <v>*</v>
          </cell>
          <cell r="L8" t="str">
            <v>*</v>
          </cell>
          <cell r="M8">
            <v>5</v>
          </cell>
        </row>
        <row r="9">
          <cell r="B9">
            <v>105</v>
          </cell>
          <cell r="C9" t="str">
            <v>Ballard High</v>
          </cell>
          <cell r="D9" t="str">
            <v>*</v>
          </cell>
          <cell r="E9" t="str">
            <v>*</v>
          </cell>
          <cell r="F9">
            <v>10</v>
          </cell>
          <cell r="G9" t="str">
            <v>*</v>
          </cell>
          <cell r="H9" t="str">
            <v>*</v>
          </cell>
          <cell r="I9">
            <v>5</v>
          </cell>
          <cell r="J9">
            <v>10</v>
          </cell>
          <cell r="K9">
            <v>11</v>
          </cell>
          <cell r="L9">
            <v>14</v>
          </cell>
          <cell r="M9">
            <v>25</v>
          </cell>
        </row>
        <row r="10">
          <cell r="B10">
            <v>40</v>
          </cell>
          <cell r="C10" t="str">
            <v>Barret Traditional Middle</v>
          </cell>
          <cell r="D10" t="str">
            <v>*</v>
          </cell>
          <cell r="E10" t="str">
            <v>*</v>
          </cell>
          <cell r="F10" t="str">
            <v>*</v>
          </cell>
          <cell r="G10" t="str">
            <v>*</v>
          </cell>
          <cell r="H10" t="str">
            <v>*</v>
          </cell>
          <cell r="I10" t="str">
            <v>*</v>
          </cell>
          <cell r="J10" t="str">
            <v>*</v>
          </cell>
          <cell r="K10" t="str">
            <v>*</v>
          </cell>
          <cell r="L10" t="str">
            <v>*</v>
          </cell>
          <cell r="M10">
            <v>5</v>
          </cell>
        </row>
        <row r="11">
          <cell r="B11">
            <v>55</v>
          </cell>
          <cell r="C11" t="str">
            <v>Bates Elementary</v>
          </cell>
          <cell r="D11" t="str">
            <v>*</v>
          </cell>
          <cell r="E11" t="str">
            <v>*</v>
          </cell>
          <cell r="F11" t="str">
            <v>*</v>
          </cell>
          <cell r="G11" t="str">
            <v>*</v>
          </cell>
          <cell r="H11" t="str">
            <v>*</v>
          </cell>
          <cell r="I11" t="str">
            <v>*</v>
          </cell>
          <cell r="J11" t="str">
            <v>*</v>
          </cell>
          <cell r="K11" t="str">
            <v>*</v>
          </cell>
          <cell r="L11" t="str">
            <v>*</v>
          </cell>
          <cell r="M11">
            <v>8</v>
          </cell>
        </row>
        <row r="12">
          <cell r="B12">
            <v>220</v>
          </cell>
          <cell r="C12" t="str">
            <v>Bellewood</v>
          </cell>
          <cell r="D12" t="str">
            <v>*</v>
          </cell>
          <cell r="E12" t="str">
            <v>*</v>
          </cell>
          <cell r="F12" t="str">
            <v>*</v>
          </cell>
          <cell r="G12" t="str">
            <v>*</v>
          </cell>
          <cell r="H12" t="str">
            <v>*</v>
          </cell>
          <cell r="I12" t="str">
            <v>*</v>
          </cell>
          <cell r="J12" t="str">
            <v>*</v>
          </cell>
          <cell r="K12" t="str">
            <v>*</v>
          </cell>
          <cell r="L12" t="str">
            <v>*</v>
          </cell>
          <cell r="M12">
            <v>0</v>
          </cell>
        </row>
        <row r="13">
          <cell r="B13">
            <v>183</v>
          </cell>
          <cell r="C13" t="str">
            <v>Binet School</v>
          </cell>
          <cell r="D13" t="str">
            <v>*</v>
          </cell>
          <cell r="E13" t="str">
            <v>*</v>
          </cell>
          <cell r="F13" t="str">
            <v>*</v>
          </cell>
          <cell r="G13" t="str">
            <v>*</v>
          </cell>
          <cell r="H13" t="str">
            <v>*</v>
          </cell>
          <cell r="I13" t="str">
            <v>*</v>
          </cell>
          <cell r="J13" t="str">
            <v>*</v>
          </cell>
          <cell r="K13" t="str">
            <v>*</v>
          </cell>
          <cell r="L13" t="str">
            <v>*</v>
          </cell>
          <cell r="M13">
            <v>1</v>
          </cell>
        </row>
        <row r="14">
          <cell r="B14">
            <v>149</v>
          </cell>
          <cell r="C14" t="str">
            <v>Blake Elementary</v>
          </cell>
          <cell r="D14" t="str">
            <v>*</v>
          </cell>
          <cell r="E14" t="str">
            <v>*</v>
          </cell>
          <cell r="F14">
            <v>7</v>
          </cell>
          <cell r="G14">
            <v>3</v>
          </cell>
          <cell r="H14" t="str">
            <v>*</v>
          </cell>
          <cell r="I14" t="str">
            <v>*</v>
          </cell>
          <cell r="J14" t="str">
            <v>*</v>
          </cell>
          <cell r="K14" t="str">
            <v>*</v>
          </cell>
          <cell r="L14" t="str">
            <v>*</v>
          </cell>
          <cell r="M14">
            <v>14</v>
          </cell>
        </row>
        <row r="15">
          <cell r="B15">
            <v>225</v>
          </cell>
          <cell r="C15" t="str">
            <v>Bloom Elementary</v>
          </cell>
          <cell r="D15" t="str">
            <v>*</v>
          </cell>
          <cell r="E15" t="str">
            <v>*</v>
          </cell>
          <cell r="F15" t="str">
            <v>*</v>
          </cell>
          <cell r="G15" t="str">
            <v>*</v>
          </cell>
          <cell r="H15" t="str">
            <v>*</v>
          </cell>
          <cell r="I15" t="str">
            <v>*</v>
          </cell>
          <cell r="J15" t="str">
            <v>*</v>
          </cell>
          <cell r="K15" t="str">
            <v>*</v>
          </cell>
          <cell r="L15" t="str">
            <v>*</v>
          </cell>
          <cell r="M15">
            <v>3</v>
          </cell>
        </row>
        <row r="16">
          <cell r="B16">
            <v>91</v>
          </cell>
          <cell r="C16" t="str">
            <v>Blue Lick Elementary</v>
          </cell>
          <cell r="D16" t="str">
            <v>*</v>
          </cell>
          <cell r="E16" t="str">
            <v>*</v>
          </cell>
          <cell r="F16" t="str">
            <v>*</v>
          </cell>
          <cell r="G16">
            <v>8</v>
          </cell>
          <cell r="H16" t="str">
            <v>*</v>
          </cell>
          <cell r="I16" t="str">
            <v>*</v>
          </cell>
          <cell r="J16">
            <v>9</v>
          </cell>
          <cell r="K16">
            <v>10</v>
          </cell>
          <cell r="L16">
            <v>8</v>
          </cell>
          <cell r="M16">
            <v>18</v>
          </cell>
        </row>
        <row r="17">
          <cell r="B17">
            <v>94</v>
          </cell>
          <cell r="C17" t="str">
            <v>Bowen Elementary</v>
          </cell>
          <cell r="D17" t="str">
            <v>*</v>
          </cell>
          <cell r="E17" t="str">
            <v>*</v>
          </cell>
          <cell r="F17">
            <v>6</v>
          </cell>
          <cell r="G17" t="str">
            <v>*</v>
          </cell>
          <cell r="H17" t="str">
            <v>*</v>
          </cell>
          <cell r="I17" t="str">
            <v>*</v>
          </cell>
          <cell r="J17">
            <v>3</v>
          </cell>
          <cell r="K17">
            <v>6</v>
          </cell>
          <cell r="L17">
            <v>6</v>
          </cell>
          <cell r="M17">
            <v>12</v>
          </cell>
        </row>
        <row r="18">
          <cell r="B18">
            <v>28</v>
          </cell>
          <cell r="C18" t="str">
            <v>Boys &amp; Girls Haven</v>
          </cell>
          <cell r="D18" t="str">
            <v>*</v>
          </cell>
          <cell r="E18" t="str">
            <v>*</v>
          </cell>
          <cell r="F18" t="str">
            <v>*</v>
          </cell>
          <cell r="G18" t="str">
            <v>*</v>
          </cell>
          <cell r="H18" t="str">
            <v>*</v>
          </cell>
          <cell r="I18" t="str">
            <v>*</v>
          </cell>
          <cell r="J18" t="str">
            <v>*</v>
          </cell>
          <cell r="K18" t="str">
            <v>*</v>
          </cell>
          <cell r="L18" t="str">
            <v>*</v>
          </cell>
          <cell r="M18">
            <v>0</v>
          </cell>
        </row>
        <row r="19">
          <cell r="B19">
            <v>260</v>
          </cell>
          <cell r="C19" t="str">
            <v>Brandeis Elementary</v>
          </cell>
          <cell r="D19" t="str">
            <v>*</v>
          </cell>
          <cell r="E19" t="str">
            <v>*</v>
          </cell>
          <cell r="F19">
            <v>5</v>
          </cell>
          <cell r="G19">
            <v>3</v>
          </cell>
          <cell r="H19" t="str">
            <v>*</v>
          </cell>
          <cell r="I19" t="str">
            <v>*</v>
          </cell>
          <cell r="J19" t="str">
            <v>*</v>
          </cell>
          <cell r="K19">
            <v>6</v>
          </cell>
          <cell r="L19">
            <v>4</v>
          </cell>
          <cell r="M19">
            <v>10</v>
          </cell>
        </row>
        <row r="20">
          <cell r="B20">
            <v>129</v>
          </cell>
          <cell r="C20" t="str">
            <v>Breckinridge Metropolitan High</v>
          </cell>
          <cell r="D20" t="str">
            <v>*</v>
          </cell>
          <cell r="E20" t="str">
            <v>*</v>
          </cell>
          <cell r="F20">
            <v>9</v>
          </cell>
          <cell r="G20" t="str">
            <v>*</v>
          </cell>
          <cell r="H20" t="str">
            <v>*</v>
          </cell>
          <cell r="I20" t="str">
            <v>*</v>
          </cell>
          <cell r="J20" t="str">
            <v>*</v>
          </cell>
          <cell r="K20">
            <v>7</v>
          </cell>
          <cell r="L20">
            <v>4</v>
          </cell>
          <cell r="M20">
            <v>11</v>
          </cell>
        </row>
        <row r="21">
          <cell r="B21">
            <v>38</v>
          </cell>
          <cell r="C21" t="str">
            <v>Breckinridge-Franklin Elementary</v>
          </cell>
          <cell r="D21" t="str">
            <v>*</v>
          </cell>
          <cell r="E21" t="str">
            <v>*</v>
          </cell>
          <cell r="F21">
            <v>17</v>
          </cell>
          <cell r="G21" t="str">
            <v>*</v>
          </cell>
          <cell r="H21" t="str">
            <v>*</v>
          </cell>
          <cell r="I21" t="str">
            <v>*</v>
          </cell>
          <cell r="J21">
            <v>5</v>
          </cell>
          <cell r="K21">
            <v>13</v>
          </cell>
          <cell r="L21">
            <v>13</v>
          </cell>
          <cell r="M21">
            <v>26</v>
          </cell>
        </row>
        <row r="22">
          <cell r="B22">
            <v>221</v>
          </cell>
          <cell r="C22" t="str">
            <v>Brooklawn</v>
          </cell>
          <cell r="D22" t="str">
            <v>*</v>
          </cell>
          <cell r="E22" t="str">
            <v>*</v>
          </cell>
          <cell r="F22" t="str">
            <v>*</v>
          </cell>
          <cell r="G22" t="str">
            <v>*</v>
          </cell>
          <cell r="H22" t="str">
            <v>*</v>
          </cell>
          <cell r="I22" t="str">
            <v>*</v>
          </cell>
          <cell r="J22" t="str">
            <v>*</v>
          </cell>
          <cell r="K22" t="str">
            <v>*</v>
          </cell>
          <cell r="L22" t="str">
            <v>*</v>
          </cell>
          <cell r="M22">
            <v>4</v>
          </cell>
        </row>
        <row r="23">
          <cell r="B23">
            <v>45</v>
          </cell>
          <cell r="C23" t="str">
            <v>Butler Traditional High</v>
          </cell>
          <cell r="D23" t="str">
            <v>*</v>
          </cell>
          <cell r="E23">
            <v>3</v>
          </cell>
          <cell r="F23">
            <v>63</v>
          </cell>
          <cell r="G23">
            <v>5</v>
          </cell>
          <cell r="H23" t="str">
            <v>*</v>
          </cell>
          <cell r="I23">
            <v>4</v>
          </cell>
          <cell r="J23">
            <v>37</v>
          </cell>
          <cell r="K23">
            <v>51</v>
          </cell>
          <cell r="L23">
            <v>61</v>
          </cell>
          <cell r="M23">
            <v>112</v>
          </cell>
        </row>
        <row r="24">
          <cell r="B24">
            <v>243</v>
          </cell>
          <cell r="C24" t="str">
            <v>Byck Elementary</v>
          </cell>
          <cell r="D24" t="str">
            <v>*</v>
          </cell>
          <cell r="E24" t="str">
            <v>*</v>
          </cell>
          <cell r="F24">
            <v>17</v>
          </cell>
          <cell r="G24" t="str">
            <v>*</v>
          </cell>
          <cell r="H24" t="str">
            <v>*</v>
          </cell>
          <cell r="I24" t="str">
            <v>*</v>
          </cell>
          <cell r="J24">
            <v>3</v>
          </cell>
          <cell r="K24">
            <v>10</v>
          </cell>
          <cell r="L24">
            <v>10</v>
          </cell>
          <cell r="M24">
            <v>20</v>
          </cell>
        </row>
        <row r="25">
          <cell r="B25">
            <v>4</v>
          </cell>
          <cell r="C25" t="str">
            <v>Camp Taylor Elementary</v>
          </cell>
          <cell r="D25" t="str">
            <v>*</v>
          </cell>
          <cell r="E25" t="str">
            <v>*</v>
          </cell>
          <cell r="F25">
            <v>5</v>
          </cell>
          <cell r="G25" t="str">
            <v>*</v>
          </cell>
          <cell r="H25" t="str">
            <v>*</v>
          </cell>
          <cell r="I25">
            <v>3</v>
          </cell>
          <cell r="J25">
            <v>4</v>
          </cell>
          <cell r="K25">
            <v>6</v>
          </cell>
          <cell r="L25">
            <v>8</v>
          </cell>
          <cell r="M25">
            <v>14</v>
          </cell>
        </row>
        <row r="26">
          <cell r="B26">
            <v>5</v>
          </cell>
          <cell r="C26" t="str">
            <v>Cane Run Elementary</v>
          </cell>
          <cell r="D26" t="str">
            <v>*</v>
          </cell>
          <cell r="E26" t="str">
            <v>*</v>
          </cell>
          <cell r="F26">
            <v>31</v>
          </cell>
          <cell r="G26" t="str">
            <v>*</v>
          </cell>
          <cell r="H26" t="str">
            <v>*</v>
          </cell>
          <cell r="I26">
            <v>8</v>
          </cell>
          <cell r="J26">
            <v>5</v>
          </cell>
          <cell r="K26">
            <v>24</v>
          </cell>
          <cell r="L26">
            <v>22</v>
          </cell>
          <cell r="M26">
            <v>46</v>
          </cell>
        </row>
        <row r="27">
          <cell r="B27">
            <v>167</v>
          </cell>
          <cell r="C27" t="str">
            <v>Carrithers Middle</v>
          </cell>
          <cell r="D27" t="str">
            <v>*</v>
          </cell>
          <cell r="E27" t="str">
            <v>*</v>
          </cell>
          <cell r="F27">
            <v>7</v>
          </cell>
          <cell r="G27" t="str">
            <v>*</v>
          </cell>
          <cell r="H27" t="str">
            <v>*</v>
          </cell>
          <cell r="I27" t="str">
            <v>*</v>
          </cell>
          <cell r="J27">
            <v>8</v>
          </cell>
          <cell r="K27">
            <v>9</v>
          </cell>
          <cell r="L27">
            <v>9</v>
          </cell>
          <cell r="M27">
            <v>18</v>
          </cell>
        </row>
        <row r="28">
          <cell r="B28">
            <v>680</v>
          </cell>
          <cell r="C28" t="str">
            <v>Carter Traditional Elementary</v>
          </cell>
          <cell r="D28" t="str">
            <v>*</v>
          </cell>
          <cell r="E28" t="str">
            <v>*</v>
          </cell>
          <cell r="F28">
            <v>12</v>
          </cell>
          <cell r="G28" t="str">
            <v>*</v>
          </cell>
          <cell r="H28" t="str">
            <v>*</v>
          </cell>
          <cell r="I28" t="str">
            <v>*</v>
          </cell>
          <cell r="J28">
            <v>5</v>
          </cell>
          <cell r="K28">
            <v>7</v>
          </cell>
          <cell r="L28">
            <v>11</v>
          </cell>
          <cell r="M28">
            <v>18</v>
          </cell>
        </row>
        <row r="29">
          <cell r="B29">
            <v>285</v>
          </cell>
          <cell r="C29" t="str">
            <v>Center at Riverport</v>
          </cell>
          <cell r="D29" t="str">
            <v>*</v>
          </cell>
          <cell r="E29" t="str">
            <v>*</v>
          </cell>
          <cell r="F29" t="str">
            <v>*</v>
          </cell>
          <cell r="G29" t="str">
            <v>*</v>
          </cell>
          <cell r="H29" t="str">
            <v>*</v>
          </cell>
          <cell r="I29" t="str">
            <v>*</v>
          </cell>
          <cell r="J29" t="str">
            <v>*</v>
          </cell>
          <cell r="K29" t="str">
            <v>*</v>
          </cell>
          <cell r="L29" t="str">
            <v>*</v>
          </cell>
          <cell r="M29">
            <v>0</v>
          </cell>
        </row>
        <row r="30">
          <cell r="B30">
            <v>179</v>
          </cell>
          <cell r="C30" t="str">
            <v>Central High Magnet Career Academy</v>
          </cell>
          <cell r="D30" t="str">
            <v>*</v>
          </cell>
          <cell r="E30">
            <v>4</v>
          </cell>
          <cell r="F30">
            <v>25</v>
          </cell>
          <cell r="G30">
            <v>4</v>
          </cell>
          <cell r="H30" t="str">
            <v>*</v>
          </cell>
          <cell r="I30" t="str">
            <v>*</v>
          </cell>
          <cell r="J30" t="str">
            <v>*</v>
          </cell>
          <cell r="K30">
            <v>10</v>
          </cell>
          <cell r="L30">
            <v>26</v>
          </cell>
          <cell r="M30">
            <v>36</v>
          </cell>
        </row>
        <row r="31">
          <cell r="B31">
            <v>102</v>
          </cell>
          <cell r="C31" t="str">
            <v>Chancey Elementary</v>
          </cell>
          <cell r="D31" t="str">
            <v>*</v>
          </cell>
          <cell r="E31" t="str">
            <v>*</v>
          </cell>
          <cell r="F31">
            <v>11</v>
          </cell>
          <cell r="G31">
            <v>5</v>
          </cell>
          <cell r="H31" t="str">
            <v>*</v>
          </cell>
          <cell r="I31" t="str">
            <v>*</v>
          </cell>
          <cell r="J31">
            <v>4</v>
          </cell>
          <cell r="K31">
            <v>8</v>
          </cell>
          <cell r="L31">
            <v>14</v>
          </cell>
          <cell r="M31">
            <v>22</v>
          </cell>
        </row>
        <row r="32">
          <cell r="B32">
            <v>46</v>
          </cell>
          <cell r="C32" t="str">
            <v>Chenoweth Elementary</v>
          </cell>
          <cell r="D32" t="str">
            <v>*</v>
          </cell>
          <cell r="E32" t="str">
            <v>*</v>
          </cell>
          <cell r="F32">
            <v>10</v>
          </cell>
          <cell r="G32">
            <v>4</v>
          </cell>
          <cell r="H32" t="str">
            <v>*</v>
          </cell>
          <cell r="I32" t="str">
            <v>*</v>
          </cell>
          <cell r="J32">
            <v>5</v>
          </cell>
          <cell r="K32">
            <v>15</v>
          </cell>
          <cell r="L32">
            <v>6</v>
          </cell>
          <cell r="M32">
            <v>21</v>
          </cell>
        </row>
        <row r="33">
          <cell r="B33">
            <v>917</v>
          </cell>
          <cell r="C33" t="str">
            <v>Churchill Park School</v>
          </cell>
          <cell r="D33" t="str">
            <v>*</v>
          </cell>
          <cell r="E33" t="str">
            <v>*</v>
          </cell>
          <cell r="F33" t="str">
            <v>*</v>
          </cell>
          <cell r="G33" t="str">
            <v>*</v>
          </cell>
          <cell r="H33" t="str">
            <v>*</v>
          </cell>
          <cell r="I33" t="str">
            <v>*</v>
          </cell>
          <cell r="J33" t="str">
            <v>*</v>
          </cell>
          <cell r="K33" t="str">
            <v>*</v>
          </cell>
          <cell r="L33" t="str">
            <v>*</v>
          </cell>
          <cell r="M33">
            <v>6</v>
          </cell>
        </row>
        <row r="34">
          <cell r="B34">
            <v>323</v>
          </cell>
          <cell r="C34" t="str">
            <v>Cochran Elementary</v>
          </cell>
          <cell r="D34" t="str">
            <v>*</v>
          </cell>
          <cell r="E34" t="str">
            <v>*</v>
          </cell>
          <cell r="F34">
            <v>28</v>
          </cell>
          <cell r="G34" t="str">
            <v>*</v>
          </cell>
          <cell r="H34" t="str">
            <v>*</v>
          </cell>
          <cell r="I34">
            <v>3</v>
          </cell>
          <cell r="J34">
            <v>5</v>
          </cell>
          <cell r="K34">
            <v>19</v>
          </cell>
          <cell r="L34">
            <v>18</v>
          </cell>
          <cell r="M34">
            <v>37</v>
          </cell>
        </row>
        <row r="35">
          <cell r="B35">
            <v>83</v>
          </cell>
          <cell r="C35" t="str">
            <v>Cochrane Elementary</v>
          </cell>
          <cell r="D35" t="str">
            <v>*</v>
          </cell>
          <cell r="E35" t="str">
            <v>*</v>
          </cell>
          <cell r="F35">
            <v>8</v>
          </cell>
          <cell r="G35">
            <v>7</v>
          </cell>
          <cell r="H35" t="str">
            <v>*</v>
          </cell>
          <cell r="I35">
            <v>4</v>
          </cell>
          <cell r="J35">
            <v>8</v>
          </cell>
          <cell r="K35">
            <v>14</v>
          </cell>
          <cell r="L35">
            <v>14</v>
          </cell>
          <cell r="M35">
            <v>28</v>
          </cell>
        </row>
        <row r="36">
          <cell r="B36">
            <v>660</v>
          </cell>
          <cell r="C36" t="str">
            <v>Coleridge-Taylor Montessori Elementary</v>
          </cell>
          <cell r="D36" t="str">
            <v>*</v>
          </cell>
          <cell r="E36" t="str">
            <v>*</v>
          </cell>
          <cell r="F36">
            <v>15</v>
          </cell>
          <cell r="G36" t="str">
            <v>*</v>
          </cell>
          <cell r="H36" t="str">
            <v>*</v>
          </cell>
          <cell r="I36">
            <v>3</v>
          </cell>
          <cell r="J36">
            <v>4</v>
          </cell>
          <cell r="K36">
            <v>12</v>
          </cell>
          <cell r="L36">
            <v>11</v>
          </cell>
          <cell r="M36">
            <v>23</v>
          </cell>
        </row>
        <row r="37">
          <cell r="B37">
            <v>164</v>
          </cell>
          <cell r="C37" t="str">
            <v>Conway Middle</v>
          </cell>
          <cell r="D37" t="str">
            <v>*</v>
          </cell>
          <cell r="E37" t="str">
            <v>*</v>
          </cell>
          <cell r="F37">
            <v>9</v>
          </cell>
          <cell r="G37" t="str">
            <v>*</v>
          </cell>
          <cell r="H37" t="str">
            <v>*</v>
          </cell>
          <cell r="I37" t="str">
            <v>*</v>
          </cell>
          <cell r="J37">
            <v>10</v>
          </cell>
          <cell r="K37">
            <v>10</v>
          </cell>
          <cell r="L37">
            <v>13</v>
          </cell>
          <cell r="M37">
            <v>23</v>
          </cell>
        </row>
        <row r="38">
          <cell r="B38">
            <v>60</v>
          </cell>
          <cell r="C38" t="str">
            <v>Coral Ridge Elementary</v>
          </cell>
          <cell r="D38" t="str">
            <v>*</v>
          </cell>
          <cell r="E38" t="str">
            <v>*</v>
          </cell>
          <cell r="F38" t="str">
            <v>*</v>
          </cell>
          <cell r="G38" t="str">
            <v>*</v>
          </cell>
          <cell r="H38" t="str">
            <v>*</v>
          </cell>
          <cell r="I38" t="str">
            <v>*</v>
          </cell>
          <cell r="J38">
            <v>10</v>
          </cell>
          <cell r="K38">
            <v>5</v>
          </cell>
          <cell r="L38">
            <v>8</v>
          </cell>
          <cell r="M38">
            <v>13</v>
          </cell>
        </row>
        <row r="39">
          <cell r="B39">
            <v>119</v>
          </cell>
          <cell r="C39" t="str">
            <v>Crosby Middle</v>
          </cell>
          <cell r="D39" t="str">
            <v>*</v>
          </cell>
          <cell r="E39" t="str">
            <v>*</v>
          </cell>
          <cell r="F39">
            <v>33</v>
          </cell>
          <cell r="G39" t="str">
            <v>*</v>
          </cell>
          <cell r="H39" t="str">
            <v>*</v>
          </cell>
          <cell r="I39" t="str">
            <v>*</v>
          </cell>
          <cell r="J39">
            <v>3</v>
          </cell>
          <cell r="K39">
            <v>19</v>
          </cell>
          <cell r="L39">
            <v>18</v>
          </cell>
          <cell r="M39">
            <v>37</v>
          </cell>
        </row>
        <row r="40">
          <cell r="B40">
            <v>92</v>
          </cell>
          <cell r="C40" t="str">
            <v>Crums Lane Elementary</v>
          </cell>
          <cell r="D40" t="str">
            <v>*</v>
          </cell>
          <cell r="E40" t="str">
            <v>*</v>
          </cell>
          <cell r="F40">
            <v>26</v>
          </cell>
          <cell r="G40" t="str">
            <v>*</v>
          </cell>
          <cell r="H40" t="str">
            <v>*</v>
          </cell>
          <cell r="I40" t="str">
            <v>*</v>
          </cell>
          <cell r="J40">
            <v>6</v>
          </cell>
          <cell r="K40">
            <v>23</v>
          </cell>
          <cell r="L40">
            <v>10</v>
          </cell>
          <cell r="M40">
            <v>33</v>
          </cell>
        </row>
        <row r="41">
          <cell r="B41">
            <v>37</v>
          </cell>
          <cell r="C41" t="str">
            <v>Dawson Orman Education Center</v>
          </cell>
          <cell r="D41" t="str">
            <v>*</v>
          </cell>
          <cell r="E41" t="str">
            <v>*</v>
          </cell>
          <cell r="F41">
            <v>12</v>
          </cell>
          <cell r="G41" t="str">
            <v>*</v>
          </cell>
          <cell r="H41" t="str">
            <v>*</v>
          </cell>
          <cell r="I41" t="str">
            <v>*</v>
          </cell>
          <cell r="J41" t="str">
            <v>*</v>
          </cell>
          <cell r="K41">
            <v>11</v>
          </cell>
          <cell r="L41">
            <v>5</v>
          </cell>
          <cell r="M41">
            <v>16</v>
          </cell>
        </row>
        <row r="42">
          <cell r="B42">
            <v>82</v>
          </cell>
          <cell r="C42" t="str">
            <v>Dixie Elementary</v>
          </cell>
          <cell r="D42" t="str">
            <v>*</v>
          </cell>
          <cell r="E42" t="str">
            <v>*</v>
          </cell>
          <cell r="F42" t="str">
            <v>*</v>
          </cell>
          <cell r="G42" t="str">
            <v>*</v>
          </cell>
          <cell r="H42" t="str">
            <v>*</v>
          </cell>
          <cell r="I42" t="str">
            <v>*</v>
          </cell>
          <cell r="J42" t="str">
            <v>*</v>
          </cell>
          <cell r="K42" t="str">
            <v>*</v>
          </cell>
          <cell r="L42" t="str">
            <v>*</v>
          </cell>
          <cell r="M42">
            <v>9</v>
          </cell>
        </row>
        <row r="43">
          <cell r="B43">
            <v>100</v>
          </cell>
          <cell r="C43" t="str">
            <v>Doss High</v>
          </cell>
          <cell r="D43" t="str">
            <v>*</v>
          </cell>
          <cell r="E43" t="str">
            <v>*</v>
          </cell>
          <cell r="F43">
            <v>26</v>
          </cell>
          <cell r="G43" t="str">
            <v>*</v>
          </cell>
          <cell r="H43" t="str">
            <v>*</v>
          </cell>
          <cell r="I43" t="str">
            <v>*</v>
          </cell>
          <cell r="J43">
            <v>13</v>
          </cell>
          <cell r="K43">
            <v>21</v>
          </cell>
          <cell r="L43">
            <v>22</v>
          </cell>
          <cell r="M43">
            <v>43</v>
          </cell>
        </row>
        <row r="44">
          <cell r="B44">
            <v>156</v>
          </cell>
          <cell r="C44" t="str">
            <v>Dunn Elementary</v>
          </cell>
          <cell r="D44" t="str">
            <v>*</v>
          </cell>
          <cell r="E44" t="str">
            <v>*</v>
          </cell>
          <cell r="F44">
            <v>11</v>
          </cell>
          <cell r="G44" t="str">
            <v>*</v>
          </cell>
          <cell r="H44" t="str">
            <v>*</v>
          </cell>
          <cell r="I44" t="str">
            <v>*</v>
          </cell>
          <cell r="J44" t="str">
            <v>*</v>
          </cell>
          <cell r="K44">
            <v>5</v>
          </cell>
          <cell r="L44">
            <v>10</v>
          </cell>
          <cell r="M44">
            <v>15</v>
          </cell>
        </row>
        <row r="45">
          <cell r="B45">
            <v>200</v>
          </cell>
          <cell r="C45" t="str">
            <v>duPont Manual High</v>
          </cell>
          <cell r="D45" t="str">
            <v>*</v>
          </cell>
          <cell r="E45" t="str">
            <v>*</v>
          </cell>
          <cell r="F45">
            <v>7</v>
          </cell>
          <cell r="G45" t="str">
            <v>*</v>
          </cell>
          <cell r="H45" t="str">
            <v>*</v>
          </cell>
          <cell r="I45" t="str">
            <v>*</v>
          </cell>
          <cell r="J45">
            <v>5</v>
          </cell>
          <cell r="K45">
            <v>5</v>
          </cell>
          <cell r="L45">
            <v>10</v>
          </cell>
          <cell r="M45">
            <v>15</v>
          </cell>
        </row>
        <row r="46">
          <cell r="B46">
            <v>70</v>
          </cell>
          <cell r="C46" t="str">
            <v>DuValle Education Center</v>
          </cell>
          <cell r="D46" t="str">
            <v>*</v>
          </cell>
          <cell r="E46" t="str">
            <v>*</v>
          </cell>
          <cell r="F46">
            <v>9</v>
          </cell>
          <cell r="G46" t="str">
            <v>*</v>
          </cell>
          <cell r="H46" t="str">
            <v>*</v>
          </cell>
          <cell r="I46" t="str">
            <v>*</v>
          </cell>
          <cell r="J46">
            <v>4</v>
          </cell>
          <cell r="K46">
            <v>4</v>
          </cell>
          <cell r="L46">
            <v>9</v>
          </cell>
          <cell r="M46">
            <v>13</v>
          </cell>
        </row>
        <row r="47">
          <cell r="B47">
            <v>7</v>
          </cell>
          <cell r="C47" t="str">
            <v>Eastern High</v>
          </cell>
          <cell r="D47" t="str">
            <v>*</v>
          </cell>
          <cell r="E47" t="str">
            <v>*</v>
          </cell>
          <cell r="F47">
            <v>22</v>
          </cell>
          <cell r="G47">
            <v>7</v>
          </cell>
          <cell r="H47" t="str">
            <v>*</v>
          </cell>
          <cell r="I47">
            <v>3</v>
          </cell>
          <cell r="J47">
            <v>14</v>
          </cell>
          <cell r="K47">
            <v>22</v>
          </cell>
          <cell r="L47">
            <v>25</v>
          </cell>
          <cell r="M47">
            <v>47</v>
          </cell>
        </row>
        <row r="48">
          <cell r="B48">
            <v>131</v>
          </cell>
          <cell r="C48" t="str">
            <v>Eisenhower Elementary</v>
          </cell>
          <cell r="D48" t="str">
            <v>*</v>
          </cell>
          <cell r="E48" t="str">
            <v>*</v>
          </cell>
          <cell r="F48">
            <v>5</v>
          </cell>
          <cell r="G48" t="str">
            <v>*</v>
          </cell>
          <cell r="H48" t="str">
            <v>*</v>
          </cell>
          <cell r="I48" t="str">
            <v>*</v>
          </cell>
          <cell r="J48">
            <v>4</v>
          </cell>
          <cell r="K48">
            <v>7</v>
          </cell>
          <cell r="L48">
            <v>3</v>
          </cell>
          <cell r="M48">
            <v>10</v>
          </cell>
        </row>
        <row r="49">
          <cell r="B49">
            <v>240</v>
          </cell>
          <cell r="C49" t="str">
            <v>Engelhard Elementary</v>
          </cell>
          <cell r="D49" t="str">
            <v>*</v>
          </cell>
          <cell r="E49" t="str">
            <v>*</v>
          </cell>
          <cell r="F49">
            <v>21</v>
          </cell>
          <cell r="G49" t="str">
            <v>*</v>
          </cell>
          <cell r="H49" t="str">
            <v>*</v>
          </cell>
          <cell r="I49" t="str">
            <v>*</v>
          </cell>
          <cell r="J49">
            <v>3</v>
          </cell>
          <cell r="K49">
            <v>11</v>
          </cell>
          <cell r="L49">
            <v>15</v>
          </cell>
          <cell r="M49">
            <v>26</v>
          </cell>
        </row>
        <row r="50">
          <cell r="B50">
            <v>10</v>
          </cell>
          <cell r="C50" t="str">
            <v>Fairdale Elementary</v>
          </cell>
          <cell r="D50" t="str">
            <v>*</v>
          </cell>
          <cell r="E50" t="str">
            <v>*</v>
          </cell>
          <cell r="F50">
            <v>6</v>
          </cell>
          <cell r="G50">
            <v>6</v>
          </cell>
          <cell r="H50" t="str">
            <v>*</v>
          </cell>
          <cell r="I50" t="str">
            <v>*</v>
          </cell>
          <cell r="J50">
            <v>7</v>
          </cell>
          <cell r="K50">
            <v>13</v>
          </cell>
          <cell r="L50">
            <v>8</v>
          </cell>
          <cell r="M50">
            <v>21</v>
          </cell>
        </row>
        <row r="51">
          <cell r="B51">
            <v>57</v>
          </cell>
          <cell r="C51" t="str">
            <v>Fairdale High</v>
          </cell>
          <cell r="D51" t="str">
            <v>*</v>
          </cell>
          <cell r="E51" t="str">
            <v>*</v>
          </cell>
          <cell r="F51">
            <v>15</v>
          </cell>
          <cell r="G51">
            <v>3</v>
          </cell>
          <cell r="H51" t="str">
            <v>*</v>
          </cell>
          <cell r="I51" t="str">
            <v>*</v>
          </cell>
          <cell r="J51">
            <v>16</v>
          </cell>
          <cell r="K51">
            <v>22</v>
          </cell>
          <cell r="L51">
            <v>12</v>
          </cell>
          <cell r="M51">
            <v>34</v>
          </cell>
        </row>
        <row r="52">
          <cell r="B52">
            <v>212</v>
          </cell>
          <cell r="C52" t="str">
            <v>Farmer Elementary</v>
          </cell>
          <cell r="D52" t="str">
            <v>*</v>
          </cell>
          <cell r="E52" t="str">
            <v>*</v>
          </cell>
          <cell r="F52">
            <v>4</v>
          </cell>
          <cell r="G52" t="str">
            <v>*</v>
          </cell>
          <cell r="H52" t="str">
            <v>*</v>
          </cell>
          <cell r="I52" t="str">
            <v>*</v>
          </cell>
          <cell r="J52">
            <v>6</v>
          </cell>
          <cell r="K52">
            <v>5</v>
          </cell>
          <cell r="L52">
            <v>7</v>
          </cell>
          <cell r="M52">
            <v>12</v>
          </cell>
        </row>
        <row r="53">
          <cell r="B53">
            <v>49</v>
          </cell>
          <cell r="C53" t="str">
            <v>Farnsley Middle</v>
          </cell>
          <cell r="D53" t="str">
            <v>*</v>
          </cell>
          <cell r="E53">
            <v>3</v>
          </cell>
          <cell r="F53">
            <v>19</v>
          </cell>
          <cell r="G53" t="str">
            <v>*</v>
          </cell>
          <cell r="H53" t="str">
            <v>*</v>
          </cell>
          <cell r="I53" t="str">
            <v>*</v>
          </cell>
          <cell r="J53">
            <v>14</v>
          </cell>
          <cell r="K53">
            <v>18</v>
          </cell>
          <cell r="L53">
            <v>21</v>
          </cell>
          <cell r="M53">
            <v>39</v>
          </cell>
        </row>
        <row r="54">
          <cell r="B54">
            <v>11</v>
          </cell>
          <cell r="C54" t="str">
            <v>Fern Creek Elementary</v>
          </cell>
          <cell r="D54" t="str">
            <v>*</v>
          </cell>
          <cell r="E54" t="str">
            <v>*</v>
          </cell>
          <cell r="F54">
            <v>20</v>
          </cell>
          <cell r="G54" t="str">
            <v>*</v>
          </cell>
          <cell r="H54" t="str">
            <v>*</v>
          </cell>
          <cell r="I54">
            <v>3</v>
          </cell>
          <cell r="J54">
            <v>9</v>
          </cell>
          <cell r="K54">
            <v>17</v>
          </cell>
          <cell r="L54">
            <v>15</v>
          </cell>
          <cell r="M54">
            <v>32</v>
          </cell>
        </row>
        <row r="55">
          <cell r="B55">
            <v>12</v>
          </cell>
          <cell r="C55" t="str">
            <v>Fern Creek High</v>
          </cell>
          <cell r="D55" t="str">
            <v>*</v>
          </cell>
          <cell r="E55" t="str">
            <v>*</v>
          </cell>
          <cell r="F55">
            <v>23</v>
          </cell>
          <cell r="G55">
            <v>5</v>
          </cell>
          <cell r="H55" t="str">
            <v>*</v>
          </cell>
          <cell r="I55" t="str">
            <v>*</v>
          </cell>
          <cell r="J55">
            <v>15</v>
          </cell>
          <cell r="K55">
            <v>22</v>
          </cell>
          <cell r="L55">
            <v>24</v>
          </cell>
          <cell r="M55">
            <v>46</v>
          </cell>
        </row>
        <row r="56">
          <cell r="B56">
            <v>250</v>
          </cell>
          <cell r="C56" t="str">
            <v>Field Elementary</v>
          </cell>
          <cell r="D56" t="str">
            <v>*</v>
          </cell>
          <cell r="E56" t="str">
            <v>*</v>
          </cell>
          <cell r="F56">
            <v>12</v>
          </cell>
          <cell r="G56" t="str">
            <v>*</v>
          </cell>
          <cell r="H56" t="str">
            <v>*</v>
          </cell>
          <cell r="I56" t="str">
            <v>*</v>
          </cell>
          <cell r="J56">
            <v>7</v>
          </cell>
          <cell r="K56">
            <v>8</v>
          </cell>
          <cell r="L56">
            <v>13</v>
          </cell>
          <cell r="M56">
            <v>21</v>
          </cell>
        </row>
        <row r="57">
          <cell r="B57">
            <v>270</v>
          </cell>
          <cell r="C57" t="str">
            <v>Foster Traditional Academy</v>
          </cell>
          <cell r="D57" t="str">
            <v>*</v>
          </cell>
          <cell r="E57" t="str">
            <v>*</v>
          </cell>
          <cell r="F57">
            <v>26</v>
          </cell>
          <cell r="G57" t="str">
            <v>*</v>
          </cell>
          <cell r="H57" t="str">
            <v>*</v>
          </cell>
          <cell r="I57" t="str">
            <v>*</v>
          </cell>
          <cell r="J57" t="str">
            <v>*</v>
          </cell>
          <cell r="K57">
            <v>10</v>
          </cell>
          <cell r="L57">
            <v>17</v>
          </cell>
          <cell r="M57">
            <v>27</v>
          </cell>
        </row>
        <row r="58">
          <cell r="B58">
            <v>290</v>
          </cell>
          <cell r="C58" t="str">
            <v>Frayser Elementary</v>
          </cell>
          <cell r="D58" t="str">
            <v>*</v>
          </cell>
          <cell r="E58">
            <v>3</v>
          </cell>
          <cell r="F58">
            <v>20</v>
          </cell>
          <cell r="G58">
            <v>9</v>
          </cell>
          <cell r="H58" t="str">
            <v>*</v>
          </cell>
          <cell r="I58" t="str">
            <v>*</v>
          </cell>
          <cell r="J58">
            <v>5</v>
          </cell>
          <cell r="K58">
            <v>19</v>
          </cell>
          <cell r="L58">
            <v>18</v>
          </cell>
          <cell r="M58">
            <v>37</v>
          </cell>
        </row>
        <row r="59">
          <cell r="B59">
            <v>620</v>
          </cell>
          <cell r="C59" t="str">
            <v>Frederick Law Olmsted Academy North</v>
          </cell>
          <cell r="D59" t="str">
            <v>*</v>
          </cell>
          <cell r="E59" t="str">
            <v>*</v>
          </cell>
          <cell r="F59">
            <v>21</v>
          </cell>
          <cell r="G59">
            <v>3</v>
          </cell>
          <cell r="H59" t="str">
            <v>*</v>
          </cell>
          <cell r="I59" t="str">
            <v>*</v>
          </cell>
          <cell r="J59">
            <v>7</v>
          </cell>
          <cell r="K59">
            <v>33</v>
          </cell>
          <cell r="L59" t="str">
            <v>*</v>
          </cell>
          <cell r="M59">
            <v>33</v>
          </cell>
        </row>
        <row r="60">
          <cell r="B60">
            <v>730</v>
          </cell>
          <cell r="C60" t="str">
            <v>Frederick Law Olmsted Academy South</v>
          </cell>
          <cell r="D60" t="str">
            <v>*</v>
          </cell>
          <cell r="E60">
            <v>7</v>
          </cell>
          <cell r="F60">
            <v>65</v>
          </cell>
          <cell r="G60">
            <v>20</v>
          </cell>
          <cell r="H60" t="str">
            <v>*</v>
          </cell>
          <cell r="I60" t="str">
            <v>*</v>
          </cell>
          <cell r="J60">
            <v>13</v>
          </cell>
          <cell r="K60" t="str">
            <v>*</v>
          </cell>
          <cell r="L60">
            <v>107</v>
          </cell>
          <cell r="M60">
            <v>107</v>
          </cell>
        </row>
        <row r="61">
          <cell r="B61">
            <v>919</v>
          </cell>
          <cell r="C61" t="str">
            <v>George Unseld Early Childhood Center</v>
          </cell>
          <cell r="D61" t="str">
            <v>*</v>
          </cell>
          <cell r="E61" t="str">
            <v>*</v>
          </cell>
          <cell r="F61" t="str">
            <v>*</v>
          </cell>
          <cell r="G61" t="str">
            <v>*</v>
          </cell>
          <cell r="H61" t="str">
            <v>*</v>
          </cell>
          <cell r="I61" t="str">
            <v>*</v>
          </cell>
          <cell r="J61" t="str">
            <v>*</v>
          </cell>
          <cell r="K61" t="str">
            <v>*</v>
          </cell>
          <cell r="L61" t="str">
            <v>*</v>
          </cell>
          <cell r="M61">
            <v>5</v>
          </cell>
        </row>
        <row r="62">
          <cell r="B62">
            <v>50</v>
          </cell>
          <cell r="C62" t="str">
            <v>Georgia Chaffee Teenage Parent Program</v>
          </cell>
          <cell r="D62" t="str">
            <v>*</v>
          </cell>
          <cell r="E62" t="str">
            <v>*</v>
          </cell>
          <cell r="F62" t="str">
            <v>*</v>
          </cell>
          <cell r="G62" t="str">
            <v>*</v>
          </cell>
          <cell r="H62" t="str">
            <v>*</v>
          </cell>
          <cell r="I62" t="str">
            <v>*</v>
          </cell>
          <cell r="J62" t="str">
            <v>*</v>
          </cell>
          <cell r="K62" t="str">
            <v>*</v>
          </cell>
          <cell r="L62" t="str">
            <v>*</v>
          </cell>
          <cell r="M62">
            <v>5</v>
          </cell>
        </row>
        <row r="63">
          <cell r="B63">
            <v>61</v>
          </cell>
          <cell r="C63" t="str">
            <v>Goldsmith Elementary</v>
          </cell>
          <cell r="D63" t="str">
            <v>*</v>
          </cell>
          <cell r="E63" t="str">
            <v>*</v>
          </cell>
          <cell r="F63">
            <v>8</v>
          </cell>
          <cell r="G63">
            <v>3</v>
          </cell>
          <cell r="H63" t="str">
            <v>*</v>
          </cell>
          <cell r="I63">
            <v>3</v>
          </cell>
          <cell r="J63">
            <v>4</v>
          </cell>
          <cell r="K63">
            <v>12</v>
          </cell>
          <cell r="L63">
            <v>6</v>
          </cell>
          <cell r="M63">
            <v>18</v>
          </cell>
        </row>
        <row r="64">
          <cell r="B64">
            <v>800</v>
          </cell>
          <cell r="C64" t="str">
            <v>Grace M. James Academy of Excellence</v>
          </cell>
          <cell r="D64" t="str">
            <v>*</v>
          </cell>
          <cell r="E64" t="str">
            <v>*</v>
          </cell>
          <cell r="F64" t="str">
            <v>*</v>
          </cell>
          <cell r="G64" t="str">
            <v>*</v>
          </cell>
          <cell r="H64" t="str">
            <v>*</v>
          </cell>
          <cell r="I64" t="str">
            <v>*</v>
          </cell>
          <cell r="J64" t="str">
            <v>*</v>
          </cell>
          <cell r="K64" t="str">
            <v>*</v>
          </cell>
          <cell r="L64" t="str">
            <v>*</v>
          </cell>
          <cell r="M64">
            <v>1</v>
          </cell>
        </row>
        <row r="65">
          <cell r="B65">
            <v>13</v>
          </cell>
          <cell r="C65" t="str">
            <v>Greathouse/Shryock Traditional</v>
          </cell>
          <cell r="D65" t="str">
            <v>*</v>
          </cell>
          <cell r="E65" t="str">
            <v>*</v>
          </cell>
          <cell r="F65" t="str">
            <v>*</v>
          </cell>
          <cell r="G65" t="str">
            <v>*</v>
          </cell>
          <cell r="H65" t="str">
            <v>*</v>
          </cell>
          <cell r="I65" t="str">
            <v>*</v>
          </cell>
          <cell r="J65" t="str">
            <v>*</v>
          </cell>
          <cell r="K65" t="str">
            <v>*</v>
          </cell>
          <cell r="L65" t="str">
            <v>*</v>
          </cell>
          <cell r="M65">
            <v>7</v>
          </cell>
        </row>
        <row r="66">
          <cell r="B66">
            <v>14</v>
          </cell>
          <cell r="C66" t="str">
            <v>Greenwood Elementary</v>
          </cell>
          <cell r="D66" t="str">
            <v>*</v>
          </cell>
          <cell r="E66" t="str">
            <v>*</v>
          </cell>
          <cell r="F66">
            <v>28</v>
          </cell>
          <cell r="G66">
            <v>3</v>
          </cell>
          <cell r="H66" t="str">
            <v>*</v>
          </cell>
          <cell r="I66">
            <v>8</v>
          </cell>
          <cell r="J66">
            <v>12</v>
          </cell>
          <cell r="K66">
            <v>26</v>
          </cell>
          <cell r="L66">
            <v>25</v>
          </cell>
          <cell r="M66">
            <v>51</v>
          </cell>
        </row>
        <row r="67">
          <cell r="B67">
            <v>115</v>
          </cell>
          <cell r="C67" t="str">
            <v>Gutermuth Elementary</v>
          </cell>
          <cell r="D67" t="str">
            <v>*</v>
          </cell>
          <cell r="E67" t="str">
            <v>*</v>
          </cell>
          <cell r="F67">
            <v>22</v>
          </cell>
          <cell r="G67" t="str">
            <v>*</v>
          </cell>
          <cell r="H67" t="str">
            <v>*</v>
          </cell>
          <cell r="I67" t="str">
            <v>*</v>
          </cell>
          <cell r="J67">
            <v>8</v>
          </cell>
          <cell r="K67">
            <v>19</v>
          </cell>
          <cell r="L67">
            <v>16</v>
          </cell>
          <cell r="M67">
            <v>35</v>
          </cell>
        </row>
        <row r="68">
          <cell r="B68">
            <v>121</v>
          </cell>
          <cell r="C68" t="str">
            <v>Hartstern Elementary</v>
          </cell>
          <cell r="D68" t="str">
            <v>*</v>
          </cell>
          <cell r="E68" t="str">
            <v>*</v>
          </cell>
          <cell r="F68">
            <v>4</v>
          </cell>
          <cell r="G68">
            <v>4</v>
          </cell>
          <cell r="H68" t="str">
            <v>*</v>
          </cell>
          <cell r="I68" t="str">
            <v>*</v>
          </cell>
          <cell r="J68" t="str">
            <v>*</v>
          </cell>
          <cell r="K68">
            <v>7</v>
          </cell>
          <cell r="L68">
            <v>6</v>
          </cell>
          <cell r="M68">
            <v>13</v>
          </cell>
        </row>
        <row r="69">
          <cell r="B69">
            <v>48</v>
          </cell>
          <cell r="C69" t="str">
            <v>Hawthorne Elementary</v>
          </cell>
          <cell r="D69" t="str">
            <v>*</v>
          </cell>
          <cell r="E69" t="str">
            <v>*</v>
          </cell>
          <cell r="F69">
            <v>3</v>
          </cell>
          <cell r="G69">
            <v>7</v>
          </cell>
          <cell r="H69" t="str">
            <v>*</v>
          </cell>
          <cell r="I69" t="str">
            <v>*</v>
          </cell>
          <cell r="J69" t="str">
            <v>*</v>
          </cell>
          <cell r="K69">
            <v>7</v>
          </cell>
          <cell r="L69">
            <v>5</v>
          </cell>
          <cell r="M69">
            <v>12</v>
          </cell>
        </row>
        <row r="70">
          <cell r="B70">
            <v>300</v>
          </cell>
          <cell r="C70" t="str">
            <v>Hazelwood Elementary</v>
          </cell>
          <cell r="D70" t="str">
            <v>*</v>
          </cell>
          <cell r="E70">
            <v>3</v>
          </cell>
          <cell r="F70">
            <v>18</v>
          </cell>
          <cell r="G70">
            <v>9</v>
          </cell>
          <cell r="H70" t="str">
            <v>*</v>
          </cell>
          <cell r="I70" t="str">
            <v>*</v>
          </cell>
          <cell r="J70">
            <v>3</v>
          </cell>
          <cell r="K70">
            <v>19</v>
          </cell>
          <cell r="L70">
            <v>15</v>
          </cell>
          <cell r="M70">
            <v>34</v>
          </cell>
        </row>
        <row r="71">
          <cell r="B71">
            <v>465</v>
          </cell>
          <cell r="C71" t="str">
            <v>Heuser Hearing &amp; Language Academy</v>
          </cell>
          <cell r="D71" t="str">
            <v>*</v>
          </cell>
          <cell r="E71" t="str">
            <v>*</v>
          </cell>
          <cell r="F71" t="str">
            <v>*</v>
          </cell>
          <cell r="G71" t="str">
            <v>*</v>
          </cell>
          <cell r="H71" t="str">
            <v>*</v>
          </cell>
          <cell r="I71" t="str">
            <v>*</v>
          </cell>
          <cell r="J71" t="str">
            <v>*</v>
          </cell>
          <cell r="K71" t="str">
            <v>*</v>
          </cell>
          <cell r="L71" t="str">
            <v>*</v>
          </cell>
          <cell r="M71">
            <v>1</v>
          </cell>
        </row>
        <row r="72">
          <cell r="B72">
            <v>320</v>
          </cell>
          <cell r="C72" t="str">
            <v>Highland Middle</v>
          </cell>
          <cell r="D72" t="str">
            <v>*</v>
          </cell>
          <cell r="E72" t="str">
            <v>*</v>
          </cell>
          <cell r="F72">
            <v>21</v>
          </cell>
          <cell r="G72">
            <v>3</v>
          </cell>
          <cell r="H72" t="str">
            <v>*</v>
          </cell>
          <cell r="I72">
            <v>6</v>
          </cell>
          <cell r="J72">
            <v>9</v>
          </cell>
          <cell r="K72">
            <v>24</v>
          </cell>
          <cell r="L72">
            <v>16</v>
          </cell>
          <cell r="M72">
            <v>40</v>
          </cell>
        </row>
        <row r="73">
          <cell r="B73">
            <v>95</v>
          </cell>
          <cell r="C73" t="str">
            <v>Hite Elementary</v>
          </cell>
          <cell r="D73" t="str">
            <v>*</v>
          </cell>
          <cell r="E73" t="str">
            <v>*</v>
          </cell>
          <cell r="F73" t="str">
            <v>*</v>
          </cell>
          <cell r="G73">
            <v>3</v>
          </cell>
          <cell r="H73" t="str">
            <v>*</v>
          </cell>
          <cell r="I73" t="str">
            <v>*</v>
          </cell>
          <cell r="J73">
            <v>7</v>
          </cell>
          <cell r="K73">
            <v>8</v>
          </cell>
          <cell r="L73">
            <v>5</v>
          </cell>
          <cell r="M73">
            <v>13</v>
          </cell>
        </row>
        <row r="74">
          <cell r="B74">
            <v>768</v>
          </cell>
          <cell r="C74" t="str">
            <v>Home of the Innocents Discovery</v>
          </cell>
          <cell r="D74" t="str">
            <v>*</v>
          </cell>
          <cell r="E74" t="str">
            <v>*</v>
          </cell>
          <cell r="F74" t="str">
            <v>*</v>
          </cell>
          <cell r="G74" t="str">
            <v>*</v>
          </cell>
          <cell r="H74" t="str">
            <v>*</v>
          </cell>
          <cell r="I74" t="str">
            <v>*</v>
          </cell>
          <cell r="J74" t="str">
            <v>*</v>
          </cell>
          <cell r="K74" t="str">
            <v>*</v>
          </cell>
          <cell r="L74" t="str">
            <v>*</v>
          </cell>
          <cell r="M74">
            <v>0</v>
          </cell>
        </row>
        <row r="75">
          <cell r="B75">
            <v>769</v>
          </cell>
          <cell r="C75" t="str">
            <v>Home of the Innocents School</v>
          </cell>
          <cell r="D75" t="str">
            <v>*</v>
          </cell>
          <cell r="E75" t="str">
            <v>*</v>
          </cell>
          <cell r="F75" t="str">
            <v>*</v>
          </cell>
          <cell r="G75" t="str">
            <v>*</v>
          </cell>
          <cell r="H75" t="str">
            <v>*</v>
          </cell>
          <cell r="I75" t="str">
            <v>*</v>
          </cell>
          <cell r="J75" t="str">
            <v>*</v>
          </cell>
          <cell r="K75" t="str">
            <v>*</v>
          </cell>
          <cell r="L75" t="str">
            <v>*</v>
          </cell>
          <cell r="M75">
            <v>0</v>
          </cell>
        </row>
        <row r="76">
          <cell r="B76">
            <v>76</v>
          </cell>
          <cell r="C76" t="str">
            <v>Indian Trail Elementary</v>
          </cell>
          <cell r="D76" t="str">
            <v>*</v>
          </cell>
          <cell r="E76" t="str">
            <v>*</v>
          </cell>
          <cell r="F76">
            <v>9</v>
          </cell>
          <cell r="G76">
            <v>4</v>
          </cell>
          <cell r="H76" t="str">
            <v>*</v>
          </cell>
          <cell r="I76">
            <v>4</v>
          </cell>
          <cell r="J76">
            <v>6</v>
          </cell>
          <cell r="K76">
            <v>11</v>
          </cell>
          <cell r="L76">
            <v>12</v>
          </cell>
          <cell r="M76">
            <v>23</v>
          </cell>
        </row>
        <row r="77">
          <cell r="B77">
            <v>335</v>
          </cell>
          <cell r="C77" t="str">
            <v>Iroquois High</v>
          </cell>
          <cell r="D77" t="str">
            <v>*</v>
          </cell>
          <cell r="E77">
            <v>5</v>
          </cell>
          <cell r="F77">
            <v>51</v>
          </cell>
          <cell r="G77">
            <v>8</v>
          </cell>
          <cell r="H77" t="str">
            <v>*</v>
          </cell>
          <cell r="I77" t="str">
            <v>*</v>
          </cell>
          <cell r="J77">
            <v>10</v>
          </cell>
          <cell r="K77">
            <v>48</v>
          </cell>
          <cell r="L77">
            <v>27</v>
          </cell>
          <cell r="M77">
            <v>75</v>
          </cell>
        </row>
        <row r="78">
          <cell r="B78">
            <v>165</v>
          </cell>
          <cell r="C78" t="str">
            <v>J. Graham Brown School</v>
          </cell>
          <cell r="D78" t="str">
            <v>*</v>
          </cell>
          <cell r="E78" t="str">
            <v>*</v>
          </cell>
          <cell r="F78" t="str">
            <v>*</v>
          </cell>
          <cell r="G78" t="str">
            <v>*</v>
          </cell>
          <cell r="H78" t="str">
            <v>*</v>
          </cell>
          <cell r="I78" t="str">
            <v>*</v>
          </cell>
          <cell r="J78" t="str">
            <v>*</v>
          </cell>
          <cell r="K78" t="str">
            <v>*</v>
          </cell>
          <cell r="L78" t="str">
            <v>*</v>
          </cell>
          <cell r="M78">
            <v>3</v>
          </cell>
        </row>
        <row r="79">
          <cell r="B79">
            <v>325</v>
          </cell>
          <cell r="C79" t="str">
            <v>Jacob Elementary</v>
          </cell>
          <cell r="D79" t="str">
            <v>*</v>
          </cell>
          <cell r="E79" t="str">
            <v>*</v>
          </cell>
          <cell r="F79">
            <v>37</v>
          </cell>
          <cell r="G79">
            <v>8</v>
          </cell>
          <cell r="H79" t="str">
            <v>*</v>
          </cell>
          <cell r="I79">
            <v>7</v>
          </cell>
          <cell r="J79">
            <v>11</v>
          </cell>
          <cell r="K79">
            <v>31</v>
          </cell>
          <cell r="L79">
            <v>33</v>
          </cell>
          <cell r="M79">
            <v>64</v>
          </cell>
        </row>
        <row r="80">
          <cell r="B80">
            <v>951</v>
          </cell>
          <cell r="C80" t="str">
            <v>Jefferson County High</v>
          </cell>
          <cell r="D80" t="str">
            <v>*</v>
          </cell>
          <cell r="E80" t="str">
            <v>*</v>
          </cell>
          <cell r="F80">
            <v>9</v>
          </cell>
          <cell r="G80" t="str">
            <v>*</v>
          </cell>
          <cell r="H80" t="str">
            <v>*</v>
          </cell>
          <cell r="I80" t="str">
            <v>*</v>
          </cell>
          <cell r="J80">
            <v>7</v>
          </cell>
          <cell r="K80">
            <v>8</v>
          </cell>
          <cell r="L80">
            <v>10</v>
          </cell>
          <cell r="M80">
            <v>18</v>
          </cell>
        </row>
        <row r="81">
          <cell r="B81">
            <v>396</v>
          </cell>
          <cell r="C81" t="str">
            <v>Jefferson County Traditional Middle</v>
          </cell>
          <cell r="D81" t="str">
            <v>*</v>
          </cell>
          <cell r="E81" t="str">
            <v>*</v>
          </cell>
          <cell r="F81">
            <v>8</v>
          </cell>
          <cell r="G81" t="str">
            <v>*</v>
          </cell>
          <cell r="H81" t="str">
            <v>*</v>
          </cell>
          <cell r="I81" t="str">
            <v>*</v>
          </cell>
          <cell r="J81" t="str">
            <v>*</v>
          </cell>
          <cell r="K81" t="str">
            <v>*</v>
          </cell>
          <cell r="L81" t="str">
            <v>*</v>
          </cell>
          <cell r="M81">
            <v>10</v>
          </cell>
        </row>
        <row r="82">
          <cell r="B82">
            <v>463</v>
          </cell>
          <cell r="C82" t="str">
            <v>Jefferson Regional Juvenile Detention Ce</v>
          </cell>
          <cell r="D82" t="str">
            <v>*</v>
          </cell>
          <cell r="E82" t="str">
            <v>*</v>
          </cell>
          <cell r="F82" t="str">
            <v>*</v>
          </cell>
          <cell r="G82" t="str">
            <v>*</v>
          </cell>
          <cell r="H82" t="str">
            <v>*</v>
          </cell>
          <cell r="I82" t="str">
            <v>*</v>
          </cell>
          <cell r="J82" t="str">
            <v>*</v>
          </cell>
          <cell r="K82" t="str">
            <v>*</v>
          </cell>
          <cell r="L82" t="str">
            <v>*</v>
          </cell>
          <cell r="M82">
            <v>5</v>
          </cell>
        </row>
        <row r="83">
          <cell r="B83">
            <v>166</v>
          </cell>
          <cell r="C83" t="str">
            <v>Jeffersontown Elementary</v>
          </cell>
          <cell r="D83" t="str">
            <v>*</v>
          </cell>
          <cell r="E83" t="str">
            <v>*</v>
          </cell>
          <cell r="F83">
            <v>5</v>
          </cell>
          <cell r="G83" t="str">
            <v>*</v>
          </cell>
          <cell r="H83" t="str">
            <v>*</v>
          </cell>
          <cell r="I83" t="str">
            <v>*</v>
          </cell>
          <cell r="J83">
            <v>4</v>
          </cell>
          <cell r="K83">
            <v>7</v>
          </cell>
          <cell r="L83">
            <v>4</v>
          </cell>
          <cell r="M83">
            <v>11</v>
          </cell>
        </row>
        <row r="84">
          <cell r="B84">
            <v>65</v>
          </cell>
          <cell r="C84" t="str">
            <v>Jeffersontown High</v>
          </cell>
          <cell r="D84" t="str">
            <v>*</v>
          </cell>
          <cell r="E84" t="str">
            <v>*</v>
          </cell>
          <cell r="F84">
            <v>27</v>
          </cell>
          <cell r="G84" t="str">
            <v>*</v>
          </cell>
          <cell r="H84" t="str">
            <v>*</v>
          </cell>
          <cell r="I84">
            <v>3</v>
          </cell>
          <cell r="J84">
            <v>15</v>
          </cell>
          <cell r="K84">
            <v>23</v>
          </cell>
          <cell r="L84">
            <v>24</v>
          </cell>
          <cell r="M84">
            <v>47</v>
          </cell>
        </row>
        <row r="85">
          <cell r="B85">
            <v>470</v>
          </cell>
          <cell r="C85" t="str">
            <v>Johnson Traditional Middle</v>
          </cell>
          <cell r="D85" t="str">
            <v>*</v>
          </cell>
          <cell r="E85" t="str">
            <v>*</v>
          </cell>
          <cell r="F85">
            <v>12</v>
          </cell>
          <cell r="G85" t="str">
            <v>*</v>
          </cell>
          <cell r="H85" t="str">
            <v>*</v>
          </cell>
          <cell r="I85" t="str">
            <v>*</v>
          </cell>
          <cell r="J85">
            <v>6</v>
          </cell>
          <cell r="K85">
            <v>8</v>
          </cell>
          <cell r="L85">
            <v>11</v>
          </cell>
          <cell r="M85">
            <v>19</v>
          </cell>
        </row>
        <row r="86">
          <cell r="B86">
            <v>106</v>
          </cell>
          <cell r="C86" t="str">
            <v>Johnsontown Road Elementary</v>
          </cell>
          <cell r="D86" t="str">
            <v>*</v>
          </cell>
          <cell r="E86" t="str">
            <v>*</v>
          </cell>
          <cell r="F86">
            <v>10</v>
          </cell>
          <cell r="G86" t="str">
            <v>*</v>
          </cell>
          <cell r="H86" t="str">
            <v>*</v>
          </cell>
          <cell r="I86" t="str">
            <v>*</v>
          </cell>
          <cell r="J86">
            <v>3</v>
          </cell>
          <cell r="K86">
            <v>6</v>
          </cell>
          <cell r="L86">
            <v>7</v>
          </cell>
          <cell r="M86">
            <v>13</v>
          </cell>
        </row>
        <row r="87">
          <cell r="B87">
            <v>162</v>
          </cell>
          <cell r="C87" t="str">
            <v>Kammerer Middle</v>
          </cell>
          <cell r="D87" t="str">
            <v>*</v>
          </cell>
          <cell r="E87" t="str">
            <v>*</v>
          </cell>
          <cell r="F87">
            <v>22</v>
          </cell>
          <cell r="G87" t="str">
            <v>*</v>
          </cell>
          <cell r="H87" t="str">
            <v>*</v>
          </cell>
          <cell r="I87">
            <v>6</v>
          </cell>
          <cell r="J87">
            <v>4</v>
          </cell>
          <cell r="K87">
            <v>18</v>
          </cell>
          <cell r="L87">
            <v>16</v>
          </cell>
          <cell r="M87">
            <v>34</v>
          </cell>
        </row>
        <row r="88">
          <cell r="B88">
            <v>720</v>
          </cell>
          <cell r="C88" t="str">
            <v>Kennedy Montessori Elementary</v>
          </cell>
          <cell r="D88" t="str">
            <v>*</v>
          </cell>
          <cell r="E88" t="str">
            <v>*</v>
          </cell>
          <cell r="F88">
            <v>36</v>
          </cell>
          <cell r="G88" t="str">
            <v>*</v>
          </cell>
          <cell r="H88" t="str">
            <v>*</v>
          </cell>
          <cell r="I88" t="str">
            <v>*</v>
          </cell>
          <cell r="J88">
            <v>4</v>
          </cell>
          <cell r="K88">
            <v>24</v>
          </cell>
          <cell r="L88">
            <v>17</v>
          </cell>
          <cell r="M88">
            <v>41</v>
          </cell>
        </row>
        <row r="89">
          <cell r="B89">
            <v>59</v>
          </cell>
          <cell r="C89" t="str">
            <v>Kenwood Elementary</v>
          </cell>
          <cell r="D89" t="str">
            <v>*</v>
          </cell>
          <cell r="E89">
            <v>3</v>
          </cell>
          <cell r="F89" t="str">
            <v>*</v>
          </cell>
          <cell r="G89" t="str">
            <v>*</v>
          </cell>
          <cell r="H89" t="str">
            <v>*</v>
          </cell>
          <cell r="I89" t="str">
            <v>*</v>
          </cell>
          <cell r="J89">
            <v>5</v>
          </cell>
          <cell r="K89">
            <v>7</v>
          </cell>
          <cell r="L89">
            <v>3</v>
          </cell>
          <cell r="M89">
            <v>10</v>
          </cell>
        </row>
        <row r="90">
          <cell r="B90">
            <v>79</v>
          </cell>
          <cell r="C90" t="str">
            <v>Kerrick Elementary</v>
          </cell>
          <cell r="D90" t="str">
            <v>*</v>
          </cell>
          <cell r="E90">
            <v>7</v>
          </cell>
          <cell r="F90">
            <v>8</v>
          </cell>
          <cell r="G90" t="str">
            <v>*</v>
          </cell>
          <cell r="H90" t="str">
            <v>*</v>
          </cell>
          <cell r="I90" t="str">
            <v>*</v>
          </cell>
          <cell r="J90">
            <v>3</v>
          </cell>
          <cell r="K90">
            <v>9</v>
          </cell>
          <cell r="L90">
            <v>10</v>
          </cell>
          <cell r="M90">
            <v>19</v>
          </cell>
        </row>
        <row r="91">
          <cell r="B91">
            <v>432</v>
          </cell>
          <cell r="C91" t="str">
            <v>King Elementary</v>
          </cell>
          <cell r="D91" t="str">
            <v>*</v>
          </cell>
          <cell r="E91" t="str">
            <v>*</v>
          </cell>
          <cell r="F91">
            <v>24</v>
          </cell>
          <cell r="G91" t="str">
            <v>*</v>
          </cell>
          <cell r="H91" t="str">
            <v>*</v>
          </cell>
          <cell r="I91">
            <v>3</v>
          </cell>
          <cell r="J91" t="str">
            <v>*</v>
          </cell>
          <cell r="K91">
            <v>10</v>
          </cell>
          <cell r="L91">
            <v>17</v>
          </cell>
          <cell r="M91">
            <v>27</v>
          </cell>
        </row>
        <row r="92">
          <cell r="B92">
            <v>134</v>
          </cell>
          <cell r="C92" t="str">
            <v>Klondike Lane Elementary</v>
          </cell>
          <cell r="D92" t="str">
            <v>*</v>
          </cell>
          <cell r="E92" t="str">
            <v>*</v>
          </cell>
          <cell r="F92">
            <v>8</v>
          </cell>
          <cell r="G92">
            <v>3</v>
          </cell>
          <cell r="H92" t="str">
            <v>*</v>
          </cell>
          <cell r="I92" t="str">
            <v>*</v>
          </cell>
          <cell r="J92" t="str">
            <v>*</v>
          </cell>
          <cell r="K92">
            <v>8</v>
          </cell>
          <cell r="L92">
            <v>7</v>
          </cell>
          <cell r="M92">
            <v>15</v>
          </cell>
        </row>
        <row r="93">
          <cell r="B93">
            <v>163</v>
          </cell>
          <cell r="C93" t="str">
            <v>Knight Middle</v>
          </cell>
          <cell r="D93" t="str">
            <v>*</v>
          </cell>
          <cell r="E93" t="str">
            <v>*</v>
          </cell>
          <cell r="F93">
            <v>4</v>
          </cell>
          <cell r="G93">
            <v>6</v>
          </cell>
          <cell r="H93" t="str">
            <v>*</v>
          </cell>
          <cell r="I93" t="str">
            <v>*</v>
          </cell>
          <cell r="J93">
            <v>12</v>
          </cell>
          <cell r="K93">
            <v>11</v>
          </cell>
          <cell r="L93">
            <v>13</v>
          </cell>
          <cell r="M93">
            <v>24</v>
          </cell>
        </row>
        <row r="94">
          <cell r="B94">
            <v>133</v>
          </cell>
          <cell r="C94" t="str">
            <v>Lassiter Middle</v>
          </cell>
          <cell r="D94" t="str">
            <v>*</v>
          </cell>
          <cell r="E94" t="str">
            <v>*</v>
          </cell>
          <cell r="F94">
            <v>21</v>
          </cell>
          <cell r="G94">
            <v>5</v>
          </cell>
          <cell r="H94" t="str">
            <v>*</v>
          </cell>
          <cell r="I94" t="str">
            <v>*</v>
          </cell>
          <cell r="J94">
            <v>15</v>
          </cell>
          <cell r="K94">
            <v>22</v>
          </cell>
          <cell r="L94">
            <v>19</v>
          </cell>
          <cell r="M94">
            <v>41</v>
          </cell>
        </row>
        <row r="95">
          <cell r="B95">
            <v>145</v>
          </cell>
          <cell r="C95" t="str">
            <v>Laukhuf Elementary</v>
          </cell>
          <cell r="D95" t="str">
            <v>*</v>
          </cell>
          <cell r="E95" t="str">
            <v>*</v>
          </cell>
          <cell r="F95" t="str">
            <v>*</v>
          </cell>
          <cell r="G95" t="str">
            <v>*</v>
          </cell>
          <cell r="H95" t="str">
            <v>*</v>
          </cell>
          <cell r="I95" t="str">
            <v>*</v>
          </cell>
          <cell r="J95" t="str">
            <v>*</v>
          </cell>
          <cell r="K95" t="str">
            <v>*</v>
          </cell>
          <cell r="L95" t="str">
            <v>*</v>
          </cell>
          <cell r="M95">
            <v>9</v>
          </cell>
        </row>
        <row r="96">
          <cell r="B96">
            <v>126</v>
          </cell>
          <cell r="C96" t="str">
            <v>Layne Elementary</v>
          </cell>
          <cell r="D96" t="str">
            <v>*</v>
          </cell>
          <cell r="E96" t="str">
            <v>*</v>
          </cell>
          <cell r="F96" t="str">
            <v>*</v>
          </cell>
          <cell r="G96" t="str">
            <v>*</v>
          </cell>
          <cell r="H96" t="str">
            <v>*</v>
          </cell>
          <cell r="I96" t="str">
            <v>*</v>
          </cell>
          <cell r="J96">
            <v>8</v>
          </cell>
          <cell r="K96">
            <v>3</v>
          </cell>
          <cell r="L96">
            <v>9</v>
          </cell>
          <cell r="M96">
            <v>12</v>
          </cell>
        </row>
        <row r="97">
          <cell r="B97">
            <v>30</v>
          </cell>
          <cell r="C97" t="str">
            <v>Liberty High</v>
          </cell>
          <cell r="D97" t="str">
            <v>*</v>
          </cell>
          <cell r="E97" t="str">
            <v>*</v>
          </cell>
          <cell r="F97" t="str">
            <v>*</v>
          </cell>
          <cell r="G97" t="str">
            <v>*</v>
          </cell>
          <cell r="H97" t="str">
            <v>*</v>
          </cell>
          <cell r="I97" t="str">
            <v>*</v>
          </cell>
          <cell r="J97" t="str">
            <v>*</v>
          </cell>
          <cell r="K97" t="str">
            <v>*</v>
          </cell>
          <cell r="L97" t="str">
            <v>*</v>
          </cell>
          <cell r="M97">
            <v>4</v>
          </cell>
        </row>
        <row r="98">
          <cell r="B98">
            <v>520</v>
          </cell>
          <cell r="C98" t="str">
            <v>Lincoln Elementary Performing Arts</v>
          </cell>
          <cell r="D98" t="str">
            <v>*</v>
          </cell>
          <cell r="E98" t="str">
            <v>*</v>
          </cell>
          <cell r="F98" t="str">
            <v>*</v>
          </cell>
          <cell r="G98" t="str">
            <v>*</v>
          </cell>
          <cell r="H98" t="str">
            <v>*</v>
          </cell>
          <cell r="I98" t="str">
            <v>*</v>
          </cell>
          <cell r="J98" t="str">
            <v>*</v>
          </cell>
          <cell r="K98" t="str">
            <v>*</v>
          </cell>
          <cell r="L98" t="str">
            <v>*</v>
          </cell>
          <cell r="M98">
            <v>9</v>
          </cell>
        </row>
        <row r="99">
          <cell r="B99">
            <v>138</v>
          </cell>
          <cell r="C99" t="str">
            <v>Louisville Day</v>
          </cell>
          <cell r="D99" t="str">
            <v>*</v>
          </cell>
          <cell r="E99" t="str">
            <v>*</v>
          </cell>
          <cell r="F99" t="str">
            <v>*</v>
          </cell>
          <cell r="G99" t="str">
            <v>*</v>
          </cell>
          <cell r="H99" t="str">
            <v>*</v>
          </cell>
          <cell r="I99" t="str">
            <v>*</v>
          </cell>
          <cell r="J99" t="str">
            <v>*</v>
          </cell>
          <cell r="K99" t="str">
            <v>*</v>
          </cell>
          <cell r="L99" t="str">
            <v>*</v>
          </cell>
          <cell r="M99">
            <v>4</v>
          </cell>
        </row>
        <row r="100">
          <cell r="B100">
            <v>47</v>
          </cell>
          <cell r="C100" t="str">
            <v>Louisville Male High</v>
          </cell>
          <cell r="D100" t="str">
            <v>*</v>
          </cell>
          <cell r="E100" t="str">
            <v>*</v>
          </cell>
          <cell r="F100">
            <v>10</v>
          </cell>
          <cell r="G100" t="str">
            <v>*</v>
          </cell>
          <cell r="H100" t="str">
            <v>*</v>
          </cell>
          <cell r="I100" t="str">
            <v>*</v>
          </cell>
          <cell r="J100">
            <v>7</v>
          </cell>
          <cell r="K100">
            <v>5</v>
          </cell>
          <cell r="L100">
            <v>13</v>
          </cell>
          <cell r="M100">
            <v>18</v>
          </cell>
        </row>
        <row r="101">
          <cell r="B101">
            <v>146</v>
          </cell>
          <cell r="C101" t="str">
            <v>Lowe Elementary</v>
          </cell>
          <cell r="D101" t="str">
            <v>*</v>
          </cell>
          <cell r="E101" t="str">
            <v>*</v>
          </cell>
          <cell r="F101" t="str">
            <v>*</v>
          </cell>
          <cell r="G101" t="str">
            <v>*</v>
          </cell>
          <cell r="H101" t="str">
            <v>*</v>
          </cell>
          <cell r="I101" t="str">
            <v>*</v>
          </cell>
          <cell r="J101" t="str">
            <v>*</v>
          </cell>
          <cell r="K101" t="str">
            <v>*</v>
          </cell>
          <cell r="L101" t="str">
            <v>*</v>
          </cell>
          <cell r="M101">
            <v>5</v>
          </cell>
        </row>
        <row r="102">
          <cell r="B102">
            <v>107</v>
          </cell>
          <cell r="C102" t="str">
            <v>Luhr Elementary</v>
          </cell>
          <cell r="D102" t="str">
            <v>*</v>
          </cell>
          <cell r="E102" t="str">
            <v>*</v>
          </cell>
          <cell r="F102">
            <v>4</v>
          </cell>
          <cell r="G102">
            <v>5</v>
          </cell>
          <cell r="H102" t="str">
            <v>*</v>
          </cell>
          <cell r="I102" t="str">
            <v>*</v>
          </cell>
          <cell r="J102">
            <v>7</v>
          </cell>
          <cell r="K102">
            <v>8</v>
          </cell>
          <cell r="L102">
            <v>9</v>
          </cell>
          <cell r="M102">
            <v>17</v>
          </cell>
        </row>
        <row r="103">
          <cell r="B103">
            <v>155</v>
          </cell>
          <cell r="C103" t="str">
            <v>Marion C. Moore School</v>
          </cell>
          <cell r="D103" t="str">
            <v>*</v>
          </cell>
          <cell r="E103">
            <v>5</v>
          </cell>
          <cell r="F103">
            <v>42</v>
          </cell>
          <cell r="G103">
            <v>20</v>
          </cell>
          <cell r="H103" t="str">
            <v>*</v>
          </cell>
          <cell r="I103" t="str">
            <v>*</v>
          </cell>
          <cell r="J103">
            <v>19</v>
          </cell>
          <cell r="K103">
            <v>53</v>
          </cell>
          <cell r="L103">
            <v>34</v>
          </cell>
          <cell r="M103">
            <v>87</v>
          </cell>
        </row>
        <row r="104">
          <cell r="B104">
            <v>193</v>
          </cell>
          <cell r="C104" t="str">
            <v>Mary Jo and William MacDonald Maryhurst</v>
          </cell>
          <cell r="D104" t="str">
            <v>*</v>
          </cell>
          <cell r="E104" t="str">
            <v>*</v>
          </cell>
          <cell r="F104" t="str">
            <v>*</v>
          </cell>
          <cell r="G104" t="str">
            <v>*</v>
          </cell>
          <cell r="H104" t="str">
            <v>*</v>
          </cell>
          <cell r="I104" t="str">
            <v>*</v>
          </cell>
          <cell r="J104" t="str">
            <v>*</v>
          </cell>
          <cell r="K104" t="str">
            <v>*</v>
          </cell>
          <cell r="L104" t="str">
            <v>*</v>
          </cell>
          <cell r="M104">
            <v>1</v>
          </cell>
        </row>
        <row r="105">
          <cell r="B105">
            <v>458</v>
          </cell>
          <cell r="C105" t="str">
            <v>Mary Ryan Academy</v>
          </cell>
          <cell r="D105" t="str">
            <v>*</v>
          </cell>
          <cell r="E105" t="str">
            <v>*</v>
          </cell>
          <cell r="F105" t="str">
            <v>*</v>
          </cell>
          <cell r="G105" t="str">
            <v>*</v>
          </cell>
          <cell r="H105" t="str">
            <v>*</v>
          </cell>
          <cell r="I105" t="str">
            <v>*</v>
          </cell>
          <cell r="J105" t="str">
            <v>*</v>
          </cell>
          <cell r="K105" t="str">
            <v>*</v>
          </cell>
          <cell r="L105" t="str">
            <v>*</v>
          </cell>
          <cell r="M105">
            <v>0</v>
          </cell>
        </row>
        <row r="106">
          <cell r="B106">
            <v>480</v>
          </cell>
          <cell r="C106" t="str">
            <v>Maupin Elementary</v>
          </cell>
          <cell r="D106" t="str">
            <v>*</v>
          </cell>
          <cell r="E106" t="str">
            <v>*</v>
          </cell>
          <cell r="F106">
            <v>42</v>
          </cell>
          <cell r="G106" t="str">
            <v>*</v>
          </cell>
          <cell r="H106" t="str">
            <v>*</v>
          </cell>
          <cell r="I106" t="str">
            <v>*</v>
          </cell>
          <cell r="J106">
            <v>3</v>
          </cell>
          <cell r="K106">
            <v>27</v>
          </cell>
          <cell r="L106">
            <v>22</v>
          </cell>
          <cell r="M106">
            <v>49</v>
          </cell>
        </row>
        <row r="107">
          <cell r="B107">
            <v>440</v>
          </cell>
          <cell r="C107" t="str">
            <v>Mcferran Preparatory Academy</v>
          </cell>
          <cell r="D107" t="str">
            <v>*</v>
          </cell>
          <cell r="E107" t="str">
            <v>*</v>
          </cell>
          <cell r="F107">
            <v>34</v>
          </cell>
          <cell r="G107">
            <v>6</v>
          </cell>
          <cell r="H107" t="str">
            <v>*</v>
          </cell>
          <cell r="I107" t="str">
            <v>*</v>
          </cell>
          <cell r="J107" t="str">
            <v>*</v>
          </cell>
          <cell r="K107">
            <v>30</v>
          </cell>
          <cell r="L107">
            <v>13</v>
          </cell>
          <cell r="M107">
            <v>43</v>
          </cell>
        </row>
        <row r="108">
          <cell r="B108">
            <v>22</v>
          </cell>
          <cell r="C108" t="str">
            <v>Medora Elementary</v>
          </cell>
          <cell r="D108" t="str">
            <v>*</v>
          </cell>
          <cell r="E108" t="str">
            <v>*</v>
          </cell>
          <cell r="F108" t="str">
            <v>*</v>
          </cell>
          <cell r="G108" t="str">
            <v>*</v>
          </cell>
          <cell r="H108" t="str">
            <v>*</v>
          </cell>
          <cell r="I108" t="str">
            <v>*</v>
          </cell>
          <cell r="J108">
            <v>11</v>
          </cell>
          <cell r="K108">
            <v>6</v>
          </cell>
          <cell r="L108">
            <v>7</v>
          </cell>
          <cell r="M108">
            <v>13</v>
          </cell>
        </row>
        <row r="109">
          <cell r="B109">
            <v>340</v>
          </cell>
          <cell r="C109" t="str">
            <v>Meyzeek Middle</v>
          </cell>
          <cell r="D109" t="str">
            <v>*</v>
          </cell>
          <cell r="E109" t="str">
            <v>*</v>
          </cell>
          <cell r="F109">
            <v>13</v>
          </cell>
          <cell r="G109" t="str">
            <v>*</v>
          </cell>
          <cell r="H109" t="str">
            <v>*</v>
          </cell>
          <cell r="I109">
            <v>3</v>
          </cell>
          <cell r="J109">
            <v>11</v>
          </cell>
          <cell r="K109">
            <v>14</v>
          </cell>
          <cell r="L109">
            <v>16</v>
          </cell>
          <cell r="M109">
            <v>30</v>
          </cell>
        </row>
        <row r="110">
          <cell r="B110">
            <v>24</v>
          </cell>
          <cell r="C110" t="str">
            <v>Middletown Elementary</v>
          </cell>
          <cell r="D110" t="str">
            <v>*</v>
          </cell>
          <cell r="E110" t="str">
            <v>*</v>
          </cell>
          <cell r="F110">
            <v>16</v>
          </cell>
          <cell r="G110">
            <v>4</v>
          </cell>
          <cell r="H110" t="str">
            <v>*</v>
          </cell>
          <cell r="I110" t="str">
            <v>*</v>
          </cell>
          <cell r="J110">
            <v>4</v>
          </cell>
          <cell r="K110">
            <v>13</v>
          </cell>
          <cell r="L110">
            <v>12</v>
          </cell>
          <cell r="M110">
            <v>25</v>
          </cell>
        </row>
        <row r="111">
          <cell r="B111">
            <v>147</v>
          </cell>
          <cell r="C111" t="str">
            <v>Mill Creek Elementary</v>
          </cell>
          <cell r="D111" t="str">
            <v>*</v>
          </cell>
          <cell r="E111" t="str">
            <v>*</v>
          </cell>
          <cell r="F111">
            <v>17</v>
          </cell>
          <cell r="G111">
            <v>3</v>
          </cell>
          <cell r="H111" t="str">
            <v>*</v>
          </cell>
          <cell r="I111" t="str">
            <v>*</v>
          </cell>
          <cell r="J111" t="str">
            <v>*</v>
          </cell>
          <cell r="K111">
            <v>13</v>
          </cell>
          <cell r="L111">
            <v>10</v>
          </cell>
          <cell r="M111">
            <v>23</v>
          </cell>
        </row>
        <row r="112">
          <cell r="B112">
            <v>202</v>
          </cell>
          <cell r="C112" t="str">
            <v>Minor Daniels Academy</v>
          </cell>
          <cell r="D112" t="str">
            <v>*</v>
          </cell>
          <cell r="E112" t="str">
            <v>*</v>
          </cell>
          <cell r="F112" t="str">
            <v>*</v>
          </cell>
          <cell r="G112" t="str">
            <v>*</v>
          </cell>
          <cell r="H112" t="str">
            <v>*</v>
          </cell>
          <cell r="I112" t="str">
            <v>*</v>
          </cell>
          <cell r="J112" t="str">
            <v>*</v>
          </cell>
          <cell r="K112" t="str">
            <v>*</v>
          </cell>
          <cell r="L112" t="str">
            <v>*</v>
          </cell>
          <cell r="M112">
            <v>9</v>
          </cell>
        </row>
        <row r="113">
          <cell r="B113">
            <v>99</v>
          </cell>
          <cell r="C113" t="str">
            <v>Minors Lane Elementary</v>
          </cell>
          <cell r="D113" t="str">
            <v>*</v>
          </cell>
          <cell r="E113" t="str">
            <v>*</v>
          </cell>
          <cell r="F113" t="str">
            <v>*</v>
          </cell>
          <cell r="G113" t="str">
            <v>*</v>
          </cell>
          <cell r="H113" t="str">
            <v>*</v>
          </cell>
          <cell r="I113" t="str">
            <v>*</v>
          </cell>
          <cell r="J113" t="str">
            <v>*</v>
          </cell>
          <cell r="K113" t="str">
            <v>*</v>
          </cell>
          <cell r="L113" t="str">
            <v>*</v>
          </cell>
          <cell r="M113">
            <v>4</v>
          </cell>
        </row>
        <row r="114">
          <cell r="B114">
            <v>41</v>
          </cell>
          <cell r="C114" t="str">
            <v>Newburg Middle</v>
          </cell>
          <cell r="D114" t="str">
            <v>*</v>
          </cell>
          <cell r="E114" t="str">
            <v>*</v>
          </cell>
          <cell r="F114">
            <v>13</v>
          </cell>
          <cell r="G114">
            <v>3</v>
          </cell>
          <cell r="H114" t="str">
            <v>*</v>
          </cell>
          <cell r="I114" t="str">
            <v>*</v>
          </cell>
          <cell r="J114">
            <v>11</v>
          </cell>
          <cell r="K114">
            <v>17</v>
          </cell>
          <cell r="L114">
            <v>12</v>
          </cell>
          <cell r="M114">
            <v>29</v>
          </cell>
        </row>
        <row r="115">
          <cell r="B115">
            <v>186</v>
          </cell>
          <cell r="C115" t="str">
            <v>Newcomer Academy</v>
          </cell>
          <cell r="D115" t="str">
            <v>*</v>
          </cell>
          <cell r="E115">
            <v>7</v>
          </cell>
          <cell r="F115">
            <v>120</v>
          </cell>
          <cell r="G115">
            <v>186</v>
          </cell>
          <cell r="H115" t="str">
            <v>*</v>
          </cell>
          <cell r="I115" t="str">
            <v>*</v>
          </cell>
          <cell r="J115">
            <v>7</v>
          </cell>
          <cell r="K115">
            <v>179</v>
          </cell>
          <cell r="L115">
            <v>141</v>
          </cell>
          <cell r="M115">
            <v>320</v>
          </cell>
        </row>
        <row r="116">
          <cell r="B116">
            <v>435</v>
          </cell>
          <cell r="C116" t="str">
            <v>Noe Middle</v>
          </cell>
          <cell r="D116" t="str">
            <v>*</v>
          </cell>
          <cell r="E116" t="str">
            <v>*</v>
          </cell>
          <cell r="F116">
            <v>30</v>
          </cell>
          <cell r="G116">
            <v>3</v>
          </cell>
          <cell r="H116" t="str">
            <v>*</v>
          </cell>
          <cell r="I116">
            <v>4</v>
          </cell>
          <cell r="J116">
            <v>12</v>
          </cell>
          <cell r="K116">
            <v>24</v>
          </cell>
          <cell r="L116">
            <v>27</v>
          </cell>
          <cell r="M116">
            <v>51</v>
          </cell>
        </row>
        <row r="117">
          <cell r="B117">
            <v>371</v>
          </cell>
          <cell r="C117" t="str">
            <v>Norton Commons Elementary</v>
          </cell>
          <cell r="D117" t="str">
            <v>*</v>
          </cell>
          <cell r="E117" t="str">
            <v>*</v>
          </cell>
          <cell r="F117">
            <v>6</v>
          </cell>
          <cell r="G117" t="str">
            <v>*</v>
          </cell>
          <cell r="H117" t="str">
            <v>*</v>
          </cell>
          <cell r="I117" t="str">
            <v>*</v>
          </cell>
          <cell r="J117">
            <v>5</v>
          </cell>
          <cell r="K117">
            <v>9</v>
          </cell>
          <cell r="L117">
            <v>5</v>
          </cell>
          <cell r="M117">
            <v>14</v>
          </cell>
        </row>
        <row r="118">
          <cell r="B118">
            <v>96</v>
          </cell>
          <cell r="C118" t="str">
            <v>Norton Elementary</v>
          </cell>
          <cell r="D118" t="str">
            <v>*</v>
          </cell>
          <cell r="E118" t="str">
            <v>*</v>
          </cell>
          <cell r="F118">
            <v>5</v>
          </cell>
          <cell r="G118" t="str">
            <v>*</v>
          </cell>
          <cell r="H118" t="str">
            <v>*</v>
          </cell>
          <cell r="I118" t="str">
            <v>*</v>
          </cell>
          <cell r="J118">
            <v>5</v>
          </cell>
          <cell r="K118">
            <v>7</v>
          </cell>
          <cell r="L118">
            <v>4</v>
          </cell>
          <cell r="M118">
            <v>11</v>
          </cell>
        </row>
        <row r="119">
          <cell r="B119">
            <v>27</v>
          </cell>
          <cell r="C119" t="str">
            <v>Okolona Elementary</v>
          </cell>
          <cell r="D119" t="str">
            <v>*</v>
          </cell>
          <cell r="E119" t="str">
            <v>*</v>
          </cell>
          <cell r="F119">
            <v>9</v>
          </cell>
          <cell r="G119">
            <v>4</v>
          </cell>
          <cell r="H119" t="str">
            <v>*</v>
          </cell>
          <cell r="I119" t="str">
            <v>*</v>
          </cell>
          <cell r="J119">
            <v>7</v>
          </cell>
          <cell r="K119">
            <v>10</v>
          </cell>
          <cell r="L119">
            <v>11</v>
          </cell>
          <cell r="M119">
            <v>21</v>
          </cell>
        </row>
        <row r="120">
          <cell r="B120">
            <v>784</v>
          </cell>
          <cell r="C120" t="str">
            <v>Peace Academy</v>
          </cell>
          <cell r="D120" t="str">
            <v>*</v>
          </cell>
          <cell r="E120" t="str">
            <v>*</v>
          </cell>
          <cell r="F120">
            <v>17</v>
          </cell>
          <cell r="G120">
            <v>3</v>
          </cell>
          <cell r="H120" t="str">
            <v>*</v>
          </cell>
          <cell r="I120" t="str">
            <v>*</v>
          </cell>
          <cell r="J120">
            <v>9</v>
          </cell>
          <cell r="K120">
            <v>19</v>
          </cell>
          <cell r="L120">
            <v>11</v>
          </cell>
          <cell r="M120">
            <v>30</v>
          </cell>
        </row>
        <row r="121">
          <cell r="B121">
            <v>75</v>
          </cell>
          <cell r="C121" t="str">
            <v>Pleasure Ridge Park High</v>
          </cell>
          <cell r="D121" t="str">
            <v>*</v>
          </cell>
          <cell r="E121" t="str">
            <v>*</v>
          </cell>
          <cell r="F121">
            <v>17</v>
          </cell>
          <cell r="G121" t="str">
            <v>*</v>
          </cell>
          <cell r="H121" t="str">
            <v>*</v>
          </cell>
          <cell r="I121">
            <v>5</v>
          </cell>
          <cell r="J121">
            <v>8</v>
          </cell>
          <cell r="K121">
            <v>15</v>
          </cell>
          <cell r="L121">
            <v>18</v>
          </cell>
          <cell r="M121">
            <v>33</v>
          </cell>
        </row>
        <row r="122">
          <cell r="B122">
            <v>500</v>
          </cell>
          <cell r="C122" t="str">
            <v>Portland Elementary</v>
          </cell>
          <cell r="D122" t="str">
            <v>*</v>
          </cell>
          <cell r="E122" t="str">
            <v>*</v>
          </cell>
          <cell r="F122">
            <v>9</v>
          </cell>
          <cell r="G122" t="str">
            <v>*</v>
          </cell>
          <cell r="H122" t="str">
            <v>*</v>
          </cell>
          <cell r="I122" t="str">
            <v>*</v>
          </cell>
          <cell r="J122" t="str">
            <v>*</v>
          </cell>
          <cell r="K122">
            <v>6</v>
          </cell>
          <cell r="L122">
            <v>6</v>
          </cell>
          <cell r="M122">
            <v>12</v>
          </cell>
        </row>
        <row r="123">
          <cell r="B123">
            <v>128</v>
          </cell>
          <cell r="C123" t="str">
            <v>Price Elementary</v>
          </cell>
          <cell r="D123" t="str">
            <v>*</v>
          </cell>
          <cell r="E123" t="str">
            <v>*</v>
          </cell>
          <cell r="F123">
            <v>10</v>
          </cell>
          <cell r="G123" t="str">
            <v>*</v>
          </cell>
          <cell r="H123" t="str">
            <v>*</v>
          </cell>
          <cell r="I123" t="str">
            <v>*</v>
          </cell>
          <cell r="J123" t="str">
            <v>*</v>
          </cell>
          <cell r="K123">
            <v>9</v>
          </cell>
          <cell r="L123">
            <v>5</v>
          </cell>
          <cell r="M123">
            <v>14</v>
          </cell>
        </row>
        <row r="124">
          <cell r="B124">
            <v>219</v>
          </cell>
          <cell r="C124" t="str">
            <v>Ramsey Middle</v>
          </cell>
          <cell r="D124" t="str">
            <v>*</v>
          </cell>
          <cell r="E124" t="str">
            <v>*</v>
          </cell>
          <cell r="F124">
            <v>31</v>
          </cell>
          <cell r="G124" t="str">
            <v>*</v>
          </cell>
          <cell r="H124" t="str">
            <v>*</v>
          </cell>
          <cell r="I124">
            <v>4</v>
          </cell>
          <cell r="J124">
            <v>13</v>
          </cell>
          <cell r="K124">
            <v>24</v>
          </cell>
          <cell r="L124">
            <v>26</v>
          </cell>
          <cell r="M124">
            <v>50</v>
          </cell>
        </row>
        <row r="125">
          <cell r="B125">
            <v>81</v>
          </cell>
          <cell r="C125" t="str">
            <v>Rangeland Elementary</v>
          </cell>
          <cell r="D125" t="str">
            <v>*</v>
          </cell>
          <cell r="E125" t="str">
            <v>*</v>
          </cell>
          <cell r="F125">
            <v>22</v>
          </cell>
          <cell r="G125">
            <v>14</v>
          </cell>
          <cell r="H125" t="str">
            <v>*</v>
          </cell>
          <cell r="I125">
            <v>3</v>
          </cell>
          <cell r="J125">
            <v>10</v>
          </cell>
          <cell r="K125">
            <v>29</v>
          </cell>
          <cell r="L125">
            <v>21</v>
          </cell>
          <cell r="M125">
            <v>50</v>
          </cell>
        </row>
        <row r="126">
          <cell r="B126">
            <v>85</v>
          </cell>
          <cell r="C126" t="str">
            <v>Robert Frost Sixth-Grade Academy</v>
          </cell>
          <cell r="D126" t="str">
            <v>*</v>
          </cell>
          <cell r="E126" t="str">
            <v>*</v>
          </cell>
          <cell r="F126">
            <v>11</v>
          </cell>
          <cell r="G126" t="str">
            <v>*</v>
          </cell>
          <cell r="H126" t="str">
            <v>*</v>
          </cell>
          <cell r="I126" t="str">
            <v>*</v>
          </cell>
          <cell r="J126">
            <v>10</v>
          </cell>
          <cell r="K126">
            <v>15</v>
          </cell>
          <cell r="L126">
            <v>8</v>
          </cell>
          <cell r="M126">
            <v>23</v>
          </cell>
        </row>
        <row r="127">
          <cell r="B127">
            <v>530</v>
          </cell>
          <cell r="C127" t="str">
            <v>Roosevelt-Perry Elementary</v>
          </cell>
          <cell r="D127" t="str">
            <v>*</v>
          </cell>
          <cell r="E127" t="str">
            <v>*</v>
          </cell>
          <cell r="F127" t="str">
            <v>*</v>
          </cell>
          <cell r="G127" t="str">
            <v>*</v>
          </cell>
          <cell r="H127" t="str">
            <v>*</v>
          </cell>
          <cell r="I127" t="str">
            <v>*</v>
          </cell>
          <cell r="J127" t="str">
            <v>*</v>
          </cell>
          <cell r="K127" t="str">
            <v>*</v>
          </cell>
          <cell r="L127" t="str">
            <v>*</v>
          </cell>
          <cell r="M127">
            <v>8</v>
          </cell>
        </row>
        <row r="128">
          <cell r="B128">
            <v>560</v>
          </cell>
          <cell r="C128" t="str">
            <v>Rutherford Elementary</v>
          </cell>
          <cell r="D128" t="str">
            <v>*</v>
          </cell>
          <cell r="E128" t="str">
            <v>*</v>
          </cell>
          <cell r="F128">
            <v>21</v>
          </cell>
          <cell r="G128">
            <v>5</v>
          </cell>
          <cell r="H128" t="str">
            <v>*</v>
          </cell>
          <cell r="I128" t="str">
            <v>*</v>
          </cell>
          <cell r="J128">
            <v>3</v>
          </cell>
          <cell r="K128">
            <v>19</v>
          </cell>
          <cell r="L128">
            <v>12</v>
          </cell>
          <cell r="M128">
            <v>31</v>
          </cell>
        </row>
        <row r="129">
          <cell r="B129">
            <v>86</v>
          </cell>
          <cell r="C129" t="str">
            <v>Sanders Elementary</v>
          </cell>
          <cell r="D129" t="str">
            <v>*</v>
          </cell>
          <cell r="E129" t="str">
            <v>*</v>
          </cell>
          <cell r="F129">
            <v>9</v>
          </cell>
          <cell r="G129" t="str">
            <v>*</v>
          </cell>
          <cell r="H129" t="str">
            <v>*</v>
          </cell>
          <cell r="I129">
            <v>4</v>
          </cell>
          <cell r="J129">
            <v>12</v>
          </cell>
          <cell r="K129">
            <v>15</v>
          </cell>
          <cell r="L129">
            <v>13</v>
          </cell>
          <cell r="M129">
            <v>28</v>
          </cell>
        </row>
        <row r="130">
          <cell r="B130">
            <v>63</v>
          </cell>
          <cell r="C130" t="str">
            <v>Schaffner Traditional Elementary</v>
          </cell>
          <cell r="D130" t="str">
            <v>*</v>
          </cell>
          <cell r="E130" t="str">
            <v>*</v>
          </cell>
          <cell r="F130" t="str">
            <v>*</v>
          </cell>
          <cell r="G130" t="str">
            <v>*</v>
          </cell>
          <cell r="H130" t="str">
            <v>*</v>
          </cell>
          <cell r="I130" t="str">
            <v>*</v>
          </cell>
          <cell r="J130" t="str">
            <v>*</v>
          </cell>
          <cell r="K130" t="str">
            <v>*</v>
          </cell>
          <cell r="L130" t="str">
            <v>*</v>
          </cell>
          <cell r="M130">
            <v>8</v>
          </cell>
        </row>
        <row r="131">
          <cell r="B131">
            <v>580</v>
          </cell>
          <cell r="C131" t="str">
            <v>Semple Elementary</v>
          </cell>
          <cell r="D131" t="str">
            <v>*</v>
          </cell>
          <cell r="E131" t="str">
            <v>*</v>
          </cell>
          <cell r="F131">
            <v>14</v>
          </cell>
          <cell r="G131">
            <v>4</v>
          </cell>
          <cell r="H131" t="str">
            <v>*</v>
          </cell>
          <cell r="I131">
            <v>3</v>
          </cell>
          <cell r="J131" t="str">
            <v>*</v>
          </cell>
          <cell r="K131">
            <v>13</v>
          </cell>
          <cell r="L131">
            <v>12</v>
          </cell>
          <cell r="M131">
            <v>25</v>
          </cell>
        </row>
        <row r="132">
          <cell r="B132">
            <v>73</v>
          </cell>
          <cell r="C132" t="str">
            <v>Seneca High</v>
          </cell>
          <cell r="D132" t="str">
            <v>*</v>
          </cell>
          <cell r="E132" t="str">
            <v>*</v>
          </cell>
          <cell r="F132">
            <v>27</v>
          </cell>
          <cell r="G132" t="str">
            <v>*</v>
          </cell>
          <cell r="H132" t="str">
            <v>*</v>
          </cell>
          <cell r="I132">
            <v>6</v>
          </cell>
          <cell r="J132">
            <v>10</v>
          </cell>
          <cell r="K132">
            <v>21</v>
          </cell>
          <cell r="L132">
            <v>24</v>
          </cell>
          <cell r="M132">
            <v>45</v>
          </cell>
        </row>
        <row r="133">
          <cell r="B133">
            <v>97</v>
          </cell>
          <cell r="C133" t="str">
            <v>Shacklette Elementary</v>
          </cell>
          <cell r="D133" t="str">
            <v>*</v>
          </cell>
          <cell r="E133" t="str">
            <v>*</v>
          </cell>
          <cell r="F133">
            <v>10</v>
          </cell>
          <cell r="G133">
            <v>3</v>
          </cell>
          <cell r="H133" t="str">
            <v>*</v>
          </cell>
          <cell r="I133" t="str">
            <v>*</v>
          </cell>
          <cell r="J133" t="str">
            <v>*</v>
          </cell>
          <cell r="K133">
            <v>8</v>
          </cell>
          <cell r="L133">
            <v>6</v>
          </cell>
          <cell r="M133">
            <v>14</v>
          </cell>
        </row>
        <row r="134">
          <cell r="B134">
            <v>610</v>
          </cell>
          <cell r="C134" t="str">
            <v>Shelby Traditional Academy</v>
          </cell>
          <cell r="D134" t="str">
            <v>*</v>
          </cell>
          <cell r="E134" t="str">
            <v>*</v>
          </cell>
          <cell r="F134">
            <v>18</v>
          </cell>
          <cell r="G134">
            <v>6</v>
          </cell>
          <cell r="H134" t="str">
            <v>*</v>
          </cell>
          <cell r="I134">
            <v>6</v>
          </cell>
          <cell r="J134">
            <v>6</v>
          </cell>
          <cell r="K134">
            <v>20</v>
          </cell>
          <cell r="L134">
            <v>16</v>
          </cell>
          <cell r="M134">
            <v>36</v>
          </cell>
        </row>
        <row r="135">
          <cell r="B135">
            <v>103</v>
          </cell>
          <cell r="C135" t="str">
            <v>Slaughter Elementary</v>
          </cell>
          <cell r="D135" t="str">
            <v>*</v>
          </cell>
          <cell r="E135" t="str">
            <v>*</v>
          </cell>
          <cell r="F135">
            <v>9</v>
          </cell>
          <cell r="G135">
            <v>11</v>
          </cell>
          <cell r="H135" t="str">
            <v>*</v>
          </cell>
          <cell r="I135" t="str">
            <v>*</v>
          </cell>
          <cell r="J135">
            <v>13</v>
          </cell>
          <cell r="K135">
            <v>19</v>
          </cell>
          <cell r="L135">
            <v>14</v>
          </cell>
          <cell r="M135">
            <v>33</v>
          </cell>
        </row>
        <row r="136">
          <cell r="B136">
            <v>87</v>
          </cell>
          <cell r="C136" t="str">
            <v>Smyrna Elementary School</v>
          </cell>
          <cell r="D136" t="str">
            <v>*</v>
          </cell>
          <cell r="E136" t="str">
            <v>*</v>
          </cell>
          <cell r="F136" t="str">
            <v>*</v>
          </cell>
          <cell r="G136">
            <v>8</v>
          </cell>
          <cell r="H136" t="str">
            <v>*</v>
          </cell>
          <cell r="I136" t="str">
            <v>*</v>
          </cell>
          <cell r="J136">
            <v>7</v>
          </cell>
          <cell r="K136">
            <v>8</v>
          </cell>
          <cell r="L136">
            <v>10</v>
          </cell>
          <cell r="M136">
            <v>18</v>
          </cell>
        </row>
        <row r="137">
          <cell r="B137">
            <v>31</v>
          </cell>
          <cell r="C137" t="str">
            <v>Southern High</v>
          </cell>
          <cell r="D137" t="str">
            <v>*</v>
          </cell>
          <cell r="E137" t="str">
            <v>*</v>
          </cell>
          <cell r="F137">
            <v>16</v>
          </cell>
          <cell r="G137">
            <v>11</v>
          </cell>
          <cell r="H137" t="str">
            <v>*</v>
          </cell>
          <cell r="I137" t="str">
            <v>*</v>
          </cell>
          <cell r="J137">
            <v>13</v>
          </cell>
          <cell r="K137">
            <v>23</v>
          </cell>
          <cell r="L137">
            <v>19</v>
          </cell>
          <cell r="M137">
            <v>42</v>
          </cell>
        </row>
        <row r="138">
          <cell r="B138">
            <v>29</v>
          </cell>
          <cell r="C138" t="str">
            <v>St Joseph Children's Home</v>
          </cell>
          <cell r="D138" t="str">
            <v>*</v>
          </cell>
          <cell r="E138" t="str">
            <v>*</v>
          </cell>
          <cell r="F138" t="str">
            <v>*</v>
          </cell>
          <cell r="G138" t="str">
            <v>*</v>
          </cell>
          <cell r="H138" t="str">
            <v>*</v>
          </cell>
          <cell r="I138" t="str">
            <v>*</v>
          </cell>
          <cell r="J138" t="str">
            <v>*</v>
          </cell>
          <cell r="K138" t="str">
            <v>*</v>
          </cell>
          <cell r="L138" t="str">
            <v>*</v>
          </cell>
          <cell r="M138">
            <v>0</v>
          </cell>
        </row>
        <row r="139">
          <cell r="B139">
            <v>64</v>
          </cell>
          <cell r="C139" t="str">
            <v>St Matthews Elementary</v>
          </cell>
          <cell r="D139" t="str">
            <v>*</v>
          </cell>
          <cell r="E139" t="str">
            <v>*</v>
          </cell>
          <cell r="F139">
            <v>10</v>
          </cell>
          <cell r="G139" t="str">
            <v>*</v>
          </cell>
          <cell r="H139" t="str">
            <v>*</v>
          </cell>
          <cell r="I139">
            <v>3</v>
          </cell>
          <cell r="J139">
            <v>5</v>
          </cell>
          <cell r="K139">
            <v>12</v>
          </cell>
          <cell r="L139">
            <v>7</v>
          </cell>
          <cell r="M139">
            <v>19</v>
          </cell>
        </row>
        <row r="140">
          <cell r="B140">
            <v>71</v>
          </cell>
          <cell r="C140" t="str">
            <v>Stonestreet Elementary</v>
          </cell>
          <cell r="D140" t="str">
            <v>*</v>
          </cell>
          <cell r="E140" t="str">
            <v>*</v>
          </cell>
          <cell r="F140" t="str">
            <v>*</v>
          </cell>
          <cell r="G140">
            <v>7</v>
          </cell>
          <cell r="H140" t="str">
            <v>*</v>
          </cell>
          <cell r="I140" t="str">
            <v>*</v>
          </cell>
          <cell r="J140">
            <v>11</v>
          </cell>
          <cell r="K140">
            <v>9</v>
          </cell>
          <cell r="L140">
            <v>9</v>
          </cell>
          <cell r="M140">
            <v>18</v>
          </cell>
        </row>
        <row r="141">
          <cell r="B141">
            <v>211</v>
          </cell>
          <cell r="C141" t="str">
            <v>Stopher Elementary</v>
          </cell>
          <cell r="D141" t="str">
            <v>*</v>
          </cell>
          <cell r="E141" t="str">
            <v>*</v>
          </cell>
          <cell r="F141" t="str">
            <v>*</v>
          </cell>
          <cell r="G141" t="str">
            <v>*</v>
          </cell>
          <cell r="H141" t="str">
            <v>*</v>
          </cell>
          <cell r="I141" t="str">
            <v>*</v>
          </cell>
          <cell r="J141" t="str">
            <v>*</v>
          </cell>
          <cell r="K141" t="str">
            <v>*</v>
          </cell>
          <cell r="L141" t="str">
            <v>*</v>
          </cell>
          <cell r="M141">
            <v>5</v>
          </cell>
        </row>
        <row r="142">
          <cell r="B142">
            <v>144</v>
          </cell>
          <cell r="C142" t="str">
            <v>Stuart Academy</v>
          </cell>
          <cell r="D142" t="str">
            <v>*</v>
          </cell>
          <cell r="E142" t="str">
            <v>*</v>
          </cell>
          <cell r="F142">
            <v>23</v>
          </cell>
          <cell r="G142">
            <v>4</v>
          </cell>
          <cell r="H142" t="str">
            <v>*</v>
          </cell>
          <cell r="I142" t="str">
            <v>*</v>
          </cell>
          <cell r="J142">
            <v>12</v>
          </cell>
          <cell r="K142">
            <v>25</v>
          </cell>
          <cell r="L142">
            <v>16</v>
          </cell>
          <cell r="M142">
            <v>41</v>
          </cell>
        </row>
        <row r="143">
          <cell r="B143">
            <v>590</v>
          </cell>
          <cell r="C143" t="str">
            <v>The Academy @ Shawnee</v>
          </cell>
          <cell r="D143" t="str">
            <v>*</v>
          </cell>
          <cell r="E143" t="str">
            <v>*</v>
          </cell>
          <cell r="F143">
            <v>23</v>
          </cell>
          <cell r="G143" t="str">
            <v>*</v>
          </cell>
          <cell r="H143" t="str">
            <v>*</v>
          </cell>
          <cell r="I143">
            <v>3</v>
          </cell>
          <cell r="J143">
            <v>9</v>
          </cell>
          <cell r="K143">
            <v>14</v>
          </cell>
          <cell r="L143">
            <v>21</v>
          </cell>
          <cell r="M143">
            <v>35</v>
          </cell>
        </row>
        <row r="144">
          <cell r="B144">
            <v>19</v>
          </cell>
          <cell r="C144" t="str">
            <v>The Brook-Dupont</v>
          </cell>
          <cell r="D144" t="str">
            <v>*</v>
          </cell>
          <cell r="E144" t="str">
            <v>*</v>
          </cell>
          <cell r="F144" t="str">
            <v>*</v>
          </cell>
          <cell r="G144" t="str">
            <v>*</v>
          </cell>
          <cell r="H144" t="str">
            <v>*</v>
          </cell>
          <cell r="I144" t="str">
            <v>*</v>
          </cell>
          <cell r="J144" t="str">
            <v>*</v>
          </cell>
          <cell r="K144" t="str">
            <v>*</v>
          </cell>
          <cell r="L144" t="str">
            <v>*</v>
          </cell>
          <cell r="M144">
            <v>2</v>
          </cell>
        </row>
        <row r="145">
          <cell r="B145">
            <v>20</v>
          </cell>
          <cell r="C145" t="str">
            <v>The Brook-KMI</v>
          </cell>
          <cell r="D145" t="str">
            <v>*</v>
          </cell>
          <cell r="E145" t="str">
            <v>*</v>
          </cell>
          <cell r="F145" t="str">
            <v>*</v>
          </cell>
          <cell r="G145" t="str">
            <v>*</v>
          </cell>
          <cell r="H145" t="str">
            <v>*</v>
          </cell>
          <cell r="I145" t="str">
            <v>*</v>
          </cell>
          <cell r="J145" t="str">
            <v>*</v>
          </cell>
          <cell r="K145" t="str">
            <v>*</v>
          </cell>
          <cell r="L145" t="str">
            <v>*</v>
          </cell>
          <cell r="M145">
            <v>8</v>
          </cell>
        </row>
        <row r="146">
          <cell r="B146">
            <v>201</v>
          </cell>
          <cell r="C146" t="str">
            <v>The Phoenix School of Discovery</v>
          </cell>
          <cell r="D146" t="str">
            <v>*</v>
          </cell>
          <cell r="E146" t="str">
            <v>*</v>
          </cell>
          <cell r="F146" t="str">
            <v>*</v>
          </cell>
          <cell r="G146" t="str">
            <v>*</v>
          </cell>
          <cell r="H146" t="str">
            <v>*</v>
          </cell>
          <cell r="I146" t="str">
            <v>*</v>
          </cell>
          <cell r="J146" t="str">
            <v>*</v>
          </cell>
          <cell r="K146" t="str">
            <v>*</v>
          </cell>
          <cell r="L146" t="str">
            <v>*</v>
          </cell>
          <cell r="M146">
            <v>6</v>
          </cell>
        </row>
        <row r="147">
          <cell r="B147">
            <v>90</v>
          </cell>
          <cell r="C147" t="str">
            <v>Thomas Jefferson Middle</v>
          </cell>
          <cell r="D147" t="str">
            <v>*</v>
          </cell>
          <cell r="E147" t="str">
            <v>*</v>
          </cell>
          <cell r="F147">
            <v>13</v>
          </cell>
          <cell r="G147">
            <v>7</v>
          </cell>
          <cell r="H147" t="str">
            <v>*</v>
          </cell>
          <cell r="I147" t="str">
            <v>*</v>
          </cell>
          <cell r="J147">
            <v>10</v>
          </cell>
          <cell r="K147">
            <v>16</v>
          </cell>
          <cell r="L147">
            <v>16</v>
          </cell>
          <cell r="M147">
            <v>32</v>
          </cell>
        </row>
        <row r="148">
          <cell r="B148">
            <v>104</v>
          </cell>
          <cell r="C148" t="str">
            <v>Trunnell Elementary</v>
          </cell>
          <cell r="D148" t="str">
            <v>*</v>
          </cell>
          <cell r="E148" t="str">
            <v>*</v>
          </cell>
          <cell r="F148">
            <v>9</v>
          </cell>
          <cell r="G148" t="str">
            <v>*</v>
          </cell>
          <cell r="H148" t="str">
            <v>*</v>
          </cell>
          <cell r="I148" t="str">
            <v>*</v>
          </cell>
          <cell r="J148">
            <v>7</v>
          </cell>
          <cell r="K148">
            <v>11</v>
          </cell>
          <cell r="L148">
            <v>8</v>
          </cell>
          <cell r="M148">
            <v>19</v>
          </cell>
        </row>
        <row r="149">
          <cell r="B149">
            <v>16</v>
          </cell>
          <cell r="C149" t="str">
            <v>Tully Elementary</v>
          </cell>
          <cell r="D149" t="str">
            <v>*</v>
          </cell>
          <cell r="E149" t="str">
            <v>*</v>
          </cell>
          <cell r="F149" t="str">
            <v>*</v>
          </cell>
          <cell r="G149" t="str">
            <v>*</v>
          </cell>
          <cell r="H149" t="str">
            <v>*</v>
          </cell>
          <cell r="I149" t="str">
            <v>*</v>
          </cell>
          <cell r="J149" t="str">
            <v>*</v>
          </cell>
          <cell r="K149" t="str">
            <v>*</v>
          </cell>
          <cell r="L149" t="str">
            <v>*</v>
          </cell>
          <cell r="M149">
            <v>7</v>
          </cell>
        </row>
        <row r="150">
          <cell r="B150">
            <v>124</v>
          </cell>
          <cell r="C150" t="str">
            <v>U of L PACT Program</v>
          </cell>
          <cell r="D150" t="str">
            <v>*</v>
          </cell>
          <cell r="E150" t="str">
            <v>*</v>
          </cell>
          <cell r="F150" t="str">
            <v>*</v>
          </cell>
          <cell r="G150" t="str">
            <v>*</v>
          </cell>
          <cell r="H150" t="str">
            <v>*</v>
          </cell>
          <cell r="I150" t="str">
            <v>*</v>
          </cell>
          <cell r="J150" t="str">
            <v>*</v>
          </cell>
          <cell r="K150" t="str">
            <v>*</v>
          </cell>
          <cell r="L150" t="str">
            <v>*</v>
          </cell>
          <cell r="M150">
            <v>1</v>
          </cell>
        </row>
        <row r="151">
          <cell r="B151">
            <v>33</v>
          </cell>
          <cell r="C151" t="str">
            <v>Valley High</v>
          </cell>
          <cell r="D151" t="str">
            <v>*</v>
          </cell>
          <cell r="E151" t="str">
            <v>*</v>
          </cell>
          <cell r="F151">
            <v>30</v>
          </cell>
          <cell r="G151" t="str">
            <v>*</v>
          </cell>
          <cell r="H151" t="str">
            <v>*</v>
          </cell>
          <cell r="I151" t="str">
            <v>*</v>
          </cell>
          <cell r="J151">
            <v>20</v>
          </cell>
          <cell r="K151">
            <v>20</v>
          </cell>
          <cell r="L151">
            <v>33</v>
          </cell>
          <cell r="M151">
            <v>53</v>
          </cell>
        </row>
        <row r="152">
          <cell r="B152">
            <v>191</v>
          </cell>
          <cell r="C152" t="str">
            <v>W.E.B. DuBois Academy</v>
          </cell>
          <cell r="D152" t="str">
            <v>*</v>
          </cell>
          <cell r="E152" t="str">
            <v>*</v>
          </cell>
          <cell r="F152">
            <v>14</v>
          </cell>
          <cell r="G152" t="str">
            <v>*</v>
          </cell>
          <cell r="H152" t="str">
            <v>*</v>
          </cell>
          <cell r="I152" t="str">
            <v>*</v>
          </cell>
          <cell r="J152" t="str">
            <v>*</v>
          </cell>
          <cell r="K152">
            <v>15</v>
          </cell>
          <cell r="L152" t="str">
            <v>*</v>
          </cell>
          <cell r="M152">
            <v>15</v>
          </cell>
        </row>
        <row r="153">
          <cell r="B153">
            <v>51</v>
          </cell>
          <cell r="C153" t="str">
            <v>Waggener High</v>
          </cell>
          <cell r="D153" t="str">
            <v>*</v>
          </cell>
          <cell r="E153" t="str">
            <v>*</v>
          </cell>
          <cell r="F153">
            <v>42</v>
          </cell>
          <cell r="G153">
            <v>7</v>
          </cell>
          <cell r="H153" t="str">
            <v>*</v>
          </cell>
          <cell r="I153">
            <v>4</v>
          </cell>
          <cell r="J153">
            <v>10</v>
          </cell>
          <cell r="K153">
            <v>30</v>
          </cell>
          <cell r="L153">
            <v>33</v>
          </cell>
          <cell r="M153">
            <v>63</v>
          </cell>
        </row>
        <row r="154">
          <cell r="B154">
            <v>34</v>
          </cell>
          <cell r="C154" t="str">
            <v>Waller-Williams Environmental</v>
          </cell>
          <cell r="D154" t="str">
            <v>*</v>
          </cell>
          <cell r="E154" t="str">
            <v>*</v>
          </cell>
          <cell r="F154">
            <v>17</v>
          </cell>
          <cell r="G154" t="str">
            <v>*</v>
          </cell>
          <cell r="H154" t="str">
            <v>*</v>
          </cell>
          <cell r="I154" t="str">
            <v>*</v>
          </cell>
          <cell r="J154">
            <v>9</v>
          </cell>
          <cell r="K154">
            <v>21</v>
          </cell>
          <cell r="L154">
            <v>7</v>
          </cell>
          <cell r="M154">
            <v>28</v>
          </cell>
        </row>
        <row r="155">
          <cell r="B155">
            <v>69</v>
          </cell>
          <cell r="C155" t="str">
            <v>Watson Lane Elementary</v>
          </cell>
          <cell r="D155" t="str">
            <v>*</v>
          </cell>
          <cell r="E155" t="str">
            <v>*</v>
          </cell>
          <cell r="F155">
            <v>3</v>
          </cell>
          <cell r="G155">
            <v>4</v>
          </cell>
          <cell r="H155" t="str">
            <v>*</v>
          </cell>
          <cell r="I155" t="str">
            <v>*</v>
          </cell>
          <cell r="J155">
            <v>8</v>
          </cell>
          <cell r="K155">
            <v>9</v>
          </cell>
          <cell r="L155">
            <v>6</v>
          </cell>
          <cell r="M155">
            <v>15</v>
          </cell>
        </row>
        <row r="156">
          <cell r="B156">
            <v>72</v>
          </cell>
          <cell r="C156" t="str">
            <v>Watterson Elementary</v>
          </cell>
          <cell r="D156" t="str">
            <v>*</v>
          </cell>
          <cell r="E156" t="str">
            <v>*</v>
          </cell>
          <cell r="F156">
            <v>5</v>
          </cell>
          <cell r="G156" t="str">
            <v>*</v>
          </cell>
          <cell r="H156" t="str">
            <v>*</v>
          </cell>
          <cell r="I156" t="str">
            <v>*</v>
          </cell>
          <cell r="J156">
            <v>3</v>
          </cell>
          <cell r="K156">
            <v>7</v>
          </cell>
          <cell r="L156">
            <v>3</v>
          </cell>
          <cell r="M156">
            <v>10</v>
          </cell>
        </row>
        <row r="157">
          <cell r="B157">
            <v>116</v>
          </cell>
          <cell r="C157" t="str">
            <v>Wellington Elementary</v>
          </cell>
          <cell r="D157" t="str">
            <v>*</v>
          </cell>
          <cell r="E157" t="str">
            <v>*</v>
          </cell>
          <cell r="F157">
            <v>7</v>
          </cell>
          <cell r="G157" t="str">
            <v>*</v>
          </cell>
          <cell r="H157" t="str">
            <v>*</v>
          </cell>
          <cell r="I157">
            <v>3</v>
          </cell>
          <cell r="J157">
            <v>8</v>
          </cell>
          <cell r="K157">
            <v>12</v>
          </cell>
          <cell r="L157">
            <v>7</v>
          </cell>
          <cell r="M157">
            <v>19</v>
          </cell>
        </row>
        <row r="158">
          <cell r="B158">
            <v>110</v>
          </cell>
          <cell r="C158" t="str">
            <v>Western Day Treatment</v>
          </cell>
          <cell r="D158" t="str">
            <v>*</v>
          </cell>
          <cell r="E158" t="str">
            <v>*</v>
          </cell>
          <cell r="F158" t="str">
            <v>*</v>
          </cell>
          <cell r="G158" t="str">
            <v>*</v>
          </cell>
          <cell r="H158" t="str">
            <v>*</v>
          </cell>
          <cell r="I158" t="str">
            <v>*</v>
          </cell>
          <cell r="J158" t="str">
            <v>*</v>
          </cell>
          <cell r="K158" t="str">
            <v>*</v>
          </cell>
          <cell r="L158" t="str">
            <v>*</v>
          </cell>
          <cell r="M158">
            <v>1</v>
          </cell>
        </row>
        <row r="159">
          <cell r="B159">
            <v>84</v>
          </cell>
          <cell r="C159" t="str">
            <v>Western High</v>
          </cell>
          <cell r="D159" t="str">
            <v>*</v>
          </cell>
          <cell r="E159" t="str">
            <v>*</v>
          </cell>
          <cell r="F159">
            <v>32</v>
          </cell>
          <cell r="G159" t="str">
            <v>*</v>
          </cell>
          <cell r="H159" t="str">
            <v>*</v>
          </cell>
          <cell r="I159" t="str">
            <v>*</v>
          </cell>
          <cell r="J159">
            <v>6</v>
          </cell>
          <cell r="K159">
            <v>24</v>
          </cell>
          <cell r="L159">
            <v>14</v>
          </cell>
          <cell r="M159">
            <v>38</v>
          </cell>
        </row>
        <row r="160">
          <cell r="B160">
            <v>710</v>
          </cell>
          <cell r="C160" t="str">
            <v>Western Middle School for the Arts</v>
          </cell>
          <cell r="D160" t="str">
            <v>*</v>
          </cell>
          <cell r="E160" t="str">
            <v>*</v>
          </cell>
          <cell r="F160">
            <v>15</v>
          </cell>
          <cell r="G160">
            <v>3</v>
          </cell>
          <cell r="H160" t="str">
            <v>*</v>
          </cell>
          <cell r="I160" t="str">
            <v>*</v>
          </cell>
          <cell r="J160">
            <v>3</v>
          </cell>
          <cell r="K160">
            <v>12</v>
          </cell>
          <cell r="L160">
            <v>11</v>
          </cell>
          <cell r="M160">
            <v>23</v>
          </cell>
        </row>
        <row r="161">
          <cell r="B161">
            <v>222</v>
          </cell>
          <cell r="C161" t="str">
            <v>Westport Early Childhood Center</v>
          </cell>
          <cell r="D161" t="str">
            <v>*</v>
          </cell>
          <cell r="E161" t="str">
            <v>*</v>
          </cell>
          <cell r="F161" t="str">
            <v>*</v>
          </cell>
          <cell r="G161" t="str">
            <v>*</v>
          </cell>
          <cell r="H161" t="str">
            <v>*</v>
          </cell>
          <cell r="I161" t="str">
            <v>*</v>
          </cell>
          <cell r="J161" t="str">
            <v>*</v>
          </cell>
          <cell r="K161" t="str">
            <v>*</v>
          </cell>
          <cell r="L161" t="str">
            <v>*</v>
          </cell>
          <cell r="M161">
            <v>7</v>
          </cell>
        </row>
        <row r="162">
          <cell r="B162">
            <v>77</v>
          </cell>
          <cell r="C162" t="str">
            <v>Westport Middle</v>
          </cell>
          <cell r="D162" t="str">
            <v>*</v>
          </cell>
          <cell r="E162" t="str">
            <v>*</v>
          </cell>
          <cell r="F162">
            <v>22</v>
          </cell>
          <cell r="G162">
            <v>4</v>
          </cell>
          <cell r="H162" t="str">
            <v>*</v>
          </cell>
          <cell r="I162" t="str">
            <v>*</v>
          </cell>
          <cell r="J162">
            <v>13</v>
          </cell>
          <cell r="K162">
            <v>21</v>
          </cell>
          <cell r="L162">
            <v>21</v>
          </cell>
          <cell r="M162">
            <v>42</v>
          </cell>
        </row>
        <row r="163">
          <cell r="B163">
            <v>182</v>
          </cell>
          <cell r="C163" t="str">
            <v>Wheatley Elementary</v>
          </cell>
          <cell r="D163" t="str">
            <v>*</v>
          </cell>
          <cell r="E163" t="str">
            <v>*</v>
          </cell>
          <cell r="F163">
            <v>26</v>
          </cell>
          <cell r="G163" t="str">
            <v>*</v>
          </cell>
          <cell r="H163" t="str">
            <v>*</v>
          </cell>
          <cell r="I163" t="str">
            <v>*</v>
          </cell>
          <cell r="J163" t="str">
            <v>*</v>
          </cell>
          <cell r="K163">
            <v>15</v>
          </cell>
          <cell r="L163">
            <v>13</v>
          </cell>
          <cell r="M163">
            <v>28</v>
          </cell>
        </row>
        <row r="164">
          <cell r="B164">
            <v>109</v>
          </cell>
          <cell r="C164" t="str">
            <v>Wheeler Elementary</v>
          </cell>
          <cell r="D164" t="str">
            <v>*</v>
          </cell>
          <cell r="E164">
            <v>6</v>
          </cell>
          <cell r="F164">
            <v>13</v>
          </cell>
          <cell r="G164">
            <v>3</v>
          </cell>
          <cell r="H164" t="str">
            <v>*</v>
          </cell>
          <cell r="I164" t="str">
            <v>*</v>
          </cell>
          <cell r="J164">
            <v>13</v>
          </cell>
          <cell r="K164">
            <v>18</v>
          </cell>
          <cell r="L164">
            <v>19</v>
          </cell>
          <cell r="M164">
            <v>37</v>
          </cell>
        </row>
        <row r="165">
          <cell r="B165">
            <v>67</v>
          </cell>
          <cell r="C165" t="str">
            <v>Wilder Elementary</v>
          </cell>
          <cell r="D165" t="str">
            <v>*</v>
          </cell>
          <cell r="E165" t="str">
            <v>*</v>
          </cell>
          <cell r="F165">
            <v>5</v>
          </cell>
          <cell r="G165" t="str">
            <v>*</v>
          </cell>
          <cell r="H165" t="str">
            <v>*</v>
          </cell>
          <cell r="I165">
            <v>3</v>
          </cell>
          <cell r="J165" t="str">
            <v>*</v>
          </cell>
          <cell r="K165">
            <v>7</v>
          </cell>
          <cell r="L165">
            <v>4</v>
          </cell>
          <cell r="M165">
            <v>11</v>
          </cell>
        </row>
        <row r="166">
          <cell r="B166">
            <v>66</v>
          </cell>
          <cell r="C166" t="str">
            <v>Wilkerson Elementary School</v>
          </cell>
          <cell r="D166" t="str">
            <v>*</v>
          </cell>
          <cell r="E166" t="str">
            <v>*</v>
          </cell>
          <cell r="F166">
            <v>5</v>
          </cell>
          <cell r="G166" t="str">
            <v>*</v>
          </cell>
          <cell r="H166" t="str">
            <v>*</v>
          </cell>
          <cell r="I166" t="str">
            <v>*</v>
          </cell>
          <cell r="J166">
            <v>4</v>
          </cell>
          <cell r="K166">
            <v>3</v>
          </cell>
          <cell r="L166">
            <v>7</v>
          </cell>
          <cell r="M166">
            <v>10</v>
          </cell>
        </row>
        <row r="167">
          <cell r="B167">
            <v>117</v>
          </cell>
          <cell r="C167" t="str">
            <v>Wilt Elementary</v>
          </cell>
          <cell r="D167" t="str">
            <v>*</v>
          </cell>
          <cell r="E167">
            <v>3</v>
          </cell>
          <cell r="F167">
            <v>25</v>
          </cell>
          <cell r="G167">
            <v>10</v>
          </cell>
          <cell r="H167" t="str">
            <v>*</v>
          </cell>
          <cell r="I167">
            <v>6</v>
          </cell>
          <cell r="J167">
            <v>61</v>
          </cell>
          <cell r="K167">
            <v>48</v>
          </cell>
          <cell r="L167">
            <v>57</v>
          </cell>
          <cell r="M167">
            <v>105</v>
          </cell>
        </row>
        <row r="168">
          <cell r="B168">
            <v>374</v>
          </cell>
          <cell r="C168" t="str">
            <v>Young Elementary</v>
          </cell>
          <cell r="D168" t="str">
            <v>*</v>
          </cell>
          <cell r="E168" t="str">
            <v>*</v>
          </cell>
          <cell r="F168">
            <v>17</v>
          </cell>
          <cell r="G168" t="str">
            <v>*</v>
          </cell>
          <cell r="H168" t="str">
            <v>*</v>
          </cell>
          <cell r="I168" t="str">
            <v>*</v>
          </cell>
          <cell r="J168" t="str">
            <v>*</v>
          </cell>
          <cell r="K168">
            <v>8</v>
          </cell>
          <cell r="L168">
            <v>10</v>
          </cell>
          <cell r="M168">
            <v>18</v>
          </cell>
        </row>
        <row r="169">
          <cell r="B169">
            <v>78</v>
          </cell>
          <cell r="C169" t="str">
            <v>Zachary Taylor Elementary</v>
          </cell>
          <cell r="D169" t="str">
            <v>*</v>
          </cell>
          <cell r="E169" t="str">
            <v>*</v>
          </cell>
          <cell r="F169">
            <v>11</v>
          </cell>
          <cell r="G169">
            <v>5</v>
          </cell>
          <cell r="H169" t="str">
            <v>*</v>
          </cell>
          <cell r="I169" t="str">
            <v>*</v>
          </cell>
          <cell r="J169">
            <v>4</v>
          </cell>
          <cell r="K169">
            <v>12</v>
          </cell>
          <cell r="L169">
            <v>10</v>
          </cell>
          <cell r="M169">
            <v>22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FC5DB-CCA7-42B4-8843-3CE6BEFF6829}">
  <dimension ref="A1:L12"/>
  <sheetViews>
    <sheetView workbookViewId="0">
      <selection activeCell="B13" sqref="B13"/>
    </sheetView>
  </sheetViews>
  <sheetFormatPr defaultRowHeight="14.4" x14ac:dyDescent="0.3"/>
  <cols>
    <col min="1" max="1" width="44.109375" bestFit="1" customWidth="1"/>
  </cols>
  <sheetData>
    <row r="1" spans="1:12" x14ac:dyDescent="0.3">
      <c r="A1" s="59" t="s">
        <v>159</v>
      </c>
      <c r="B1" s="57"/>
      <c r="C1" s="57"/>
      <c r="D1" s="57"/>
      <c r="E1" s="57"/>
      <c r="F1" s="57"/>
      <c r="G1" s="57"/>
      <c r="H1" s="57"/>
      <c r="I1" s="57"/>
      <c r="J1" s="57"/>
      <c r="K1" s="57"/>
      <c r="L1" s="57"/>
    </row>
    <row r="2" spans="1:12" x14ac:dyDescent="0.3">
      <c r="A2" s="60" t="s">
        <v>2</v>
      </c>
      <c r="B2" s="58" t="s">
        <v>160</v>
      </c>
      <c r="C2" s="58"/>
      <c r="D2" s="58"/>
      <c r="E2" s="58"/>
      <c r="F2" s="58"/>
      <c r="G2" s="58"/>
      <c r="H2" s="58"/>
      <c r="I2" s="58"/>
      <c r="J2" s="58"/>
      <c r="K2" s="58"/>
      <c r="L2" s="58"/>
    </row>
    <row r="3" spans="1:12" x14ac:dyDescent="0.3">
      <c r="A3" s="60" t="s">
        <v>3</v>
      </c>
      <c r="B3" s="58" t="s">
        <v>161</v>
      </c>
      <c r="C3" s="58"/>
      <c r="D3" s="58"/>
      <c r="E3" s="58"/>
      <c r="F3" s="58"/>
      <c r="G3" s="58"/>
      <c r="H3" s="58"/>
      <c r="I3" s="58"/>
      <c r="J3" s="58"/>
      <c r="K3" s="58"/>
      <c r="L3" s="58"/>
    </row>
    <row r="4" spans="1:12" x14ac:dyDescent="0.3">
      <c r="A4" s="60" t="s">
        <v>4</v>
      </c>
      <c r="B4" s="58" t="s">
        <v>162</v>
      </c>
      <c r="C4" s="58"/>
      <c r="D4" s="58"/>
      <c r="E4" s="58"/>
      <c r="F4" s="58"/>
      <c r="G4" s="58"/>
      <c r="H4" s="58"/>
      <c r="I4" s="58"/>
      <c r="J4" s="58"/>
      <c r="K4" s="58"/>
      <c r="L4" s="58"/>
    </row>
    <row r="5" spans="1:12" x14ac:dyDescent="0.3">
      <c r="A5" s="60" t="s">
        <v>5</v>
      </c>
      <c r="B5" s="58" t="s">
        <v>163</v>
      </c>
      <c r="C5" s="58"/>
      <c r="D5" s="58"/>
      <c r="E5" s="58"/>
      <c r="F5" s="58"/>
      <c r="G5" s="58"/>
      <c r="H5" s="58"/>
      <c r="I5" s="58"/>
      <c r="J5" s="58"/>
      <c r="K5" s="58"/>
      <c r="L5" s="58"/>
    </row>
    <row r="6" spans="1:12" x14ac:dyDescent="0.3">
      <c r="A6" s="60" t="s">
        <v>6</v>
      </c>
      <c r="B6" s="58" t="s">
        <v>164</v>
      </c>
      <c r="C6" s="58"/>
      <c r="D6" s="58"/>
      <c r="E6" s="58"/>
      <c r="F6" s="58"/>
      <c r="G6" s="58"/>
      <c r="H6" s="58"/>
      <c r="I6" s="58"/>
      <c r="J6" s="58"/>
      <c r="K6" s="58"/>
      <c r="L6" s="58"/>
    </row>
    <row r="7" spans="1:12" x14ac:dyDescent="0.3">
      <c r="A7" s="60" t="s">
        <v>7</v>
      </c>
      <c r="B7" s="58" t="s">
        <v>165</v>
      </c>
      <c r="C7" s="58"/>
      <c r="D7" s="58"/>
      <c r="E7" s="58"/>
      <c r="F7" s="58"/>
      <c r="G7" s="58"/>
      <c r="H7" s="58"/>
      <c r="I7" s="58"/>
      <c r="J7" s="58"/>
      <c r="K7" s="58"/>
      <c r="L7" s="58"/>
    </row>
    <row r="8" spans="1:12" x14ac:dyDescent="0.3">
      <c r="A8" s="60" t="s">
        <v>8</v>
      </c>
      <c r="B8" s="58" t="s">
        <v>166</v>
      </c>
      <c r="C8" s="58"/>
      <c r="D8" s="58"/>
      <c r="E8" s="58"/>
      <c r="F8" s="58"/>
      <c r="G8" s="58"/>
      <c r="H8" s="58"/>
      <c r="I8" s="58"/>
      <c r="J8" s="58"/>
      <c r="K8" s="58"/>
      <c r="L8" s="58"/>
    </row>
    <row r="9" spans="1:12" x14ac:dyDescent="0.3">
      <c r="A9" s="60" t="s">
        <v>9</v>
      </c>
      <c r="B9" s="58" t="s">
        <v>167</v>
      </c>
      <c r="C9" s="58"/>
      <c r="D9" s="58"/>
      <c r="E9" s="58"/>
      <c r="F9" s="58"/>
      <c r="G9" s="58"/>
      <c r="H9" s="58"/>
      <c r="I9" s="58"/>
      <c r="J9" s="58"/>
      <c r="K9" s="58"/>
      <c r="L9" s="58"/>
    </row>
    <row r="10" spans="1:12" x14ac:dyDescent="0.3">
      <c r="A10" s="60" t="s">
        <v>10</v>
      </c>
      <c r="B10" s="58" t="s">
        <v>168</v>
      </c>
      <c r="C10" s="58"/>
      <c r="D10" s="58"/>
      <c r="E10" s="58"/>
      <c r="F10" s="58"/>
      <c r="G10" s="58"/>
      <c r="H10" s="58"/>
      <c r="I10" s="58"/>
      <c r="J10" s="58"/>
      <c r="K10" s="58"/>
      <c r="L10" s="58"/>
    </row>
    <row r="11" spans="1:12" x14ac:dyDescent="0.3">
      <c r="A11" s="60" t="s">
        <v>11</v>
      </c>
      <c r="B11" s="58" t="s">
        <v>169</v>
      </c>
      <c r="C11" s="58"/>
      <c r="D11" s="58"/>
      <c r="E11" s="58"/>
      <c r="F11" s="58"/>
      <c r="G11" s="58"/>
      <c r="H11" s="58"/>
      <c r="I11" s="58"/>
      <c r="J11" s="58"/>
      <c r="K11" s="58"/>
      <c r="L11" s="58"/>
    </row>
    <row r="12" spans="1:12" x14ac:dyDescent="0.3">
      <c r="A12" s="60" t="s">
        <v>12</v>
      </c>
      <c r="B12" s="58" t="s">
        <v>170</v>
      </c>
      <c r="C12" s="58"/>
      <c r="D12" s="58"/>
      <c r="E12" s="58"/>
      <c r="F12" s="58"/>
      <c r="G12" s="58"/>
      <c r="H12" s="58"/>
      <c r="I12" s="58"/>
      <c r="J12" s="58"/>
      <c r="K12" s="58"/>
      <c r="L12" s="5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8152A-3D41-48D3-BA5A-FC123980AC63}">
  <dimension ref="A1:M104"/>
  <sheetViews>
    <sheetView view="pageLayout" topLeftCell="B1" zoomScaleNormal="100" workbookViewId="0">
      <selection activeCell="C1" sqref="C1:M1"/>
    </sheetView>
  </sheetViews>
  <sheetFormatPr defaultRowHeight="14.4" x14ac:dyDescent="0.3"/>
  <cols>
    <col min="1" max="1" width="6" hidden="1" customWidth="1"/>
    <col min="2" max="2" width="21" bestFit="1" customWidth="1"/>
    <col min="3" max="3" width="8.33203125" customWidth="1"/>
    <col min="4" max="4" width="5.109375" bestFit="1" customWidth="1"/>
    <col min="5" max="5" width="8.109375" customWidth="1"/>
    <col min="6" max="6" width="7.33203125" bestFit="1" customWidth="1"/>
    <col min="7" max="7" width="8" bestFit="1" customWidth="1"/>
    <col min="8" max="8" width="6.44140625" bestFit="1" customWidth="1"/>
    <col min="9" max="9" width="5.88671875" bestFit="1" customWidth="1"/>
    <col min="10" max="10" width="5" bestFit="1" customWidth="1"/>
    <col min="11" max="11" width="6.6640625" bestFit="1" customWidth="1"/>
    <col min="12" max="12" width="8.5546875" bestFit="1" customWidth="1"/>
    <col min="13" max="13" width="10.109375" bestFit="1" customWidth="1"/>
  </cols>
  <sheetData>
    <row r="1" spans="1:13" ht="69" x14ac:dyDescent="0.3">
      <c r="A1" s="1" t="s">
        <v>0</v>
      </c>
      <c r="B1" s="2" t="s">
        <v>1</v>
      </c>
      <c r="C1" s="3" t="s">
        <v>2</v>
      </c>
      <c r="D1" s="3" t="s">
        <v>3</v>
      </c>
      <c r="E1" s="3" t="s">
        <v>4</v>
      </c>
      <c r="F1" s="3" t="s">
        <v>5</v>
      </c>
      <c r="G1" s="3" t="s">
        <v>6</v>
      </c>
      <c r="H1" s="3" t="s">
        <v>7</v>
      </c>
      <c r="I1" s="3" t="s">
        <v>8</v>
      </c>
      <c r="J1" s="3" t="s">
        <v>9</v>
      </c>
      <c r="K1" s="3" t="s">
        <v>10</v>
      </c>
      <c r="L1" s="3" t="s">
        <v>11</v>
      </c>
      <c r="M1" s="4" t="s">
        <v>12</v>
      </c>
    </row>
    <row r="2" spans="1:13" s="5" customFormat="1" ht="12" customHeight="1" x14ac:dyDescent="0.3">
      <c r="A2" s="5">
        <v>175</v>
      </c>
      <c r="B2" s="6" t="s">
        <v>13</v>
      </c>
      <c r="C2" s="7" t="s">
        <v>14</v>
      </c>
      <c r="D2" s="7" t="s">
        <v>14</v>
      </c>
      <c r="E2" s="7">
        <v>10</v>
      </c>
      <c r="F2" s="7" t="s">
        <v>14</v>
      </c>
      <c r="G2" s="7" t="s">
        <v>14</v>
      </c>
      <c r="H2" s="7" t="s">
        <v>14</v>
      </c>
      <c r="I2" s="7">
        <v>7</v>
      </c>
      <c r="J2" s="7">
        <v>10</v>
      </c>
      <c r="K2" s="7">
        <v>8</v>
      </c>
      <c r="L2" s="7">
        <v>18</v>
      </c>
      <c r="M2" s="8">
        <v>4.0000000000000001E-3</v>
      </c>
    </row>
    <row r="3" spans="1:13" s="5" customFormat="1" ht="12" customHeight="1" x14ac:dyDescent="0.3">
      <c r="A3" s="5">
        <v>185</v>
      </c>
      <c r="B3" s="9" t="s">
        <v>15</v>
      </c>
      <c r="C3" s="10" t="s">
        <v>14</v>
      </c>
      <c r="D3" s="10" t="s">
        <v>14</v>
      </c>
      <c r="E3" s="10">
        <v>25</v>
      </c>
      <c r="F3" s="10" t="s">
        <v>14</v>
      </c>
      <c r="G3" s="10" t="s">
        <v>14</v>
      </c>
      <c r="H3" s="10">
        <v>11</v>
      </c>
      <c r="I3" s="10">
        <v>11</v>
      </c>
      <c r="J3" s="10">
        <v>24</v>
      </c>
      <c r="K3" s="10">
        <v>23</v>
      </c>
      <c r="L3" s="10">
        <v>47</v>
      </c>
      <c r="M3" s="11">
        <v>0.01</v>
      </c>
    </row>
    <row r="4" spans="1:13" s="5" customFormat="1" ht="12" customHeight="1" x14ac:dyDescent="0.3">
      <c r="A4" s="5">
        <v>127</v>
      </c>
      <c r="B4" s="6" t="s">
        <v>16</v>
      </c>
      <c r="C4" s="7" t="s">
        <v>14</v>
      </c>
      <c r="D4" s="7" t="s">
        <v>14</v>
      </c>
      <c r="E4" s="7">
        <v>16</v>
      </c>
      <c r="F4" s="7">
        <v>11</v>
      </c>
      <c r="G4" s="7" t="s">
        <v>14</v>
      </c>
      <c r="H4" s="7" t="s">
        <v>14</v>
      </c>
      <c r="I4" s="7">
        <v>5</v>
      </c>
      <c r="J4" s="7">
        <v>17</v>
      </c>
      <c r="K4" s="7">
        <v>16</v>
      </c>
      <c r="L4" s="7">
        <v>33</v>
      </c>
      <c r="M4" s="8">
        <v>7.0000000000000001E-3</v>
      </c>
    </row>
    <row r="5" spans="1:13" s="5" customFormat="1" ht="12" customHeight="1" x14ac:dyDescent="0.3">
      <c r="A5" s="5">
        <v>44</v>
      </c>
      <c r="B5" s="9" t="s">
        <v>17</v>
      </c>
      <c r="C5" s="10" t="s">
        <v>14</v>
      </c>
      <c r="D5" s="10" t="s">
        <v>14</v>
      </c>
      <c r="E5" s="10">
        <v>7</v>
      </c>
      <c r="F5" s="10" t="s">
        <v>14</v>
      </c>
      <c r="G5" s="10" t="s">
        <v>14</v>
      </c>
      <c r="H5" s="10">
        <v>3</v>
      </c>
      <c r="I5" s="10" t="s">
        <v>14</v>
      </c>
      <c r="J5" s="10">
        <v>6</v>
      </c>
      <c r="K5" s="10">
        <v>5</v>
      </c>
      <c r="L5" s="10">
        <v>11</v>
      </c>
      <c r="M5" s="11">
        <v>2E-3</v>
      </c>
    </row>
    <row r="6" spans="1:13" s="5" customFormat="1" ht="12" customHeight="1" x14ac:dyDescent="0.3">
      <c r="A6" s="5">
        <v>55</v>
      </c>
      <c r="B6" s="6" t="s">
        <v>18</v>
      </c>
      <c r="C6" s="7" t="s">
        <v>14</v>
      </c>
      <c r="D6" s="7" t="s">
        <v>14</v>
      </c>
      <c r="E6" s="7">
        <v>4</v>
      </c>
      <c r="F6" s="7" t="s">
        <v>14</v>
      </c>
      <c r="G6" s="7" t="s">
        <v>14</v>
      </c>
      <c r="H6" s="7" t="s">
        <v>14</v>
      </c>
      <c r="I6" s="7">
        <v>10</v>
      </c>
      <c r="J6" s="7">
        <v>8</v>
      </c>
      <c r="K6" s="7">
        <v>7</v>
      </c>
      <c r="L6" s="7">
        <v>15</v>
      </c>
      <c r="M6" s="8">
        <v>3.0000000000000001E-3</v>
      </c>
    </row>
    <row r="7" spans="1:13" s="5" customFormat="1" ht="12" customHeight="1" x14ac:dyDescent="0.3">
      <c r="A7" s="5">
        <v>149</v>
      </c>
      <c r="B7" s="9" t="s">
        <v>19</v>
      </c>
      <c r="C7" s="10" t="s">
        <v>14</v>
      </c>
      <c r="D7" s="10" t="s">
        <v>14</v>
      </c>
      <c r="E7" s="10">
        <v>6</v>
      </c>
      <c r="F7" s="10">
        <v>3</v>
      </c>
      <c r="G7" s="10" t="s">
        <v>14</v>
      </c>
      <c r="H7" s="10" t="s">
        <v>14</v>
      </c>
      <c r="I7" s="10">
        <v>5</v>
      </c>
      <c r="J7" s="10">
        <v>5</v>
      </c>
      <c r="K7" s="10">
        <v>13</v>
      </c>
      <c r="L7" s="10">
        <v>18</v>
      </c>
      <c r="M7" s="11">
        <v>4.0000000000000001E-3</v>
      </c>
    </row>
    <row r="8" spans="1:13" s="5" customFormat="1" ht="12" customHeight="1" x14ac:dyDescent="0.3">
      <c r="A8" s="5">
        <v>225</v>
      </c>
      <c r="B8" s="6" t="s">
        <v>20</v>
      </c>
      <c r="C8" s="7" t="s">
        <v>14</v>
      </c>
      <c r="D8" s="7" t="s">
        <v>14</v>
      </c>
      <c r="E8" s="7" t="s">
        <v>14</v>
      </c>
      <c r="F8" s="7" t="s">
        <v>14</v>
      </c>
      <c r="G8" s="7" t="s">
        <v>14</v>
      </c>
      <c r="H8" s="7" t="s">
        <v>14</v>
      </c>
      <c r="I8" s="7" t="s">
        <v>14</v>
      </c>
      <c r="J8" s="7" t="s">
        <v>14</v>
      </c>
      <c r="K8" s="7" t="s">
        <v>14</v>
      </c>
      <c r="L8" s="7" t="s">
        <v>14</v>
      </c>
      <c r="M8" s="8" t="s">
        <v>14</v>
      </c>
    </row>
    <row r="9" spans="1:13" s="5" customFormat="1" ht="12" customHeight="1" x14ac:dyDescent="0.3">
      <c r="A9" s="5">
        <v>91</v>
      </c>
      <c r="B9" s="9" t="s">
        <v>21</v>
      </c>
      <c r="C9" s="10" t="s">
        <v>14</v>
      </c>
      <c r="D9" s="10" t="s">
        <v>14</v>
      </c>
      <c r="E9" s="10">
        <v>9</v>
      </c>
      <c r="F9" s="10" t="s">
        <v>14</v>
      </c>
      <c r="G9" s="10" t="s">
        <v>14</v>
      </c>
      <c r="H9" s="10" t="s">
        <v>14</v>
      </c>
      <c r="I9" s="10">
        <v>12</v>
      </c>
      <c r="J9" s="10">
        <v>12</v>
      </c>
      <c r="K9" s="10">
        <v>11</v>
      </c>
      <c r="L9" s="10">
        <v>23</v>
      </c>
      <c r="M9" s="11">
        <v>5.0000000000000001E-3</v>
      </c>
    </row>
    <row r="10" spans="1:13" s="5" customFormat="1" ht="12" customHeight="1" x14ac:dyDescent="0.3">
      <c r="A10" s="5">
        <v>94</v>
      </c>
      <c r="B10" s="6" t="s">
        <v>22</v>
      </c>
      <c r="C10" s="7" t="s">
        <v>14</v>
      </c>
      <c r="D10" s="7" t="s">
        <v>14</v>
      </c>
      <c r="E10" s="7">
        <v>8</v>
      </c>
      <c r="F10" s="7">
        <v>6</v>
      </c>
      <c r="G10" s="7" t="s">
        <v>14</v>
      </c>
      <c r="H10" s="7" t="s">
        <v>14</v>
      </c>
      <c r="I10" s="7">
        <v>3</v>
      </c>
      <c r="J10" s="7">
        <v>10</v>
      </c>
      <c r="K10" s="7">
        <v>8</v>
      </c>
      <c r="L10" s="7">
        <v>18</v>
      </c>
      <c r="M10" s="8">
        <v>4.0000000000000001E-3</v>
      </c>
    </row>
    <row r="11" spans="1:13" s="5" customFormat="1" ht="12" customHeight="1" x14ac:dyDescent="0.3">
      <c r="A11" s="5">
        <v>260</v>
      </c>
      <c r="B11" s="9" t="s">
        <v>23</v>
      </c>
      <c r="C11" s="10" t="s">
        <v>14</v>
      </c>
      <c r="D11" s="10" t="s">
        <v>14</v>
      </c>
      <c r="E11" s="10">
        <v>9</v>
      </c>
      <c r="F11" s="10">
        <v>3</v>
      </c>
      <c r="G11" s="10" t="s">
        <v>14</v>
      </c>
      <c r="H11" s="10" t="s">
        <v>14</v>
      </c>
      <c r="I11" s="10" t="s">
        <v>14</v>
      </c>
      <c r="J11" s="10">
        <v>8</v>
      </c>
      <c r="K11" s="10">
        <v>6</v>
      </c>
      <c r="L11" s="10">
        <v>14</v>
      </c>
      <c r="M11" s="11">
        <v>3.0000000000000001E-3</v>
      </c>
    </row>
    <row r="12" spans="1:13" s="5" customFormat="1" ht="12" customHeight="1" x14ac:dyDescent="0.3">
      <c r="A12" s="5">
        <v>38</v>
      </c>
      <c r="B12" s="6" t="s">
        <v>24</v>
      </c>
      <c r="C12" s="7" t="s">
        <v>14</v>
      </c>
      <c r="D12" s="7" t="s">
        <v>14</v>
      </c>
      <c r="E12" s="7">
        <v>38</v>
      </c>
      <c r="F12" s="7" t="s">
        <v>14</v>
      </c>
      <c r="G12" s="7" t="s">
        <v>14</v>
      </c>
      <c r="H12" s="7" t="s">
        <v>14</v>
      </c>
      <c r="I12" s="7">
        <v>11</v>
      </c>
      <c r="J12" s="7">
        <v>24</v>
      </c>
      <c r="K12" s="7">
        <v>29</v>
      </c>
      <c r="L12" s="7">
        <v>53</v>
      </c>
      <c r="M12" s="8">
        <v>1.0999999999999999E-2</v>
      </c>
    </row>
    <row r="13" spans="1:13" s="5" customFormat="1" ht="12" customHeight="1" x14ac:dyDescent="0.3">
      <c r="A13" s="5">
        <v>243</v>
      </c>
      <c r="B13" s="9" t="s">
        <v>25</v>
      </c>
      <c r="C13" s="10" t="s">
        <v>14</v>
      </c>
      <c r="D13" s="10" t="s">
        <v>14</v>
      </c>
      <c r="E13" s="10">
        <v>47</v>
      </c>
      <c r="F13" s="10" t="s">
        <v>14</v>
      </c>
      <c r="G13" s="10" t="s">
        <v>14</v>
      </c>
      <c r="H13" s="10" t="s">
        <v>14</v>
      </c>
      <c r="I13" s="10">
        <v>3</v>
      </c>
      <c r="J13" s="10">
        <v>23</v>
      </c>
      <c r="K13" s="10">
        <v>29</v>
      </c>
      <c r="L13" s="10">
        <v>52</v>
      </c>
      <c r="M13" s="11">
        <v>1.0999999999999999E-2</v>
      </c>
    </row>
    <row r="14" spans="1:13" s="5" customFormat="1" ht="12" customHeight="1" x14ac:dyDescent="0.3">
      <c r="A14" s="5">
        <v>4</v>
      </c>
      <c r="B14" s="6" t="s">
        <v>26</v>
      </c>
      <c r="C14" s="7" t="s">
        <v>14</v>
      </c>
      <c r="D14" s="7" t="s">
        <v>14</v>
      </c>
      <c r="E14" s="7">
        <v>16</v>
      </c>
      <c r="F14" s="7">
        <v>6</v>
      </c>
      <c r="G14" s="7" t="s">
        <v>14</v>
      </c>
      <c r="H14" s="7" t="s">
        <v>14</v>
      </c>
      <c r="I14" s="7">
        <v>7</v>
      </c>
      <c r="J14" s="7">
        <v>16</v>
      </c>
      <c r="K14" s="7">
        <v>14</v>
      </c>
      <c r="L14" s="7">
        <v>30</v>
      </c>
      <c r="M14" s="8">
        <v>6.0000000000000001E-3</v>
      </c>
    </row>
    <row r="15" spans="1:13" s="5" customFormat="1" ht="12" customHeight="1" x14ac:dyDescent="0.3">
      <c r="A15" s="5">
        <v>5</v>
      </c>
      <c r="B15" s="9" t="s">
        <v>27</v>
      </c>
      <c r="C15" s="10" t="s">
        <v>14</v>
      </c>
      <c r="D15" s="10" t="s">
        <v>14</v>
      </c>
      <c r="E15" s="10">
        <v>27</v>
      </c>
      <c r="F15" s="10" t="s">
        <v>14</v>
      </c>
      <c r="G15" s="10" t="s">
        <v>14</v>
      </c>
      <c r="H15" s="10">
        <v>3</v>
      </c>
      <c r="I15" s="10">
        <v>4</v>
      </c>
      <c r="J15" s="10">
        <v>18</v>
      </c>
      <c r="K15" s="10">
        <v>18</v>
      </c>
      <c r="L15" s="10">
        <v>36</v>
      </c>
      <c r="M15" s="11">
        <v>7.0000000000000001E-3</v>
      </c>
    </row>
    <row r="16" spans="1:13" s="5" customFormat="1" ht="12" customHeight="1" x14ac:dyDescent="0.3">
      <c r="A16" s="5">
        <v>680</v>
      </c>
      <c r="B16" s="6" t="s">
        <v>28</v>
      </c>
      <c r="C16" s="7" t="s">
        <v>14</v>
      </c>
      <c r="D16" s="7" t="s">
        <v>14</v>
      </c>
      <c r="E16" s="7">
        <v>8</v>
      </c>
      <c r="F16" s="7" t="s">
        <v>14</v>
      </c>
      <c r="G16" s="7" t="s">
        <v>14</v>
      </c>
      <c r="H16" s="7" t="s">
        <v>14</v>
      </c>
      <c r="I16" s="7" t="s">
        <v>14</v>
      </c>
      <c r="J16" s="7">
        <v>8</v>
      </c>
      <c r="K16" s="7" t="s">
        <v>14</v>
      </c>
      <c r="L16" s="7">
        <v>10</v>
      </c>
      <c r="M16" s="8">
        <v>2E-3</v>
      </c>
    </row>
    <row r="17" spans="1:13" s="5" customFormat="1" ht="12" customHeight="1" x14ac:dyDescent="0.3">
      <c r="A17" s="5">
        <v>102</v>
      </c>
      <c r="B17" s="9" t="s">
        <v>29</v>
      </c>
      <c r="C17" s="10" t="s">
        <v>14</v>
      </c>
      <c r="D17" s="10" t="s">
        <v>14</v>
      </c>
      <c r="E17" s="10">
        <v>20</v>
      </c>
      <c r="F17" s="10" t="s">
        <v>14</v>
      </c>
      <c r="G17" s="10" t="s">
        <v>14</v>
      </c>
      <c r="H17" s="10">
        <v>7</v>
      </c>
      <c r="I17" s="10">
        <v>5</v>
      </c>
      <c r="J17" s="10">
        <v>13</v>
      </c>
      <c r="K17" s="10">
        <v>20</v>
      </c>
      <c r="L17" s="10">
        <v>33</v>
      </c>
      <c r="M17" s="11">
        <v>7.0000000000000001E-3</v>
      </c>
    </row>
    <row r="18" spans="1:13" s="5" customFormat="1" ht="12" customHeight="1" x14ac:dyDescent="0.3">
      <c r="A18" s="5">
        <v>46</v>
      </c>
      <c r="B18" s="6" t="s">
        <v>30</v>
      </c>
      <c r="C18" s="7" t="s">
        <v>14</v>
      </c>
      <c r="D18" s="7" t="s">
        <v>14</v>
      </c>
      <c r="E18" s="7">
        <v>13</v>
      </c>
      <c r="F18" s="7">
        <v>4</v>
      </c>
      <c r="G18" s="7" t="s">
        <v>14</v>
      </c>
      <c r="H18" s="7" t="s">
        <v>14</v>
      </c>
      <c r="I18" s="7">
        <v>5</v>
      </c>
      <c r="J18" s="7">
        <v>15</v>
      </c>
      <c r="K18" s="7">
        <v>8</v>
      </c>
      <c r="L18" s="7">
        <v>23</v>
      </c>
      <c r="M18" s="8">
        <v>5.0000000000000001E-3</v>
      </c>
    </row>
    <row r="19" spans="1:13" s="5" customFormat="1" ht="12" customHeight="1" x14ac:dyDescent="0.3">
      <c r="A19" s="5">
        <v>323</v>
      </c>
      <c r="B19" s="9" t="s">
        <v>31</v>
      </c>
      <c r="C19" s="10" t="s">
        <v>14</v>
      </c>
      <c r="D19" s="10" t="s">
        <v>14</v>
      </c>
      <c r="E19" s="10">
        <v>21</v>
      </c>
      <c r="F19" s="10">
        <v>3</v>
      </c>
      <c r="G19" s="10" t="s">
        <v>14</v>
      </c>
      <c r="H19" s="10">
        <v>5</v>
      </c>
      <c r="I19" s="10">
        <v>8</v>
      </c>
      <c r="J19" s="10">
        <v>27</v>
      </c>
      <c r="K19" s="10">
        <v>11</v>
      </c>
      <c r="L19" s="10">
        <v>38</v>
      </c>
      <c r="M19" s="11">
        <v>8.0000000000000002E-3</v>
      </c>
    </row>
    <row r="20" spans="1:13" s="5" customFormat="1" ht="12" customHeight="1" x14ac:dyDescent="0.3">
      <c r="A20" s="5">
        <v>83</v>
      </c>
      <c r="B20" s="6" t="s">
        <v>32</v>
      </c>
      <c r="C20" s="7" t="s">
        <v>14</v>
      </c>
      <c r="D20" s="7">
        <v>3</v>
      </c>
      <c r="E20" s="7">
        <v>8</v>
      </c>
      <c r="F20" s="7">
        <v>8</v>
      </c>
      <c r="G20" s="7" t="s">
        <v>14</v>
      </c>
      <c r="H20" s="7" t="s">
        <v>14</v>
      </c>
      <c r="I20" s="7">
        <v>5</v>
      </c>
      <c r="J20" s="7">
        <v>14</v>
      </c>
      <c r="K20" s="7">
        <v>12</v>
      </c>
      <c r="L20" s="7">
        <v>26</v>
      </c>
      <c r="M20" s="8">
        <v>5.0000000000000001E-3</v>
      </c>
    </row>
    <row r="21" spans="1:13" s="5" customFormat="1" ht="12" customHeight="1" x14ac:dyDescent="0.3">
      <c r="A21" s="5">
        <v>660</v>
      </c>
      <c r="B21" s="9" t="s">
        <v>33</v>
      </c>
      <c r="C21" s="10" t="s">
        <v>14</v>
      </c>
      <c r="D21" s="10" t="s">
        <v>14</v>
      </c>
      <c r="E21" s="10">
        <v>33</v>
      </c>
      <c r="F21" s="10" t="s">
        <v>14</v>
      </c>
      <c r="G21" s="10" t="s">
        <v>14</v>
      </c>
      <c r="H21" s="10">
        <v>6</v>
      </c>
      <c r="I21" s="10" t="s">
        <v>14</v>
      </c>
      <c r="J21" s="10">
        <v>23</v>
      </c>
      <c r="K21" s="10">
        <v>17</v>
      </c>
      <c r="L21" s="10">
        <v>40</v>
      </c>
      <c r="M21" s="11">
        <v>8.0000000000000002E-3</v>
      </c>
    </row>
    <row r="22" spans="1:13" s="5" customFormat="1" ht="12" customHeight="1" x14ac:dyDescent="0.3">
      <c r="A22" s="5">
        <v>60</v>
      </c>
      <c r="B22" s="6" t="s">
        <v>34</v>
      </c>
      <c r="C22" s="7" t="s">
        <v>14</v>
      </c>
      <c r="D22" s="7" t="s">
        <v>14</v>
      </c>
      <c r="E22" s="7">
        <v>5</v>
      </c>
      <c r="F22" s="7">
        <v>7</v>
      </c>
      <c r="G22" s="7" t="s">
        <v>14</v>
      </c>
      <c r="H22" s="7">
        <v>3</v>
      </c>
      <c r="I22" s="7">
        <v>8</v>
      </c>
      <c r="J22" s="7">
        <v>13</v>
      </c>
      <c r="K22" s="7">
        <v>10</v>
      </c>
      <c r="L22" s="7">
        <v>23</v>
      </c>
      <c r="M22" s="8">
        <v>5.0000000000000001E-3</v>
      </c>
    </row>
    <row r="23" spans="1:13" s="5" customFormat="1" ht="12" customHeight="1" x14ac:dyDescent="0.3">
      <c r="A23" s="5">
        <v>92</v>
      </c>
      <c r="B23" s="9" t="s">
        <v>35</v>
      </c>
      <c r="C23" s="10" t="s">
        <v>14</v>
      </c>
      <c r="D23" s="10" t="s">
        <v>14</v>
      </c>
      <c r="E23" s="10">
        <v>32</v>
      </c>
      <c r="F23" s="10" t="s">
        <v>14</v>
      </c>
      <c r="G23" s="10" t="s">
        <v>14</v>
      </c>
      <c r="H23" s="10" t="s">
        <v>14</v>
      </c>
      <c r="I23" s="10">
        <v>9</v>
      </c>
      <c r="J23" s="10">
        <v>23</v>
      </c>
      <c r="K23" s="10">
        <v>21</v>
      </c>
      <c r="L23" s="10">
        <v>44</v>
      </c>
      <c r="M23" s="11">
        <v>8.9999999999999993E-3</v>
      </c>
    </row>
    <row r="24" spans="1:13" s="5" customFormat="1" ht="12" customHeight="1" x14ac:dyDescent="0.3">
      <c r="A24" s="5">
        <v>82</v>
      </c>
      <c r="B24" s="6" t="s">
        <v>36</v>
      </c>
      <c r="C24" s="7" t="s">
        <v>14</v>
      </c>
      <c r="D24" s="7" t="s">
        <v>14</v>
      </c>
      <c r="E24" s="7">
        <v>24</v>
      </c>
      <c r="F24" s="7" t="s">
        <v>14</v>
      </c>
      <c r="G24" s="7" t="s">
        <v>14</v>
      </c>
      <c r="H24" s="7" t="s">
        <v>14</v>
      </c>
      <c r="I24" s="7">
        <v>12</v>
      </c>
      <c r="J24" s="7">
        <v>15</v>
      </c>
      <c r="K24" s="7">
        <v>23</v>
      </c>
      <c r="L24" s="7">
        <v>38</v>
      </c>
      <c r="M24" s="8">
        <v>8.0000000000000002E-3</v>
      </c>
    </row>
    <row r="25" spans="1:13" s="5" customFormat="1" ht="12" customHeight="1" x14ac:dyDescent="0.3">
      <c r="A25" s="5">
        <v>156</v>
      </c>
      <c r="B25" s="9" t="s">
        <v>37</v>
      </c>
      <c r="C25" s="10" t="s">
        <v>14</v>
      </c>
      <c r="D25" s="10" t="s">
        <v>14</v>
      </c>
      <c r="E25" s="10">
        <v>6</v>
      </c>
      <c r="F25" s="10" t="s">
        <v>14</v>
      </c>
      <c r="G25" s="10" t="s">
        <v>14</v>
      </c>
      <c r="H25" s="10">
        <v>3</v>
      </c>
      <c r="I25" s="10">
        <v>3</v>
      </c>
      <c r="J25" s="10">
        <v>3</v>
      </c>
      <c r="K25" s="10">
        <v>10</v>
      </c>
      <c r="L25" s="10">
        <v>13</v>
      </c>
      <c r="M25" s="11">
        <v>3.0000000000000001E-3</v>
      </c>
    </row>
    <row r="26" spans="1:13" s="5" customFormat="1" ht="12" customHeight="1" x14ac:dyDescent="0.3">
      <c r="A26" s="5">
        <v>131</v>
      </c>
      <c r="B26" s="6" t="s">
        <v>38</v>
      </c>
      <c r="C26" s="7" t="s">
        <v>14</v>
      </c>
      <c r="D26" s="7" t="s">
        <v>14</v>
      </c>
      <c r="E26" s="7">
        <v>14</v>
      </c>
      <c r="F26" s="7" t="s">
        <v>14</v>
      </c>
      <c r="G26" s="7" t="s">
        <v>14</v>
      </c>
      <c r="H26" s="7" t="s">
        <v>14</v>
      </c>
      <c r="I26" s="7" t="s">
        <v>14</v>
      </c>
      <c r="J26" s="7">
        <v>10</v>
      </c>
      <c r="K26" s="7">
        <v>8</v>
      </c>
      <c r="L26" s="7">
        <v>18</v>
      </c>
      <c r="M26" s="8">
        <v>4.0000000000000001E-3</v>
      </c>
    </row>
    <row r="27" spans="1:13" s="5" customFormat="1" ht="12" customHeight="1" x14ac:dyDescent="0.3">
      <c r="A27" s="5">
        <v>240</v>
      </c>
      <c r="B27" s="9" t="s">
        <v>39</v>
      </c>
      <c r="C27" s="10" t="s">
        <v>14</v>
      </c>
      <c r="D27" s="10" t="s">
        <v>14</v>
      </c>
      <c r="E27" s="10">
        <v>37</v>
      </c>
      <c r="F27" s="10" t="s">
        <v>14</v>
      </c>
      <c r="G27" s="10" t="s">
        <v>14</v>
      </c>
      <c r="H27" s="10" t="s">
        <v>14</v>
      </c>
      <c r="I27" s="10">
        <v>12</v>
      </c>
      <c r="J27" s="10">
        <v>32</v>
      </c>
      <c r="K27" s="10">
        <v>19</v>
      </c>
      <c r="L27" s="10">
        <v>51</v>
      </c>
      <c r="M27" s="11">
        <v>0.01</v>
      </c>
    </row>
    <row r="28" spans="1:13" s="5" customFormat="1" ht="12" customHeight="1" x14ac:dyDescent="0.3">
      <c r="A28" s="5">
        <v>10</v>
      </c>
      <c r="B28" s="6" t="s">
        <v>40</v>
      </c>
      <c r="C28" s="7" t="s">
        <v>14</v>
      </c>
      <c r="D28" s="7" t="s">
        <v>14</v>
      </c>
      <c r="E28" s="7">
        <v>14</v>
      </c>
      <c r="F28" s="7">
        <v>7</v>
      </c>
      <c r="G28" s="7" t="s">
        <v>14</v>
      </c>
      <c r="H28" s="7" t="s">
        <v>14</v>
      </c>
      <c r="I28" s="7">
        <v>4</v>
      </c>
      <c r="J28" s="7">
        <v>16</v>
      </c>
      <c r="K28" s="7">
        <v>11</v>
      </c>
      <c r="L28" s="7">
        <v>27</v>
      </c>
      <c r="M28" s="8">
        <v>5.0000000000000001E-3</v>
      </c>
    </row>
    <row r="29" spans="1:13" s="5" customFormat="1" ht="12" customHeight="1" x14ac:dyDescent="0.3">
      <c r="A29" s="5">
        <v>212</v>
      </c>
      <c r="B29" s="9" t="s">
        <v>41</v>
      </c>
      <c r="C29" s="10" t="s">
        <v>14</v>
      </c>
      <c r="D29" s="10" t="s">
        <v>14</v>
      </c>
      <c r="E29" s="10">
        <v>5</v>
      </c>
      <c r="F29" s="10">
        <v>5</v>
      </c>
      <c r="G29" s="10" t="s">
        <v>14</v>
      </c>
      <c r="H29" s="10" t="s">
        <v>14</v>
      </c>
      <c r="I29" s="10">
        <v>4</v>
      </c>
      <c r="J29" s="10">
        <v>8</v>
      </c>
      <c r="K29" s="10">
        <v>7</v>
      </c>
      <c r="L29" s="10">
        <v>15</v>
      </c>
      <c r="M29" s="11">
        <v>3.0000000000000001E-3</v>
      </c>
    </row>
    <row r="30" spans="1:13" s="5" customFormat="1" ht="12" customHeight="1" x14ac:dyDescent="0.3">
      <c r="A30" s="5">
        <v>11</v>
      </c>
      <c r="B30" s="6" t="s">
        <v>42</v>
      </c>
      <c r="C30" s="7" t="s">
        <v>14</v>
      </c>
      <c r="D30" s="7" t="s">
        <v>14</v>
      </c>
      <c r="E30" s="7">
        <v>19</v>
      </c>
      <c r="F30" s="7">
        <v>14</v>
      </c>
      <c r="G30" s="7" t="s">
        <v>14</v>
      </c>
      <c r="H30" s="7" t="s">
        <v>14</v>
      </c>
      <c r="I30" s="7">
        <v>18</v>
      </c>
      <c r="J30" s="7">
        <v>23</v>
      </c>
      <c r="K30" s="7">
        <v>31</v>
      </c>
      <c r="L30" s="7">
        <v>54</v>
      </c>
      <c r="M30" s="8">
        <v>1.0999999999999999E-2</v>
      </c>
    </row>
    <row r="31" spans="1:13" s="5" customFormat="1" ht="12" customHeight="1" x14ac:dyDescent="0.3">
      <c r="A31" s="5">
        <v>250</v>
      </c>
      <c r="B31" s="9" t="s">
        <v>43</v>
      </c>
      <c r="C31" s="10" t="s">
        <v>14</v>
      </c>
      <c r="D31" s="10" t="s">
        <v>14</v>
      </c>
      <c r="E31" s="10">
        <v>9</v>
      </c>
      <c r="F31" s="10" t="s">
        <v>14</v>
      </c>
      <c r="G31" s="10" t="s">
        <v>14</v>
      </c>
      <c r="H31" s="10" t="s">
        <v>14</v>
      </c>
      <c r="I31" s="10">
        <v>4</v>
      </c>
      <c r="J31" s="10">
        <v>5</v>
      </c>
      <c r="K31" s="10">
        <v>9</v>
      </c>
      <c r="L31" s="10">
        <v>14</v>
      </c>
      <c r="M31" s="11">
        <v>3.0000000000000001E-3</v>
      </c>
    </row>
    <row r="32" spans="1:13" s="5" customFormat="1" ht="12" customHeight="1" x14ac:dyDescent="0.3">
      <c r="A32" s="5">
        <v>270</v>
      </c>
      <c r="B32" s="6" t="s">
        <v>44</v>
      </c>
      <c r="C32" s="7" t="s">
        <v>14</v>
      </c>
      <c r="D32" s="7" t="s">
        <v>14</v>
      </c>
      <c r="E32" s="7">
        <v>31</v>
      </c>
      <c r="F32" s="7" t="s">
        <v>14</v>
      </c>
      <c r="G32" s="7" t="s">
        <v>14</v>
      </c>
      <c r="H32" s="7" t="s">
        <v>14</v>
      </c>
      <c r="I32" s="7" t="s">
        <v>14</v>
      </c>
      <c r="J32" s="7">
        <v>19</v>
      </c>
      <c r="K32" s="7">
        <v>13</v>
      </c>
      <c r="L32" s="7">
        <v>32</v>
      </c>
      <c r="M32" s="8">
        <v>7.0000000000000001E-3</v>
      </c>
    </row>
    <row r="33" spans="1:13" s="5" customFormat="1" ht="12" customHeight="1" x14ac:dyDescent="0.3">
      <c r="A33" s="5">
        <v>290</v>
      </c>
      <c r="B33" s="9" t="s">
        <v>45</v>
      </c>
      <c r="C33" s="10" t="s">
        <v>14</v>
      </c>
      <c r="D33" s="10">
        <v>6</v>
      </c>
      <c r="E33" s="10">
        <v>37</v>
      </c>
      <c r="F33" s="10">
        <v>12</v>
      </c>
      <c r="G33" s="10" t="s">
        <v>14</v>
      </c>
      <c r="H33" s="10" t="s">
        <v>14</v>
      </c>
      <c r="I33" s="10">
        <v>4</v>
      </c>
      <c r="J33" s="10">
        <v>32</v>
      </c>
      <c r="K33" s="10">
        <v>27</v>
      </c>
      <c r="L33" s="10">
        <v>59</v>
      </c>
      <c r="M33" s="11">
        <v>1.2E-2</v>
      </c>
    </row>
    <row r="34" spans="1:13" s="5" customFormat="1" ht="12" customHeight="1" x14ac:dyDescent="0.3">
      <c r="A34" s="5">
        <v>61</v>
      </c>
      <c r="B34" s="6" t="s">
        <v>46</v>
      </c>
      <c r="C34" s="7" t="s">
        <v>14</v>
      </c>
      <c r="D34" s="7" t="s">
        <v>14</v>
      </c>
      <c r="E34" s="7">
        <v>15</v>
      </c>
      <c r="F34" s="7">
        <v>13</v>
      </c>
      <c r="G34" s="7" t="s">
        <v>14</v>
      </c>
      <c r="H34" s="7" t="s">
        <v>14</v>
      </c>
      <c r="I34" s="7">
        <v>8</v>
      </c>
      <c r="J34" s="7">
        <v>20</v>
      </c>
      <c r="K34" s="7">
        <v>18</v>
      </c>
      <c r="L34" s="7">
        <v>38</v>
      </c>
      <c r="M34" s="8">
        <v>8.0000000000000002E-3</v>
      </c>
    </row>
    <row r="35" spans="1:13" s="5" customFormat="1" ht="12" customHeight="1" x14ac:dyDescent="0.3">
      <c r="A35" s="5">
        <v>13</v>
      </c>
      <c r="B35" s="9" t="s">
        <v>47</v>
      </c>
      <c r="C35" s="10" t="s">
        <v>14</v>
      </c>
      <c r="D35" s="10" t="s">
        <v>14</v>
      </c>
      <c r="E35" s="10">
        <v>7</v>
      </c>
      <c r="F35" s="10" t="s">
        <v>14</v>
      </c>
      <c r="G35" s="10" t="s">
        <v>14</v>
      </c>
      <c r="H35" s="10" t="s">
        <v>14</v>
      </c>
      <c r="I35" s="10" t="s">
        <v>14</v>
      </c>
      <c r="J35" s="10">
        <v>5</v>
      </c>
      <c r="K35" s="10">
        <v>5</v>
      </c>
      <c r="L35" s="10">
        <v>10</v>
      </c>
      <c r="M35" s="11">
        <v>2E-3</v>
      </c>
    </row>
    <row r="36" spans="1:13" s="5" customFormat="1" ht="12" customHeight="1" x14ac:dyDescent="0.3">
      <c r="A36" s="5">
        <v>14</v>
      </c>
      <c r="B36" s="6" t="s">
        <v>48</v>
      </c>
      <c r="C36" s="7" t="s">
        <v>14</v>
      </c>
      <c r="D36" s="7" t="s">
        <v>14</v>
      </c>
      <c r="E36" s="7">
        <v>19</v>
      </c>
      <c r="F36" s="7">
        <v>3</v>
      </c>
      <c r="G36" s="7" t="s">
        <v>14</v>
      </c>
      <c r="H36" s="7">
        <v>9</v>
      </c>
      <c r="I36" s="7">
        <v>4</v>
      </c>
      <c r="J36" s="7">
        <v>17</v>
      </c>
      <c r="K36" s="7">
        <v>18</v>
      </c>
      <c r="L36" s="7">
        <v>35</v>
      </c>
      <c r="M36" s="8">
        <v>7.0000000000000001E-3</v>
      </c>
    </row>
    <row r="37" spans="1:13" s="5" customFormat="1" ht="12" customHeight="1" x14ac:dyDescent="0.3">
      <c r="A37" s="5">
        <v>115</v>
      </c>
      <c r="B37" s="9" t="s">
        <v>49</v>
      </c>
      <c r="C37" s="10" t="s">
        <v>14</v>
      </c>
      <c r="D37" s="10" t="s">
        <v>14</v>
      </c>
      <c r="E37" s="10">
        <v>18</v>
      </c>
      <c r="F37" s="10">
        <v>8</v>
      </c>
      <c r="G37" s="10" t="s">
        <v>14</v>
      </c>
      <c r="H37" s="10" t="s">
        <v>14</v>
      </c>
      <c r="I37" s="10" t="s">
        <v>14</v>
      </c>
      <c r="J37" s="10">
        <v>16</v>
      </c>
      <c r="K37" s="10">
        <v>14</v>
      </c>
      <c r="L37" s="10">
        <v>30</v>
      </c>
      <c r="M37" s="11">
        <v>6.0000000000000001E-3</v>
      </c>
    </row>
    <row r="38" spans="1:13" s="5" customFormat="1" ht="12" customHeight="1" x14ac:dyDescent="0.3">
      <c r="A38" s="5">
        <v>121</v>
      </c>
      <c r="B38" s="6" t="s">
        <v>50</v>
      </c>
      <c r="C38" s="7" t="s">
        <v>14</v>
      </c>
      <c r="D38" s="7">
        <v>5</v>
      </c>
      <c r="E38" s="7">
        <v>10</v>
      </c>
      <c r="F38" s="7">
        <v>7</v>
      </c>
      <c r="G38" s="7" t="s">
        <v>14</v>
      </c>
      <c r="H38" s="7" t="s">
        <v>14</v>
      </c>
      <c r="I38" s="7">
        <v>9</v>
      </c>
      <c r="J38" s="7">
        <v>10</v>
      </c>
      <c r="K38" s="7">
        <v>21</v>
      </c>
      <c r="L38" s="7">
        <v>31</v>
      </c>
      <c r="M38" s="8">
        <v>6.0000000000000001E-3</v>
      </c>
    </row>
    <row r="39" spans="1:13" s="5" customFormat="1" ht="12" customHeight="1" x14ac:dyDescent="0.3">
      <c r="A39" s="5">
        <v>48</v>
      </c>
      <c r="B39" s="9" t="s">
        <v>51</v>
      </c>
      <c r="C39" s="10" t="s">
        <v>14</v>
      </c>
      <c r="D39" s="10" t="s">
        <v>14</v>
      </c>
      <c r="E39" s="10">
        <v>6</v>
      </c>
      <c r="F39" s="10">
        <v>4</v>
      </c>
      <c r="G39" s="10" t="s">
        <v>14</v>
      </c>
      <c r="H39" s="10" t="s">
        <v>14</v>
      </c>
      <c r="I39" s="10" t="s">
        <v>14</v>
      </c>
      <c r="J39" s="10">
        <v>5</v>
      </c>
      <c r="K39" s="10">
        <v>7</v>
      </c>
      <c r="L39" s="10">
        <v>12</v>
      </c>
      <c r="M39" s="11">
        <v>2E-3</v>
      </c>
    </row>
    <row r="40" spans="1:13" s="5" customFormat="1" ht="12" customHeight="1" x14ac:dyDescent="0.3">
      <c r="A40" s="5">
        <v>300</v>
      </c>
      <c r="B40" s="6" t="s">
        <v>52</v>
      </c>
      <c r="C40" s="7" t="s">
        <v>14</v>
      </c>
      <c r="D40" s="7">
        <v>9</v>
      </c>
      <c r="E40" s="7">
        <v>25</v>
      </c>
      <c r="F40" s="7">
        <v>7</v>
      </c>
      <c r="G40" s="7" t="s">
        <v>14</v>
      </c>
      <c r="H40" s="7" t="s">
        <v>14</v>
      </c>
      <c r="I40" s="7">
        <v>5</v>
      </c>
      <c r="J40" s="7">
        <v>26</v>
      </c>
      <c r="K40" s="7">
        <v>22</v>
      </c>
      <c r="L40" s="7">
        <v>48</v>
      </c>
      <c r="M40" s="8">
        <v>0.01</v>
      </c>
    </row>
    <row r="41" spans="1:13" s="5" customFormat="1" ht="12" customHeight="1" x14ac:dyDescent="0.3">
      <c r="A41" s="5">
        <v>95</v>
      </c>
      <c r="B41" s="9" t="s">
        <v>53</v>
      </c>
      <c r="C41" s="10" t="s">
        <v>14</v>
      </c>
      <c r="D41" s="10" t="s">
        <v>14</v>
      </c>
      <c r="E41" s="10" t="s">
        <v>14</v>
      </c>
      <c r="F41" s="10" t="s">
        <v>14</v>
      </c>
      <c r="G41" s="10" t="s">
        <v>14</v>
      </c>
      <c r="H41" s="10" t="s">
        <v>14</v>
      </c>
      <c r="I41" s="10" t="s">
        <v>14</v>
      </c>
      <c r="J41" s="10" t="s">
        <v>14</v>
      </c>
      <c r="K41" s="10" t="s">
        <v>14</v>
      </c>
      <c r="L41" s="10" t="s">
        <v>14</v>
      </c>
      <c r="M41" s="11" t="s">
        <v>14</v>
      </c>
    </row>
    <row r="42" spans="1:13" s="5" customFormat="1" ht="12" customHeight="1" x14ac:dyDescent="0.3">
      <c r="A42" s="5">
        <v>76</v>
      </c>
      <c r="B42" s="6" t="s">
        <v>54</v>
      </c>
      <c r="C42" s="7" t="s">
        <v>14</v>
      </c>
      <c r="D42" s="7" t="s">
        <v>14</v>
      </c>
      <c r="E42" s="7">
        <v>33</v>
      </c>
      <c r="F42" s="7">
        <v>12</v>
      </c>
      <c r="G42" s="7" t="s">
        <v>14</v>
      </c>
      <c r="H42" s="7">
        <v>3</v>
      </c>
      <c r="I42" s="7">
        <v>11</v>
      </c>
      <c r="J42" s="7">
        <v>34</v>
      </c>
      <c r="K42" s="7">
        <v>25</v>
      </c>
      <c r="L42" s="7">
        <v>59</v>
      </c>
      <c r="M42" s="8">
        <v>1.2E-2</v>
      </c>
    </row>
    <row r="43" spans="1:13" s="5" customFormat="1" ht="12" customHeight="1" x14ac:dyDescent="0.3">
      <c r="A43" s="5">
        <v>325</v>
      </c>
      <c r="B43" s="9" t="s">
        <v>55</v>
      </c>
      <c r="C43" s="10" t="s">
        <v>14</v>
      </c>
      <c r="D43" s="10" t="s">
        <v>14</v>
      </c>
      <c r="E43" s="10">
        <v>28</v>
      </c>
      <c r="F43" s="10" t="s">
        <v>14</v>
      </c>
      <c r="G43" s="10" t="s">
        <v>14</v>
      </c>
      <c r="H43" s="10">
        <v>8</v>
      </c>
      <c r="I43" s="10">
        <v>14</v>
      </c>
      <c r="J43" s="10">
        <v>23</v>
      </c>
      <c r="K43" s="10">
        <v>29</v>
      </c>
      <c r="L43" s="10">
        <v>52</v>
      </c>
      <c r="M43" s="11">
        <v>1.0999999999999999E-2</v>
      </c>
    </row>
    <row r="44" spans="1:13" s="5" customFormat="1" ht="12" customHeight="1" x14ac:dyDescent="0.3">
      <c r="A44" s="5">
        <v>166</v>
      </c>
      <c r="B44" s="6" t="s">
        <v>56</v>
      </c>
      <c r="C44" s="7" t="s">
        <v>14</v>
      </c>
      <c r="D44" s="7" t="s">
        <v>14</v>
      </c>
      <c r="E44" s="7">
        <v>15</v>
      </c>
      <c r="F44" s="7">
        <v>9</v>
      </c>
      <c r="G44" s="7" t="s">
        <v>14</v>
      </c>
      <c r="H44" s="7" t="s">
        <v>14</v>
      </c>
      <c r="I44" s="7">
        <v>21</v>
      </c>
      <c r="J44" s="7">
        <v>28</v>
      </c>
      <c r="K44" s="7">
        <v>17</v>
      </c>
      <c r="L44" s="7">
        <v>45</v>
      </c>
      <c r="M44" s="8">
        <v>8.9999999999999993E-3</v>
      </c>
    </row>
    <row r="45" spans="1:13" s="5" customFormat="1" ht="12" customHeight="1" x14ac:dyDescent="0.3">
      <c r="A45" s="5">
        <v>106</v>
      </c>
      <c r="B45" s="9" t="s">
        <v>57</v>
      </c>
      <c r="C45" s="10" t="s">
        <v>14</v>
      </c>
      <c r="D45" s="10" t="s">
        <v>14</v>
      </c>
      <c r="E45" s="10">
        <v>17</v>
      </c>
      <c r="F45" s="10" t="s">
        <v>14</v>
      </c>
      <c r="G45" s="10" t="s">
        <v>14</v>
      </c>
      <c r="H45" s="10" t="s">
        <v>14</v>
      </c>
      <c r="I45" s="10">
        <v>6</v>
      </c>
      <c r="J45" s="10">
        <v>15</v>
      </c>
      <c r="K45" s="10">
        <v>9</v>
      </c>
      <c r="L45" s="10">
        <v>24</v>
      </c>
      <c r="M45" s="11">
        <v>5.0000000000000001E-3</v>
      </c>
    </row>
    <row r="46" spans="1:13" s="5" customFormat="1" ht="12" customHeight="1" x14ac:dyDescent="0.3">
      <c r="A46" s="5">
        <v>720</v>
      </c>
      <c r="B46" s="6" t="s">
        <v>58</v>
      </c>
      <c r="C46" s="7" t="s">
        <v>14</v>
      </c>
      <c r="D46" s="7" t="s">
        <v>14</v>
      </c>
      <c r="E46" s="7">
        <v>31</v>
      </c>
      <c r="F46" s="7">
        <v>3</v>
      </c>
      <c r="G46" s="7" t="s">
        <v>14</v>
      </c>
      <c r="H46" s="7" t="s">
        <v>14</v>
      </c>
      <c r="I46" s="7" t="s">
        <v>14</v>
      </c>
      <c r="J46" s="7">
        <v>16</v>
      </c>
      <c r="K46" s="7">
        <v>20</v>
      </c>
      <c r="L46" s="7">
        <v>36</v>
      </c>
      <c r="M46" s="8">
        <v>7.0000000000000001E-3</v>
      </c>
    </row>
    <row r="47" spans="1:13" s="5" customFormat="1" ht="12" customHeight="1" x14ac:dyDescent="0.3">
      <c r="A47" s="5">
        <v>59</v>
      </c>
      <c r="B47" s="9" t="s">
        <v>59</v>
      </c>
      <c r="C47" s="10" t="s">
        <v>14</v>
      </c>
      <c r="D47" s="10">
        <v>7</v>
      </c>
      <c r="E47" s="10">
        <v>7</v>
      </c>
      <c r="F47" s="10">
        <v>10</v>
      </c>
      <c r="G47" s="10" t="s">
        <v>14</v>
      </c>
      <c r="H47" s="10" t="s">
        <v>14</v>
      </c>
      <c r="I47" s="10">
        <v>15</v>
      </c>
      <c r="J47" s="10">
        <v>21</v>
      </c>
      <c r="K47" s="10">
        <v>19</v>
      </c>
      <c r="L47" s="10">
        <v>40</v>
      </c>
      <c r="M47" s="11">
        <v>8.0000000000000002E-3</v>
      </c>
    </row>
    <row r="48" spans="1:13" s="5" customFormat="1" ht="12" customHeight="1" x14ac:dyDescent="0.3">
      <c r="A48" s="5">
        <v>79</v>
      </c>
      <c r="B48" s="6" t="s">
        <v>60</v>
      </c>
      <c r="C48" s="7" t="s">
        <v>14</v>
      </c>
      <c r="D48" s="7" t="s">
        <v>14</v>
      </c>
      <c r="E48" s="7">
        <v>11</v>
      </c>
      <c r="F48" s="7" t="s">
        <v>14</v>
      </c>
      <c r="G48" s="7" t="s">
        <v>14</v>
      </c>
      <c r="H48" s="7">
        <v>5</v>
      </c>
      <c r="I48" s="7">
        <v>11</v>
      </c>
      <c r="J48" s="7">
        <v>14</v>
      </c>
      <c r="K48" s="7">
        <v>14</v>
      </c>
      <c r="L48" s="7">
        <v>28</v>
      </c>
      <c r="M48" s="8">
        <v>6.0000000000000001E-3</v>
      </c>
    </row>
    <row r="49" spans="1:13" s="5" customFormat="1" ht="12" customHeight="1" x14ac:dyDescent="0.3">
      <c r="A49" s="5">
        <v>432</v>
      </c>
      <c r="B49" s="9" t="s">
        <v>61</v>
      </c>
      <c r="C49" s="10" t="s">
        <v>14</v>
      </c>
      <c r="D49" s="10" t="s">
        <v>14</v>
      </c>
      <c r="E49" s="10">
        <v>31</v>
      </c>
      <c r="F49" s="10" t="s">
        <v>14</v>
      </c>
      <c r="G49" s="10" t="s">
        <v>14</v>
      </c>
      <c r="H49" s="10" t="s">
        <v>14</v>
      </c>
      <c r="I49" s="10" t="s">
        <v>14</v>
      </c>
      <c r="J49" s="10">
        <v>18</v>
      </c>
      <c r="K49" s="10">
        <v>17</v>
      </c>
      <c r="L49" s="10">
        <v>35</v>
      </c>
      <c r="M49" s="11">
        <v>7.0000000000000001E-3</v>
      </c>
    </row>
    <row r="50" spans="1:13" s="5" customFormat="1" ht="12" customHeight="1" x14ac:dyDescent="0.3">
      <c r="A50" s="5">
        <v>134</v>
      </c>
      <c r="B50" s="6" t="s">
        <v>62</v>
      </c>
      <c r="C50" s="7" t="s">
        <v>14</v>
      </c>
      <c r="D50" s="7" t="s">
        <v>14</v>
      </c>
      <c r="E50" s="7">
        <v>13</v>
      </c>
      <c r="F50" s="7">
        <v>7</v>
      </c>
      <c r="G50" s="7" t="s">
        <v>14</v>
      </c>
      <c r="H50" s="7" t="s">
        <v>14</v>
      </c>
      <c r="I50" s="7">
        <v>5</v>
      </c>
      <c r="J50" s="7">
        <v>14</v>
      </c>
      <c r="K50" s="7">
        <v>13</v>
      </c>
      <c r="L50" s="7">
        <v>27</v>
      </c>
      <c r="M50" s="8">
        <v>5.0000000000000001E-3</v>
      </c>
    </row>
    <row r="51" spans="1:13" s="5" customFormat="1" ht="12" customHeight="1" x14ac:dyDescent="0.3">
      <c r="A51" s="5">
        <v>145</v>
      </c>
      <c r="B51" s="9" t="s">
        <v>63</v>
      </c>
      <c r="C51" s="10" t="s">
        <v>14</v>
      </c>
      <c r="D51" s="10" t="s">
        <v>14</v>
      </c>
      <c r="E51" s="10">
        <v>11</v>
      </c>
      <c r="F51" s="10">
        <v>8</v>
      </c>
      <c r="G51" s="10" t="s">
        <v>14</v>
      </c>
      <c r="H51" s="10" t="s">
        <v>14</v>
      </c>
      <c r="I51" s="10" t="s">
        <v>14</v>
      </c>
      <c r="J51" s="10">
        <v>9</v>
      </c>
      <c r="K51" s="10">
        <v>12</v>
      </c>
      <c r="L51" s="10">
        <v>21</v>
      </c>
      <c r="M51" s="11">
        <v>4.0000000000000001E-3</v>
      </c>
    </row>
    <row r="52" spans="1:13" s="5" customFormat="1" ht="12" customHeight="1" x14ac:dyDescent="0.3">
      <c r="A52" s="5">
        <v>126</v>
      </c>
      <c r="B52" s="6" t="s">
        <v>64</v>
      </c>
      <c r="C52" s="7" t="s">
        <v>14</v>
      </c>
      <c r="D52" s="7" t="s">
        <v>14</v>
      </c>
      <c r="E52" s="7">
        <v>5</v>
      </c>
      <c r="F52" s="7" t="s">
        <v>14</v>
      </c>
      <c r="G52" s="7" t="s">
        <v>14</v>
      </c>
      <c r="H52" s="7" t="s">
        <v>14</v>
      </c>
      <c r="I52" s="7">
        <v>11</v>
      </c>
      <c r="J52" s="7">
        <v>10</v>
      </c>
      <c r="K52" s="7">
        <v>8</v>
      </c>
      <c r="L52" s="7">
        <v>18</v>
      </c>
      <c r="M52" s="8">
        <v>4.0000000000000001E-3</v>
      </c>
    </row>
    <row r="53" spans="1:13" s="5" customFormat="1" ht="12" customHeight="1" x14ac:dyDescent="0.3">
      <c r="A53" s="5">
        <v>520</v>
      </c>
      <c r="B53" s="9" t="s">
        <v>65</v>
      </c>
      <c r="C53" s="10" t="s">
        <v>14</v>
      </c>
      <c r="D53" s="10" t="s">
        <v>14</v>
      </c>
      <c r="E53" s="10" t="s">
        <v>14</v>
      </c>
      <c r="F53" s="10" t="s">
        <v>14</v>
      </c>
      <c r="G53" s="10" t="s">
        <v>14</v>
      </c>
      <c r="H53" s="10" t="s">
        <v>14</v>
      </c>
      <c r="I53" s="10" t="s">
        <v>14</v>
      </c>
      <c r="J53" s="10" t="s">
        <v>14</v>
      </c>
      <c r="K53" s="10" t="s">
        <v>14</v>
      </c>
      <c r="L53" s="10" t="s">
        <v>14</v>
      </c>
      <c r="M53" s="11" t="s">
        <v>14</v>
      </c>
    </row>
    <row r="54" spans="1:13" s="5" customFormat="1" ht="12" customHeight="1" x14ac:dyDescent="0.3">
      <c r="A54" s="5">
        <v>146</v>
      </c>
      <c r="B54" s="6" t="s">
        <v>66</v>
      </c>
      <c r="C54" s="7" t="s">
        <v>14</v>
      </c>
      <c r="D54" s="7" t="s">
        <v>14</v>
      </c>
      <c r="E54" s="7" t="s">
        <v>14</v>
      </c>
      <c r="F54" s="7" t="s">
        <v>14</v>
      </c>
      <c r="G54" s="7" t="s">
        <v>14</v>
      </c>
      <c r="H54" s="7" t="s">
        <v>14</v>
      </c>
      <c r="I54" s="7" t="s">
        <v>14</v>
      </c>
      <c r="J54" s="7" t="s">
        <v>14</v>
      </c>
      <c r="K54" s="7" t="s">
        <v>14</v>
      </c>
      <c r="L54" s="7" t="s">
        <v>14</v>
      </c>
      <c r="M54" s="8" t="s">
        <v>14</v>
      </c>
    </row>
    <row r="55" spans="1:13" s="5" customFormat="1" ht="12" customHeight="1" x14ac:dyDescent="0.3">
      <c r="A55" s="5">
        <v>107</v>
      </c>
      <c r="B55" s="9" t="s">
        <v>67</v>
      </c>
      <c r="C55" s="10" t="s">
        <v>14</v>
      </c>
      <c r="D55" s="10">
        <v>3</v>
      </c>
      <c r="E55" s="10">
        <v>6</v>
      </c>
      <c r="F55" s="10">
        <v>5</v>
      </c>
      <c r="G55" s="10" t="s">
        <v>14</v>
      </c>
      <c r="H55" s="10">
        <v>3</v>
      </c>
      <c r="I55" s="10">
        <v>5</v>
      </c>
      <c r="J55" s="10">
        <v>11</v>
      </c>
      <c r="K55" s="10">
        <v>11</v>
      </c>
      <c r="L55" s="10">
        <v>22</v>
      </c>
      <c r="M55" s="11">
        <v>4.0000000000000001E-3</v>
      </c>
    </row>
    <row r="56" spans="1:13" s="5" customFormat="1" ht="12" customHeight="1" x14ac:dyDescent="0.3">
      <c r="A56" s="5">
        <v>480</v>
      </c>
      <c r="B56" s="6" t="s">
        <v>68</v>
      </c>
      <c r="C56" s="7" t="s">
        <v>14</v>
      </c>
      <c r="D56" s="7" t="s">
        <v>14</v>
      </c>
      <c r="E56" s="7">
        <v>36</v>
      </c>
      <c r="F56" s="7">
        <v>3</v>
      </c>
      <c r="G56" s="7" t="s">
        <v>14</v>
      </c>
      <c r="H56" s="7">
        <v>6</v>
      </c>
      <c r="I56" s="7">
        <v>4</v>
      </c>
      <c r="J56" s="7">
        <v>28</v>
      </c>
      <c r="K56" s="7">
        <v>21</v>
      </c>
      <c r="L56" s="7">
        <v>49</v>
      </c>
      <c r="M56" s="8">
        <v>0.01</v>
      </c>
    </row>
    <row r="57" spans="1:13" s="5" customFormat="1" ht="12" customHeight="1" x14ac:dyDescent="0.3">
      <c r="A57" s="5">
        <v>440</v>
      </c>
      <c r="B57" s="6" t="s">
        <v>69</v>
      </c>
      <c r="C57" s="7" t="s">
        <v>14</v>
      </c>
      <c r="D57" s="7">
        <v>3</v>
      </c>
      <c r="E57" s="7">
        <v>53</v>
      </c>
      <c r="F57" s="7">
        <v>4</v>
      </c>
      <c r="G57" s="7" t="s">
        <v>14</v>
      </c>
      <c r="H57" s="7" t="s">
        <v>14</v>
      </c>
      <c r="I57" s="7">
        <v>7</v>
      </c>
      <c r="J57" s="7">
        <v>43</v>
      </c>
      <c r="K57" s="7">
        <v>26</v>
      </c>
      <c r="L57" s="7">
        <v>69</v>
      </c>
      <c r="M57" s="8">
        <v>1.4E-2</v>
      </c>
    </row>
    <row r="58" spans="1:13" s="5" customFormat="1" ht="12" customHeight="1" x14ac:dyDescent="0.3">
      <c r="A58" s="5">
        <v>22</v>
      </c>
      <c r="B58" s="9" t="s">
        <v>70</v>
      </c>
      <c r="C58" s="10" t="s">
        <v>14</v>
      </c>
      <c r="D58" s="10" t="s">
        <v>14</v>
      </c>
      <c r="E58" s="10" t="s">
        <v>14</v>
      </c>
      <c r="F58" s="10" t="s">
        <v>14</v>
      </c>
      <c r="G58" s="10" t="s">
        <v>14</v>
      </c>
      <c r="H58" s="10" t="s">
        <v>14</v>
      </c>
      <c r="I58" s="10">
        <v>8</v>
      </c>
      <c r="J58" s="10">
        <v>5</v>
      </c>
      <c r="K58" s="10">
        <v>8</v>
      </c>
      <c r="L58" s="10">
        <v>13</v>
      </c>
      <c r="M58" s="11">
        <v>3.0000000000000001E-3</v>
      </c>
    </row>
    <row r="59" spans="1:13" s="5" customFormat="1" ht="12" customHeight="1" x14ac:dyDescent="0.3">
      <c r="A59" s="5">
        <v>24</v>
      </c>
      <c r="B59" s="6" t="s">
        <v>71</v>
      </c>
      <c r="C59" s="7" t="s">
        <v>14</v>
      </c>
      <c r="D59" s="7" t="s">
        <v>14</v>
      </c>
      <c r="E59" s="7">
        <v>7</v>
      </c>
      <c r="F59" s="7" t="s">
        <v>14</v>
      </c>
      <c r="G59" s="7" t="s">
        <v>14</v>
      </c>
      <c r="H59" s="7" t="s">
        <v>14</v>
      </c>
      <c r="I59" s="7">
        <v>5</v>
      </c>
      <c r="J59" s="7">
        <v>8</v>
      </c>
      <c r="K59" s="7">
        <v>6</v>
      </c>
      <c r="L59" s="7">
        <v>14</v>
      </c>
      <c r="M59" s="8">
        <v>3.0000000000000001E-3</v>
      </c>
    </row>
    <row r="60" spans="1:13" s="5" customFormat="1" ht="12" customHeight="1" x14ac:dyDescent="0.3">
      <c r="A60" s="5">
        <v>147</v>
      </c>
      <c r="B60" s="9" t="s">
        <v>72</v>
      </c>
      <c r="C60" s="10" t="s">
        <v>14</v>
      </c>
      <c r="D60" s="10" t="s">
        <v>14</v>
      </c>
      <c r="E60" s="10">
        <v>28</v>
      </c>
      <c r="F60" s="10" t="s">
        <v>14</v>
      </c>
      <c r="G60" s="10" t="s">
        <v>14</v>
      </c>
      <c r="H60" s="10" t="s">
        <v>14</v>
      </c>
      <c r="I60" s="10" t="s">
        <v>14</v>
      </c>
      <c r="J60" s="10">
        <v>14</v>
      </c>
      <c r="K60" s="10">
        <v>14</v>
      </c>
      <c r="L60" s="10">
        <v>28</v>
      </c>
      <c r="M60" s="11">
        <v>6.0000000000000001E-3</v>
      </c>
    </row>
    <row r="61" spans="1:13" s="5" customFormat="1" ht="12" customHeight="1" x14ac:dyDescent="0.3">
      <c r="A61" s="5">
        <v>99</v>
      </c>
      <c r="B61" s="6" t="s">
        <v>73</v>
      </c>
      <c r="C61" s="7" t="s">
        <v>14</v>
      </c>
      <c r="D61" s="7">
        <v>3</v>
      </c>
      <c r="E61" s="7">
        <v>13</v>
      </c>
      <c r="F61" s="7">
        <v>15</v>
      </c>
      <c r="G61" s="7" t="s">
        <v>14</v>
      </c>
      <c r="H61" s="7" t="s">
        <v>14</v>
      </c>
      <c r="I61" s="7" t="s">
        <v>14</v>
      </c>
      <c r="J61" s="7">
        <v>16</v>
      </c>
      <c r="K61" s="7">
        <v>19</v>
      </c>
      <c r="L61" s="7">
        <v>35</v>
      </c>
      <c r="M61" s="8">
        <v>7.0000000000000001E-3</v>
      </c>
    </row>
    <row r="62" spans="1:13" s="5" customFormat="1" ht="12" customHeight="1" x14ac:dyDescent="0.3">
      <c r="A62" s="5">
        <v>371</v>
      </c>
      <c r="B62" s="9" t="s">
        <v>74</v>
      </c>
      <c r="C62" s="10" t="s">
        <v>14</v>
      </c>
      <c r="D62" s="10" t="s">
        <v>14</v>
      </c>
      <c r="E62" s="10" t="s">
        <v>14</v>
      </c>
      <c r="F62" s="10" t="s">
        <v>14</v>
      </c>
      <c r="G62" s="10" t="s">
        <v>14</v>
      </c>
      <c r="H62" s="10" t="s">
        <v>14</v>
      </c>
      <c r="I62" s="10" t="s">
        <v>14</v>
      </c>
      <c r="J62" s="10" t="s">
        <v>14</v>
      </c>
      <c r="K62" s="10" t="s">
        <v>14</v>
      </c>
      <c r="L62" s="10" t="s">
        <v>14</v>
      </c>
      <c r="M62" s="11" t="s">
        <v>14</v>
      </c>
    </row>
    <row r="63" spans="1:13" s="5" customFormat="1" ht="12" customHeight="1" x14ac:dyDescent="0.3">
      <c r="A63" s="5">
        <v>96</v>
      </c>
      <c r="B63" s="6" t="s">
        <v>75</v>
      </c>
      <c r="C63" s="7" t="s">
        <v>14</v>
      </c>
      <c r="D63" s="7" t="s">
        <v>14</v>
      </c>
      <c r="E63" s="7">
        <v>14</v>
      </c>
      <c r="F63" s="7" t="s">
        <v>14</v>
      </c>
      <c r="G63" s="7" t="s">
        <v>14</v>
      </c>
      <c r="H63" s="7" t="s">
        <v>14</v>
      </c>
      <c r="I63" s="7">
        <v>4</v>
      </c>
      <c r="J63" s="7">
        <v>9</v>
      </c>
      <c r="K63" s="7">
        <v>9</v>
      </c>
      <c r="L63" s="7">
        <v>18</v>
      </c>
      <c r="M63" s="8">
        <v>4.0000000000000001E-3</v>
      </c>
    </row>
    <row r="64" spans="1:13" s="5" customFormat="1" ht="12" customHeight="1" x14ac:dyDescent="0.3">
      <c r="A64" s="5">
        <v>27</v>
      </c>
      <c r="B64" s="9" t="s">
        <v>76</v>
      </c>
      <c r="C64" s="10" t="s">
        <v>14</v>
      </c>
      <c r="D64" s="10" t="s">
        <v>14</v>
      </c>
      <c r="E64" s="10">
        <v>10</v>
      </c>
      <c r="F64" s="10">
        <v>6</v>
      </c>
      <c r="G64" s="10" t="s">
        <v>14</v>
      </c>
      <c r="H64" s="10" t="s">
        <v>14</v>
      </c>
      <c r="I64" s="10">
        <v>9</v>
      </c>
      <c r="J64" s="10">
        <v>10</v>
      </c>
      <c r="K64" s="10">
        <v>16</v>
      </c>
      <c r="L64" s="10">
        <v>26</v>
      </c>
      <c r="M64" s="11">
        <v>5.0000000000000001E-3</v>
      </c>
    </row>
    <row r="65" spans="1:13" s="5" customFormat="1" ht="12" customHeight="1" x14ac:dyDescent="0.3">
      <c r="A65" s="5">
        <v>500</v>
      </c>
      <c r="B65" s="6" t="s">
        <v>77</v>
      </c>
      <c r="C65" s="7" t="s">
        <v>14</v>
      </c>
      <c r="D65" s="7" t="s">
        <v>14</v>
      </c>
      <c r="E65" s="7">
        <v>16</v>
      </c>
      <c r="F65" s="7" t="s">
        <v>14</v>
      </c>
      <c r="G65" s="7" t="s">
        <v>14</v>
      </c>
      <c r="H65" s="7" t="s">
        <v>14</v>
      </c>
      <c r="I65" s="7" t="s">
        <v>14</v>
      </c>
      <c r="J65" s="7">
        <v>10</v>
      </c>
      <c r="K65" s="7">
        <v>10</v>
      </c>
      <c r="L65" s="7">
        <v>20</v>
      </c>
      <c r="M65" s="8">
        <v>4.0000000000000001E-3</v>
      </c>
    </row>
    <row r="66" spans="1:13" s="5" customFormat="1" ht="12" customHeight="1" x14ac:dyDescent="0.3">
      <c r="A66" s="5">
        <v>128</v>
      </c>
      <c r="B66" s="9" t="s">
        <v>78</v>
      </c>
      <c r="C66" s="10" t="s">
        <v>14</v>
      </c>
      <c r="D66" s="10">
        <v>3</v>
      </c>
      <c r="E66" s="10">
        <v>23</v>
      </c>
      <c r="F66" s="10" t="s">
        <v>14</v>
      </c>
      <c r="G66" s="10" t="s">
        <v>14</v>
      </c>
      <c r="H66" s="10">
        <v>4</v>
      </c>
      <c r="I66" s="10">
        <v>3</v>
      </c>
      <c r="J66" s="10">
        <v>19</v>
      </c>
      <c r="K66" s="10">
        <v>16</v>
      </c>
      <c r="L66" s="10">
        <v>35</v>
      </c>
      <c r="M66" s="11">
        <v>7.0000000000000001E-3</v>
      </c>
    </row>
    <row r="67" spans="1:13" s="5" customFormat="1" ht="12" customHeight="1" x14ac:dyDescent="0.3">
      <c r="A67" s="5">
        <v>81</v>
      </c>
      <c r="B67" s="6" t="s">
        <v>79</v>
      </c>
      <c r="C67" s="7" t="s">
        <v>14</v>
      </c>
      <c r="D67" s="7">
        <v>3</v>
      </c>
      <c r="E67" s="7">
        <v>20</v>
      </c>
      <c r="F67" s="7">
        <v>8</v>
      </c>
      <c r="G67" s="7" t="s">
        <v>14</v>
      </c>
      <c r="H67" s="7">
        <v>6</v>
      </c>
      <c r="I67" s="7">
        <v>9</v>
      </c>
      <c r="J67" s="7">
        <v>26</v>
      </c>
      <c r="K67" s="7">
        <v>20</v>
      </c>
      <c r="L67" s="7">
        <v>46</v>
      </c>
      <c r="M67" s="8">
        <v>8.9999999999999993E-3</v>
      </c>
    </row>
    <row r="68" spans="1:13" s="5" customFormat="1" ht="12" customHeight="1" x14ac:dyDescent="0.3">
      <c r="A68" s="5">
        <v>530</v>
      </c>
      <c r="B68" s="9" t="s">
        <v>80</v>
      </c>
      <c r="C68" s="10" t="s">
        <v>14</v>
      </c>
      <c r="D68" s="10" t="s">
        <v>14</v>
      </c>
      <c r="E68" s="10">
        <v>25</v>
      </c>
      <c r="F68" s="10" t="s">
        <v>14</v>
      </c>
      <c r="G68" s="10" t="s">
        <v>14</v>
      </c>
      <c r="H68" s="10" t="s">
        <v>14</v>
      </c>
      <c r="I68" s="10" t="s">
        <v>14</v>
      </c>
      <c r="J68" s="10">
        <v>15</v>
      </c>
      <c r="K68" s="10">
        <v>13</v>
      </c>
      <c r="L68" s="10">
        <v>28</v>
      </c>
      <c r="M68" s="11">
        <v>6.0000000000000001E-3</v>
      </c>
    </row>
    <row r="69" spans="1:13" s="5" customFormat="1" ht="12" customHeight="1" x14ac:dyDescent="0.3">
      <c r="A69" s="5">
        <v>560</v>
      </c>
      <c r="B69" s="6" t="s">
        <v>81</v>
      </c>
      <c r="C69" s="7" t="s">
        <v>14</v>
      </c>
      <c r="D69" s="7" t="s">
        <v>14</v>
      </c>
      <c r="E69" s="7">
        <v>38</v>
      </c>
      <c r="F69" s="7">
        <v>12</v>
      </c>
      <c r="G69" s="7" t="s">
        <v>14</v>
      </c>
      <c r="H69" s="7">
        <v>3</v>
      </c>
      <c r="I69" s="7">
        <v>3</v>
      </c>
      <c r="J69" s="7">
        <v>31</v>
      </c>
      <c r="K69" s="7">
        <v>25</v>
      </c>
      <c r="L69" s="7">
        <v>56</v>
      </c>
      <c r="M69" s="8">
        <v>1.0999999999999999E-2</v>
      </c>
    </row>
    <row r="70" spans="1:13" s="5" customFormat="1" ht="12" customHeight="1" x14ac:dyDescent="0.3">
      <c r="A70" s="5">
        <v>86</v>
      </c>
      <c r="B70" s="9" t="s">
        <v>82</v>
      </c>
      <c r="C70" s="10" t="s">
        <v>14</v>
      </c>
      <c r="D70" s="10" t="s">
        <v>14</v>
      </c>
      <c r="E70" s="10">
        <v>20</v>
      </c>
      <c r="F70" s="10">
        <v>3</v>
      </c>
      <c r="G70" s="10" t="s">
        <v>14</v>
      </c>
      <c r="H70" s="10" t="s">
        <v>14</v>
      </c>
      <c r="I70" s="10">
        <v>5</v>
      </c>
      <c r="J70" s="10">
        <v>14</v>
      </c>
      <c r="K70" s="10">
        <v>15</v>
      </c>
      <c r="L70" s="10">
        <v>29</v>
      </c>
      <c r="M70" s="11">
        <v>6.0000000000000001E-3</v>
      </c>
    </row>
    <row r="71" spans="1:13" s="5" customFormat="1" ht="12" customHeight="1" x14ac:dyDescent="0.3">
      <c r="A71" s="5">
        <v>63</v>
      </c>
      <c r="B71" s="6" t="s">
        <v>83</v>
      </c>
      <c r="C71" s="7" t="s">
        <v>14</v>
      </c>
      <c r="D71" s="7" t="s">
        <v>14</v>
      </c>
      <c r="E71" s="7" t="s">
        <v>14</v>
      </c>
      <c r="F71" s="7" t="s">
        <v>14</v>
      </c>
      <c r="G71" s="7" t="s">
        <v>14</v>
      </c>
      <c r="H71" s="7" t="s">
        <v>14</v>
      </c>
      <c r="I71" s="7" t="s">
        <v>14</v>
      </c>
      <c r="J71" s="7" t="s">
        <v>14</v>
      </c>
      <c r="K71" s="7" t="s">
        <v>14</v>
      </c>
      <c r="L71" s="7" t="s">
        <v>14</v>
      </c>
      <c r="M71" s="8" t="s">
        <v>14</v>
      </c>
    </row>
    <row r="72" spans="1:13" s="5" customFormat="1" ht="12" customHeight="1" x14ac:dyDescent="0.3">
      <c r="A72" s="5">
        <v>580</v>
      </c>
      <c r="B72" s="9" t="s">
        <v>84</v>
      </c>
      <c r="C72" s="10" t="s">
        <v>14</v>
      </c>
      <c r="D72" s="10" t="s">
        <v>14</v>
      </c>
      <c r="E72" s="10">
        <v>42</v>
      </c>
      <c r="F72" s="10">
        <v>7</v>
      </c>
      <c r="G72" s="10" t="s">
        <v>14</v>
      </c>
      <c r="H72" s="10" t="s">
        <v>14</v>
      </c>
      <c r="I72" s="10">
        <v>10</v>
      </c>
      <c r="J72" s="10">
        <v>30</v>
      </c>
      <c r="K72" s="10">
        <v>33</v>
      </c>
      <c r="L72" s="10">
        <v>63</v>
      </c>
      <c r="M72" s="11">
        <v>1.2999999999999999E-2</v>
      </c>
    </row>
    <row r="73" spans="1:13" s="5" customFormat="1" ht="12" customHeight="1" x14ac:dyDescent="0.3">
      <c r="A73" s="5">
        <v>97</v>
      </c>
      <c r="B73" s="6" t="s">
        <v>85</v>
      </c>
      <c r="C73" s="7" t="s">
        <v>14</v>
      </c>
      <c r="D73" s="7" t="s">
        <v>14</v>
      </c>
      <c r="E73" s="7">
        <v>9</v>
      </c>
      <c r="F73" s="7" t="s">
        <v>14</v>
      </c>
      <c r="G73" s="7" t="s">
        <v>14</v>
      </c>
      <c r="H73" s="7" t="s">
        <v>14</v>
      </c>
      <c r="I73" s="7" t="s">
        <v>14</v>
      </c>
      <c r="J73" s="7">
        <v>6</v>
      </c>
      <c r="K73" s="7">
        <v>6</v>
      </c>
      <c r="L73" s="7">
        <v>12</v>
      </c>
      <c r="M73" s="8">
        <v>2E-3</v>
      </c>
    </row>
    <row r="74" spans="1:13" s="5" customFormat="1" ht="12" customHeight="1" x14ac:dyDescent="0.3">
      <c r="A74" s="5">
        <v>610</v>
      </c>
      <c r="B74" s="9" t="s">
        <v>86</v>
      </c>
      <c r="C74" s="10" t="s">
        <v>14</v>
      </c>
      <c r="D74" s="10" t="s">
        <v>14</v>
      </c>
      <c r="E74" s="10">
        <v>59</v>
      </c>
      <c r="F74" s="10">
        <v>10</v>
      </c>
      <c r="G74" s="10" t="s">
        <v>14</v>
      </c>
      <c r="H74" s="10" t="s">
        <v>14</v>
      </c>
      <c r="I74" s="10">
        <v>6</v>
      </c>
      <c r="J74" s="10">
        <v>44</v>
      </c>
      <c r="K74" s="10">
        <v>33</v>
      </c>
      <c r="L74" s="10">
        <v>77</v>
      </c>
      <c r="M74" s="11">
        <v>1.6E-2</v>
      </c>
    </row>
    <row r="75" spans="1:13" s="5" customFormat="1" ht="12" customHeight="1" x14ac:dyDescent="0.3">
      <c r="A75" s="5">
        <v>103</v>
      </c>
      <c r="B75" s="6" t="s">
        <v>87</v>
      </c>
      <c r="C75" s="7" t="s">
        <v>14</v>
      </c>
      <c r="D75" s="7" t="s">
        <v>14</v>
      </c>
      <c r="E75" s="7">
        <v>27</v>
      </c>
      <c r="F75" s="7">
        <v>12</v>
      </c>
      <c r="G75" s="7" t="s">
        <v>14</v>
      </c>
      <c r="H75" s="7" t="s">
        <v>14</v>
      </c>
      <c r="I75" s="7">
        <v>5</v>
      </c>
      <c r="J75" s="7">
        <v>20</v>
      </c>
      <c r="K75" s="7">
        <v>26</v>
      </c>
      <c r="L75" s="7">
        <v>46</v>
      </c>
      <c r="M75" s="8">
        <v>8.9999999999999993E-3</v>
      </c>
    </row>
    <row r="76" spans="1:13" s="5" customFormat="1" ht="12" customHeight="1" x14ac:dyDescent="0.3">
      <c r="A76" s="5">
        <v>87</v>
      </c>
      <c r="B76" s="9" t="s">
        <v>88</v>
      </c>
      <c r="C76" s="10" t="s">
        <v>14</v>
      </c>
      <c r="D76" s="10" t="s">
        <v>14</v>
      </c>
      <c r="E76" s="10">
        <v>10</v>
      </c>
      <c r="F76" s="10">
        <v>3</v>
      </c>
      <c r="G76" s="10" t="s">
        <v>14</v>
      </c>
      <c r="H76" s="10">
        <v>4</v>
      </c>
      <c r="I76" s="10">
        <v>8</v>
      </c>
      <c r="J76" s="10">
        <v>16</v>
      </c>
      <c r="K76" s="10">
        <v>9</v>
      </c>
      <c r="L76" s="10">
        <v>25</v>
      </c>
      <c r="M76" s="11">
        <v>5.0000000000000001E-3</v>
      </c>
    </row>
    <row r="77" spans="1:13" s="5" customFormat="1" ht="12" customHeight="1" x14ac:dyDescent="0.3">
      <c r="A77" s="5">
        <v>64</v>
      </c>
      <c r="B77" s="6" t="s">
        <v>89</v>
      </c>
      <c r="C77" s="7" t="s">
        <v>14</v>
      </c>
      <c r="D77" s="7" t="s">
        <v>14</v>
      </c>
      <c r="E77" s="7">
        <v>18</v>
      </c>
      <c r="F77" s="7">
        <v>3</v>
      </c>
      <c r="G77" s="7" t="s">
        <v>14</v>
      </c>
      <c r="H77" s="7" t="s">
        <v>14</v>
      </c>
      <c r="I77" s="7">
        <v>4</v>
      </c>
      <c r="J77" s="7">
        <v>12</v>
      </c>
      <c r="K77" s="7">
        <v>14</v>
      </c>
      <c r="L77" s="7">
        <v>26</v>
      </c>
      <c r="M77" s="8">
        <v>5.0000000000000001E-3</v>
      </c>
    </row>
    <row r="78" spans="1:13" s="5" customFormat="1" ht="12" customHeight="1" x14ac:dyDescent="0.3">
      <c r="A78" s="5">
        <v>71</v>
      </c>
      <c r="B78" s="9" t="s">
        <v>90</v>
      </c>
      <c r="C78" s="10" t="s">
        <v>14</v>
      </c>
      <c r="D78" s="10" t="s">
        <v>14</v>
      </c>
      <c r="E78" s="10">
        <v>8</v>
      </c>
      <c r="F78" s="10">
        <v>4</v>
      </c>
      <c r="G78" s="10" t="s">
        <v>14</v>
      </c>
      <c r="H78" s="10" t="s">
        <v>14</v>
      </c>
      <c r="I78" s="10">
        <v>8</v>
      </c>
      <c r="J78" s="10">
        <v>14</v>
      </c>
      <c r="K78" s="10">
        <v>6</v>
      </c>
      <c r="L78" s="10">
        <v>20</v>
      </c>
      <c r="M78" s="11">
        <v>4.0000000000000001E-3</v>
      </c>
    </row>
    <row r="79" spans="1:13" s="5" customFormat="1" ht="12" customHeight="1" x14ac:dyDescent="0.3">
      <c r="A79" s="5">
        <v>211</v>
      </c>
      <c r="B79" s="6" t="s">
        <v>91</v>
      </c>
      <c r="C79" s="7" t="s">
        <v>14</v>
      </c>
      <c r="D79" s="7" t="s">
        <v>14</v>
      </c>
      <c r="E79" s="7" t="s">
        <v>14</v>
      </c>
      <c r="F79" s="7" t="s">
        <v>14</v>
      </c>
      <c r="G79" s="7" t="s">
        <v>14</v>
      </c>
      <c r="H79" s="7" t="s">
        <v>14</v>
      </c>
      <c r="I79" s="7" t="s">
        <v>14</v>
      </c>
      <c r="J79" s="7" t="s">
        <v>14</v>
      </c>
      <c r="K79" s="7" t="s">
        <v>14</v>
      </c>
      <c r="L79" s="7" t="s">
        <v>14</v>
      </c>
      <c r="M79" s="8" t="s">
        <v>14</v>
      </c>
    </row>
    <row r="80" spans="1:13" s="5" customFormat="1" ht="12" customHeight="1" x14ac:dyDescent="0.3">
      <c r="A80" s="5">
        <v>104</v>
      </c>
      <c r="B80" s="9" t="s">
        <v>92</v>
      </c>
      <c r="C80" s="10" t="s">
        <v>14</v>
      </c>
      <c r="D80" s="10" t="s">
        <v>14</v>
      </c>
      <c r="E80" s="10">
        <v>21</v>
      </c>
      <c r="F80" s="10">
        <v>3</v>
      </c>
      <c r="G80" s="10" t="s">
        <v>14</v>
      </c>
      <c r="H80" s="10" t="s">
        <v>14</v>
      </c>
      <c r="I80" s="10" t="s">
        <v>14</v>
      </c>
      <c r="J80" s="10">
        <v>15</v>
      </c>
      <c r="K80" s="10">
        <v>14</v>
      </c>
      <c r="L80" s="10">
        <v>29</v>
      </c>
      <c r="M80" s="11">
        <v>6.0000000000000001E-3</v>
      </c>
    </row>
    <row r="81" spans="1:13" s="5" customFormat="1" ht="12" customHeight="1" x14ac:dyDescent="0.3">
      <c r="A81" s="5">
        <v>16</v>
      </c>
      <c r="B81" s="6" t="s">
        <v>93</v>
      </c>
      <c r="C81" s="7" t="s">
        <v>14</v>
      </c>
      <c r="D81" s="7" t="s">
        <v>14</v>
      </c>
      <c r="E81" s="7">
        <v>8</v>
      </c>
      <c r="F81" s="7">
        <v>5</v>
      </c>
      <c r="G81" s="7" t="s">
        <v>14</v>
      </c>
      <c r="H81" s="7" t="s">
        <v>14</v>
      </c>
      <c r="I81" s="7">
        <v>4</v>
      </c>
      <c r="J81" s="7">
        <v>7</v>
      </c>
      <c r="K81" s="7">
        <v>12</v>
      </c>
      <c r="L81" s="7">
        <v>19</v>
      </c>
      <c r="M81" s="8">
        <v>4.0000000000000001E-3</v>
      </c>
    </row>
    <row r="82" spans="1:13" s="5" customFormat="1" ht="12" customHeight="1" x14ac:dyDescent="0.3">
      <c r="A82" s="5">
        <v>69</v>
      </c>
      <c r="B82" s="9" t="s">
        <v>94</v>
      </c>
      <c r="C82" s="10" t="s">
        <v>14</v>
      </c>
      <c r="D82" s="10" t="s">
        <v>14</v>
      </c>
      <c r="E82" s="10" t="s">
        <v>14</v>
      </c>
      <c r="F82" s="10">
        <v>5</v>
      </c>
      <c r="G82" s="10" t="s">
        <v>14</v>
      </c>
      <c r="H82" s="10" t="s">
        <v>14</v>
      </c>
      <c r="I82" s="10">
        <v>10</v>
      </c>
      <c r="J82" s="10">
        <v>9</v>
      </c>
      <c r="K82" s="10">
        <v>10</v>
      </c>
      <c r="L82" s="10">
        <v>19</v>
      </c>
      <c r="M82" s="11">
        <v>4.0000000000000001E-3</v>
      </c>
    </row>
    <row r="83" spans="1:13" s="5" customFormat="1" ht="12" customHeight="1" x14ac:dyDescent="0.3">
      <c r="A83" s="5">
        <v>72</v>
      </c>
      <c r="B83" s="6" t="s">
        <v>95</v>
      </c>
      <c r="C83" s="7" t="s">
        <v>14</v>
      </c>
      <c r="D83" s="7" t="s">
        <v>14</v>
      </c>
      <c r="E83" s="7">
        <v>7</v>
      </c>
      <c r="F83" s="7">
        <v>3</v>
      </c>
      <c r="G83" s="7" t="s">
        <v>14</v>
      </c>
      <c r="H83" s="7" t="s">
        <v>14</v>
      </c>
      <c r="I83" s="7">
        <v>8</v>
      </c>
      <c r="J83" s="7">
        <v>11</v>
      </c>
      <c r="K83" s="7">
        <v>9</v>
      </c>
      <c r="L83" s="7">
        <v>20</v>
      </c>
      <c r="M83" s="8">
        <v>4.0000000000000001E-3</v>
      </c>
    </row>
    <row r="84" spans="1:13" s="5" customFormat="1" ht="12" customHeight="1" x14ac:dyDescent="0.3">
      <c r="A84" s="5">
        <v>116</v>
      </c>
      <c r="B84" s="9" t="s">
        <v>96</v>
      </c>
      <c r="C84" s="10" t="s">
        <v>14</v>
      </c>
      <c r="D84" s="10" t="s">
        <v>14</v>
      </c>
      <c r="E84" s="10">
        <v>15</v>
      </c>
      <c r="F84" s="10" t="s">
        <v>14</v>
      </c>
      <c r="G84" s="10" t="s">
        <v>14</v>
      </c>
      <c r="H84" s="10" t="s">
        <v>14</v>
      </c>
      <c r="I84" s="10">
        <v>4</v>
      </c>
      <c r="J84" s="10">
        <v>6</v>
      </c>
      <c r="K84" s="10">
        <v>15</v>
      </c>
      <c r="L84" s="10">
        <v>21</v>
      </c>
      <c r="M84" s="11">
        <v>4.0000000000000001E-3</v>
      </c>
    </row>
    <row r="85" spans="1:13" s="5" customFormat="1" ht="12" customHeight="1" x14ac:dyDescent="0.3">
      <c r="A85" s="5">
        <v>182</v>
      </c>
      <c r="B85" s="6" t="s">
        <v>97</v>
      </c>
      <c r="C85" s="7" t="s">
        <v>14</v>
      </c>
      <c r="D85" s="7" t="s">
        <v>14</v>
      </c>
      <c r="E85" s="7">
        <v>40</v>
      </c>
      <c r="F85" s="7" t="s">
        <v>14</v>
      </c>
      <c r="G85" s="7" t="s">
        <v>14</v>
      </c>
      <c r="H85" s="7">
        <v>3</v>
      </c>
      <c r="I85" s="7">
        <v>4</v>
      </c>
      <c r="J85" s="7">
        <v>33</v>
      </c>
      <c r="K85" s="7">
        <v>16</v>
      </c>
      <c r="L85" s="7">
        <v>49</v>
      </c>
      <c r="M85" s="8">
        <v>0.01</v>
      </c>
    </row>
    <row r="86" spans="1:13" s="5" customFormat="1" ht="12" customHeight="1" x14ac:dyDescent="0.3">
      <c r="A86" s="5">
        <v>109</v>
      </c>
      <c r="B86" s="9" t="s">
        <v>98</v>
      </c>
      <c r="C86" s="10" t="s">
        <v>14</v>
      </c>
      <c r="D86" s="10" t="s">
        <v>14</v>
      </c>
      <c r="E86" s="10">
        <v>5</v>
      </c>
      <c r="F86" s="10" t="s">
        <v>14</v>
      </c>
      <c r="G86" s="10" t="s">
        <v>14</v>
      </c>
      <c r="H86" s="10" t="s">
        <v>14</v>
      </c>
      <c r="I86" s="10">
        <v>5</v>
      </c>
      <c r="J86" s="10">
        <v>8</v>
      </c>
      <c r="K86" s="10">
        <v>3</v>
      </c>
      <c r="L86" s="10">
        <v>11</v>
      </c>
      <c r="M86" s="11">
        <v>2E-3</v>
      </c>
    </row>
    <row r="87" spans="1:13" s="5" customFormat="1" ht="12" customHeight="1" x14ac:dyDescent="0.3">
      <c r="A87" s="5">
        <v>67</v>
      </c>
      <c r="B87" s="6" t="s">
        <v>99</v>
      </c>
      <c r="C87" s="7" t="s">
        <v>14</v>
      </c>
      <c r="D87" s="7" t="s">
        <v>14</v>
      </c>
      <c r="E87" s="7">
        <v>12</v>
      </c>
      <c r="F87" s="7">
        <v>5</v>
      </c>
      <c r="G87" s="7" t="s">
        <v>14</v>
      </c>
      <c r="H87" s="7">
        <v>5</v>
      </c>
      <c r="I87" s="7">
        <v>9</v>
      </c>
      <c r="J87" s="7">
        <v>18</v>
      </c>
      <c r="K87" s="7">
        <v>13</v>
      </c>
      <c r="L87" s="7">
        <v>31</v>
      </c>
      <c r="M87" s="8">
        <v>6.0000000000000001E-3</v>
      </c>
    </row>
    <row r="88" spans="1:13" s="5" customFormat="1" ht="12" customHeight="1" x14ac:dyDescent="0.3">
      <c r="A88" s="5">
        <v>66</v>
      </c>
      <c r="B88" s="9" t="s">
        <v>100</v>
      </c>
      <c r="C88" s="10" t="s">
        <v>14</v>
      </c>
      <c r="D88" s="10" t="s">
        <v>14</v>
      </c>
      <c r="E88" s="10">
        <v>15</v>
      </c>
      <c r="F88" s="10" t="s">
        <v>14</v>
      </c>
      <c r="G88" s="10" t="s">
        <v>14</v>
      </c>
      <c r="H88" s="10" t="s">
        <v>14</v>
      </c>
      <c r="I88" s="10">
        <v>6</v>
      </c>
      <c r="J88" s="10">
        <v>12</v>
      </c>
      <c r="K88" s="10">
        <v>11</v>
      </c>
      <c r="L88" s="10">
        <v>23</v>
      </c>
      <c r="M88" s="11">
        <v>5.0000000000000001E-3</v>
      </c>
    </row>
    <row r="89" spans="1:13" s="5" customFormat="1" ht="12" customHeight="1" x14ac:dyDescent="0.3">
      <c r="A89" s="5">
        <v>117</v>
      </c>
      <c r="B89" s="6" t="s">
        <v>101</v>
      </c>
      <c r="C89" s="7" t="s">
        <v>14</v>
      </c>
      <c r="D89" s="7" t="s">
        <v>14</v>
      </c>
      <c r="E89" s="7">
        <v>13</v>
      </c>
      <c r="F89" s="7" t="s">
        <v>14</v>
      </c>
      <c r="G89" s="7" t="s">
        <v>14</v>
      </c>
      <c r="H89" s="7" t="s">
        <v>14</v>
      </c>
      <c r="I89" s="7">
        <v>5</v>
      </c>
      <c r="J89" s="7">
        <v>7</v>
      </c>
      <c r="K89" s="7">
        <v>14</v>
      </c>
      <c r="L89" s="7">
        <v>21</v>
      </c>
      <c r="M89" s="8">
        <v>4.0000000000000001E-3</v>
      </c>
    </row>
    <row r="90" spans="1:13" s="5" customFormat="1" ht="12" customHeight="1" x14ac:dyDescent="0.3">
      <c r="A90" s="5">
        <v>374</v>
      </c>
      <c r="B90" s="9" t="s">
        <v>102</v>
      </c>
      <c r="C90" s="10" t="s">
        <v>14</v>
      </c>
      <c r="D90" s="10" t="s">
        <v>14</v>
      </c>
      <c r="E90" s="10">
        <v>18</v>
      </c>
      <c r="F90" s="10" t="s">
        <v>14</v>
      </c>
      <c r="G90" s="10" t="s">
        <v>14</v>
      </c>
      <c r="H90" s="10" t="s">
        <v>14</v>
      </c>
      <c r="I90" s="10" t="s">
        <v>14</v>
      </c>
      <c r="J90" s="10">
        <v>11</v>
      </c>
      <c r="K90" s="10">
        <v>10</v>
      </c>
      <c r="L90" s="10">
        <v>21</v>
      </c>
      <c r="M90" s="11">
        <v>4.0000000000000001E-3</v>
      </c>
    </row>
    <row r="91" spans="1:13" s="5" customFormat="1" ht="12" customHeight="1" x14ac:dyDescent="0.3">
      <c r="A91" s="5">
        <v>78</v>
      </c>
      <c r="B91" s="6" t="s">
        <v>103</v>
      </c>
      <c r="C91" s="7" t="s">
        <v>14</v>
      </c>
      <c r="D91" s="7" t="s">
        <v>14</v>
      </c>
      <c r="E91" s="7">
        <v>6</v>
      </c>
      <c r="F91" s="7" t="s">
        <v>14</v>
      </c>
      <c r="G91" s="7" t="s">
        <v>14</v>
      </c>
      <c r="H91" s="7" t="s">
        <v>14</v>
      </c>
      <c r="I91" s="7">
        <v>7</v>
      </c>
      <c r="J91" s="7">
        <v>7</v>
      </c>
      <c r="K91" s="7">
        <v>9</v>
      </c>
      <c r="L91" s="7">
        <v>16</v>
      </c>
      <c r="M91" s="8">
        <v>3.0000000000000001E-3</v>
      </c>
    </row>
    <row r="92" spans="1:13" x14ac:dyDescent="0.3">
      <c r="A92" s="12" t="s">
        <v>104</v>
      </c>
      <c r="B92" s="13" t="s">
        <v>105</v>
      </c>
      <c r="C92" s="14" t="s">
        <v>14</v>
      </c>
      <c r="D92" s="14">
        <v>45</v>
      </c>
      <c r="E92" s="14">
        <v>1502</v>
      </c>
      <c r="F92" s="14">
        <v>296</v>
      </c>
      <c r="G92" s="14" t="s">
        <v>14</v>
      </c>
      <c r="H92" s="14">
        <v>100</v>
      </c>
      <c r="I92" s="14">
        <v>464</v>
      </c>
      <c r="J92" s="14">
        <v>1326</v>
      </c>
      <c r="K92" s="14">
        <v>1224</v>
      </c>
      <c r="L92" s="14">
        <v>2552</v>
      </c>
      <c r="M92" s="15">
        <v>0.51900000000000002</v>
      </c>
    </row>
    <row r="93" spans="1:13" ht="4.5" customHeight="1" x14ac:dyDescent="0.3">
      <c r="A93" s="12"/>
      <c r="B93" s="12"/>
      <c r="C93" s="16"/>
      <c r="D93" s="16"/>
      <c r="E93" s="16"/>
      <c r="F93" s="16"/>
      <c r="G93" s="16"/>
      <c r="H93" s="16"/>
      <c r="I93" s="16"/>
      <c r="J93" s="16"/>
      <c r="K93" s="16"/>
      <c r="L93" s="17"/>
      <c r="M93" s="16"/>
    </row>
    <row r="94" spans="1:13" x14ac:dyDescent="0.3">
      <c r="A94">
        <v>165</v>
      </c>
      <c r="B94" s="18" t="s">
        <v>106</v>
      </c>
      <c r="C94" s="10" t="s">
        <v>14</v>
      </c>
      <c r="D94" s="10" t="s">
        <v>14</v>
      </c>
      <c r="E94" s="10" t="s">
        <v>14</v>
      </c>
      <c r="F94" s="10" t="s">
        <v>14</v>
      </c>
      <c r="G94" s="10" t="s">
        <v>14</v>
      </c>
      <c r="H94" s="10" t="s">
        <v>14</v>
      </c>
      <c r="I94" s="10" t="s">
        <v>14</v>
      </c>
      <c r="J94" s="10" t="s">
        <v>14</v>
      </c>
      <c r="K94" s="10" t="s">
        <v>14</v>
      </c>
      <c r="L94" s="10" t="s">
        <v>14</v>
      </c>
      <c r="M94" s="11" t="s">
        <v>14</v>
      </c>
    </row>
    <row r="95" spans="1:13" ht="5.25" customHeight="1" x14ac:dyDescent="0.3">
      <c r="C95" s="5"/>
      <c r="D95" s="5"/>
      <c r="E95" s="5"/>
      <c r="F95" s="5"/>
      <c r="G95" s="5"/>
      <c r="H95" s="5"/>
      <c r="I95" s="5"/>
      <c r="J95" s="19"/>
      <c r="K95" s="19"/>
      <c r="L95" s="5"/>
      <c r="M95" s="5"/>
    </row>
    <row r="96" spans="1:13" x14ac:dyDescent="0.3">
      <c r="A96">
        <v>999</v>
      </c>
      <c r="B96" s="13" t="s">
        <v>107</v>
      </c>
      <c r="C96" s="20">
        <v>5</v>
      </c>
      <c r="D96" s="20">
        <v>105</v>
      </c>
      <c r="E96" s="20">
        <v>2883</v>
      </c>
      <c r="F96" s="20">
        <v>713</v>
      </c>
      <c r="G96" s="20">
        <v>4</v>
      </c>
      <c r="H96" s="20">
        <v>255</v>
      </c>
      <c r="I96" s="20">
        <v>950</v>
      </c>
      <c r="J96" s="20">
        <v>2514</v>
      </c>
      <c r="K96" s="20">
        <v>2401</v>
      </c>
      <c r="L96" s="20">
        <v>4915</v>
      </c>
      <c r="M96" s="21">
        <v>1</v>
      </c>
    </row>
    <row r="97" spans="2:13" x14ac:dyDescent="0.3">
      <c r="B97" s="61" t="s">
        <v>108</v>
      </c>
      <c r="C97" s="61"/>
      <c r="D97" s="61"/>
      <c r="E97" s="61"/>
      <c r="F97" s="61"/>
      <c r="G97" s="61"/>
      <c r="H97" s="61"/>
      <c r="I97" s="61"/>
      <c r="J97" s="61"/>
      <c r="K97" s="61"/>
      <c r="L97" s="61"/>
      <c r="M97" s="61"/>
    </row>
    <row r="98" spans="2:13" ht="12.75" customHeight="1" x14ac:dyDescent="0.3">
      <c r="B98" s="62" t="s">
        <v>109</v>
      </c>
      <c r="C98" s="62"/>
      <c r="D98" s="62"/>
      <c r="E98" s="62"/>
      <c r="F98" s="62"/>
      <c r="G98" s="62"/>
      <c r="H98" s="62"/>
      <c r="I98" s="62"/>
      <c r="J98" s="62"/>
      <c r="K98" s="62"/>
      <c r="L98" s="62"/>
      <c r="M98" s="62"/>
    </row>
    <row r="99" spans="2:13" x14ac:dyDescent="0.3">
      <c r="B99" s="22" t="s">
        <v>110</v>
      </c>
    </row>
    <row r="100" spans="2:13" ht="15" customHeight="1" x14ac:dyDescent="0.3">
      <c r="B100" s="63" t="s">
        <v>111</v>
      </c>
      <c r="C100" s="63"/>
      <c r="D100" s="63"/>
      <c r="E100" s="63"/>
      <c r="F100" s="63"/>
      <c r="G100" s="63"/>
      <c r="H100" s="63"/>
      <c r="I100" s="63"/>
      <c r="J100" s="63"/>
      <c r="K100" s="63"/>
      <c r="L100" s="63"/>
      <c r="M100" s="63"/>
    </row>
    <row r="101" spans="2:13" x14ac:dyDescent="0.3">
      <c r="B101" s="63"/>
      <c r="C101" s="63"/>
      <c r="D101" s="63"/>
      <c r="E101" s="63"/>
      <c r="F101" s="63"/>
      <c r="G101" s="63"/>
      <c r="H101" s="63"/>
      <c r="I101" s="63"/>
      <c r="J101" s="63"/>
      <c r="K101" s="63"/>
      <c r="L101" s="63"/>
      <c r="M101" s="63"/>
    </row>
    <row r="102" spans="2:13" x14ac:dyDescent="0.3">
      <c r="B102" s="63"/>
      <c r="C102" s="63"/>
      <c r="D102" s="63"/>
      <c r="E102" s="63"/>
      <c r="F102" s="63"/>
      <c r="G102" s="63"/>
      <c r="H102" s="63"/>
      <c r="I102" s="63"/>
      <c r="J102" s="63"/>
      <c r="K102" s="63"/>
      <c r="L102" s="63"/>
      <c r="M102" s="63"/>
    </row>
    <row r="103" spans="2:13" x14ac:dyDescent="0.3">
      <c r="B103" s="63"/>
      <c r="C103" s="63"/>
      <c r="D103" s="63"/>
      <c r="E103" s="63"/>
      <c r="F103" s="63"/>
      <c r="G103" s="63"/>
      <c r="H103" s="63"/>
      <c r="I103" s="63"/>
      <c r="J103" s="63"/>
      <c r="K103" s="63"/>
      <c r="L103" s="63"/>
      <c r="M103" s="63"/>
    </row>
    <row r="104" spans="2:13" x14ac:dyDescent="0.3">
      <c r="B104" s="62" t="s">
        <v>112</v>
      </c>
      <c r="C104" s="62"/>
      <c r="D104" s="62"/>
      <c r="E104" s="62"/>
      <c r="F104" s="62"/>
      <c r="G104" s="62"/>
      <c r="H104" s="62"/>
      <c r="I104" s="62"/>
      <c r="J104" s="62"/>
      <c r="K104" s="62"/>
      <c r="L104" s="62"/>
      <c r="M104" s="62"/>
    </row>
  </sheetData>
  <mergeCells count="4">
    <mergeCell ref="B97:M97"/>
    <mergeCell ref="B98:M98"/>
    <mergeCell ref="B100:M103"/>
    <mergeCell ref="B104:M104"/>
  </mergeCells>
  <pageMargins left="0.25" right="0.25" top="0.75" bottom="0.75" header="0.3" footer="0.3"/>
  <pageSetup orientation="portrait" r:id="rId1"/>
  <headerFooter>
    <oddHeader>&amp;C&amp;"-,Bold"&amp;7JEFFERSON COUNTY PUBLIC SCHOOLS
DEMOGRAPHIC CHARACTERISTICS OF THE HOMELESS POPULATION
2019-2020  ELEMENTARY SCHOOLS</oddHeader>
    <oddFooter>&amp;L&amp;8Accountability, Research and Systems Improvement
Data Source: KDE School Report Card
DD:SL:pc</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53068-5FBE-4E65-90EA-4A7AD4167324}">
  <dimension ref="A1:AC39"/>
  <sheetViews>
    <sheetView view="pageLayout" topLeftCell="B1" zoomScaleNormal="100" workbookViewId="0">
      <selection activeCell="B1" sqref="B1"/>
    </sheetView>
  </sheetViews>
  <sheetFormatPr defaultRowHeight="14.4" x14ac:dyDescent="0.3"/>
  <cols>
    <col min="1" max="1" width="6.88671875" hidden="1" customWidth="1"/>
    <col min="2" max="2" width="21.109375" customWidth="1"/>
    <col min="3" max="3" width="8.33203125" customWidth="1"/>
    <col min="4" max="4" width="5.109375" bestFit="1" customWidth="1"/>
    <col min="5" max="5" width="8.109375" customWidth="1"/>
    <col min="6" max="6" width="7.33203125" bestFit="1" customWidth="1"/>
    <col min="7" max="7" width="8" bestFit="1" customWidth="1"/>
    <col min="8" max="8" width="6.44140625" bestFit="1" customWidth="1"/>
    <col min="9" max="9" width="5.88671875" bestFit="1" customWidth="1"/>
    <col min="10" max="10" width="5" bestFit="1" customWidth="1"/>
    <col min="11" max="11" width="6.6640625" bestFit="1" customWidth="1"/>
    <col min="12" max="12" width="8.5546875" bestFit="1" customWidth="1"/>
    <col min="13" max="13" width="10.109375" bestFit="1" customWidth="1"/>
  </cols>
  <sheetData>
    <row r="1" spans="1:13" ht="69" x14ac:dyDescent="0.3">
      <c r="A1" s="1" t="s">
        <v>0</v>
      </c>
      <c r="B1" s="2" t="s">
        <v>1</v>
      </c>
      <c r="C1" s="3" t="s">
        <v>2</v>
      </c>
      <c r="D1" s="3" t="s">
        <v>3</v>
      </c>
      <c r="E1" s="3" t="s">
        <v>4</v>
      </c>
      <c r="F1" s="3" t="s">
        <v>5</v>
      </c>
      <c r="G1" s="3" t="s">
        <v>6</v>
      </c>
      <c r="H1" s="3" t="s">
        <v>7</v>
      </c>
      <c r="I1" s="3" t="s">
        <v>8</v>
      </c>
      <c r="J1" s="3" t="s">
        <v>9</v>
      </c>
      <c r="K1" s="3" t="s">
        <v>10</v>
      </c>
      <c r="L1" s="3" t="s">
        <v>11</v>
      </c>
      <c r="M1" s="4" t="s">
        <v>12</v>
      </c>
    </row>
    <row r="2" spans="1:13" x14ac:dyDescent="0.3">
      <c r="A2" s="5">
        <v>40</v>
      </c>
      <c r="B2" s="6" t="s">
        <v>113</v>
      </c>
      <c r="C2" s="23" t="s">
        <v>14</v>
      </c>
      <c r="D2" s="23" t="s">
        <v>14</v>
      </c>
      <c r="E2" s="23" t="s">
        <v>14</v>
      </c>
      <c r="F2" s="23" t="s">
        <v>14</v>
      </c>
      <c r="G2" s="23" t="s">
        <v>14</v>
      </c>
      <c r="H2" s="23" t="s">
        <v>14</v>
      </c>
      <c r="I2" s="23" t="s">
        <v>14</v>
      </c>
      <c r="J2" s="23" t="s">
        <v>14</v>
      </c>
      <c r="K2" s="23" t="s">
        <v>14</v>
      </c>
      <c r="L2" s="23" t="s">
        <v>14</v>
      </c>
      <c r="M2" s="8" t="s">
        <v>14</v>
      </c>
    </row>
    <row r="3" spans="1:13" x14ac:dyDescent="0.3">
      <c r="A3" s="5">
        <v>167</v>
      </c>
      <c r="B3" s="9" t="s">
        <v>114</v>
      </c>
      <c r="C3" s="24" t="s">
        <v>14</v>
      </c>
      <c r="D3" s="24" t="s">
        <v>14</v>
      </c>
      <c r="E3" s="24">
        <v>11</v>
      </c>
      <c r="F3" s="24">
        <v>4</v>
      </c>
      <c r="G3" s="24" t="s">
        <v>14</v>
      </c>
      <c r="H3" s="24" t="s">
        <v>14</v>
      </c>
      <c r="I3" s="24">
        <v>11</v>
      </c>
      <c r="J3" s="24">
        <v>15</v>
      </c>
      <c r="K3" s="24">
        <v>13</v>
      </c>
      <c r="L3" s="24">
        <v>28</v>
      </c>
      <c r="M3" s="25">
        <v>6.0000000000000001E-3</v>
      </c>
    </row>
    <row r="4" spans="1:13" x14ac:dyDescent="0.3">
      <c r="A4" s="5">
        <v>164</v>
      </c>
      <c r="B4" s="6" t="s">
        <v>115</v>
      </c>
      <c r="C4" s="23" t="s">
        <v>14</v>
      </c>
      <c r="D4" s="23" t="s">
        <v>14</v>
      </c>
      <c r="E4" s="23">
        <v>27</v>
      </c>
      <c r="F4" s="23">
        <v>4</v>
      </c>
      <c r="G4" s="23" t="s">
        <v>14</v>
      </c>
      <c r="H4" s="23" t="s">
        <v>14</v>
      </c>
      <c r="I4" s="23">
        <v>7</v>
      </c>
      <c r="J4" s="23">
        <v>19</v>
      </c>
      <c r="K4" s="23">
        <v>21</v>
      </c>
      <c r="L4" s="23">
        <v>40</v>
      </c>
      <c r="M4" s="26">
        <v>8.0000000000000002E-3</v>
      </c>
    </row>
    <row r="5" spans="1:13" x14ac:dyDescent="0.3">
      <c r="A5" s="5">
        <v>119</v>
      </c>
      <c r="B5" s="9" t="s">
        <v>116</v>
      </c>
      <c r="C5" s="24" t="s">
        <v>14</v>
      </c>
      <c r="D5" s="24" t="s">
        <v>14</v>
      </c>
      <c r="E5" s="24">
        <v>35</v>
      </c>
      <c r="F5" s="24" t="s">
        <v>14</v>
      </c>
      <c r="G5" s="24" t="s">
        <v>14</v>
      </c>
      <c r="H5" s="24" t="s">
        <v>14</v>
      </c>
      <c r="I5" s="24">
        <v>9</v>
      </c>
      <c r="J5" s="24">
        <v>27</v>
      </c>
      <c r="K5" s="24">
        <v>20</v>
      </c>
      <c r="L5" s="24">
        <v>47</v>
      </c>
      <c r="M5" s="25">
        <v>0.01</v>
      </c>
    </row>
    <row r="6" spans="1:13" x14ac:dyDescent="0.3">
      <c r="A6" s="5">
        <v>49</v>
      </c>
      <c r="B6" s="6" t="s">
        <v>117</v>
      </c>
      <c r="C6" s="23" t="s">
        <v>14</v>
      </c>
      <c r="D6" s="23" t="s">
        <v>14</v>
      </c>
      <c r="E6" s="23">
        <v>21</v>
      </c>
      <c r="F6" s="23" t="s">
        <v>14</v>
      </c>
      <c r="G6" s="23" t="s">
        <v>14</v>
      </c>
      <c r="H6" s="23">
        <v>7</v>
      </c>
      <c r="I6" s="23">
        <v>14</v>
      </c>
      <c r="J6" s="23">
        <v>24</v>
      </c>
      <c r="K6" s="23">
        <v>20</v>
      </c>
      <c r="L6" s="23">
        <v>44</v>
      </c>
      <c r="M6" s="26">
        <v>8.9999999999999993E-3</v>
      </c>
    </row>
    <row r="7" spans="1:13" x14ac:dyDescent="0.3">
      <c r="A7" s="5">
        <v>620</v>
      </c>
      <c r="B7" s="27" t="s">
        <v>118</v>
      </c>
      <c r="C7" s="24" t="s">
        <v>14</v>
      </c>
      <c r="D7" s="24" t="s">
        <v>14</v>
      </c>
      <c r="E7" s="24">
        <v>31</v>
      </c>
      <c r="F7" s="24">
        <v>3</v>
      </c>
      <c r="G7" s="24" t="s">
        <v>14</v>
      </c>
      <c r="H7" s="24">
        <v>3</v>
      </c>
      <c r="I7" s="24">
        <v>6</v>
      </c>
      <c r="J7" s="24">
        <v>44</v>
      </c>
      <c r="K7" s="24" t="s">
        <v>14</v>
      </c>
      <c r="L7" s="24">
        <v>44</v>
      </c>
      <c r="M7" s="25">
        <v>8.9999999999999993E-3</v>
      </c>
    </row>
    <row r="8" spans="1:13" x14ac:dyDescent="0.3">
      <c r="A8" s="5">
        <v>730</v>
      </c>
      <c r="B8" s="28" t="s">
        <v>119</v>
      </c>
      <c r="C8" s="23" t="s">
        <v>14</v>
      </c>
      <c r="D8" s="23" t="s">
        <v>14</v>
      </c>
      <c r="E8" s="23">
        <v>43</v>
      </c>
      <c r="F8" s="23">
        <v>5</v>
      </c>
      <c r="G8" s="23" t="s">
        <v>14</v>
      </c>
      <c r="H8" s="23">
        <v>4</v>
      </c>
      <c r="I8" s="23">
        <v>5</v>
      </c>
      <c r="J8" s="23" t="s">
        <v>14</v>
      </c>
      <c r="K8" s="23">
        <v>58</v>
      </c>
      <c r="L8" s="23">
        <v>58</v>
      </c>
      <c r="M8" s="26">
        <v>1.2E-2</v>
      </c>
    </row>
    <row r="9" spans="1:13" x14ac:dyDescent="0.3">
      <c r="A9" s="5">
        <v>320</v>
      </c>
      <c r="B9" s="9" t="s">
        <v>120</v>
      </c>
      <c r="C9" s="24" t="s">
        <v>14</v>
      </c>
      <c r="D9" s="24" t="s">
        <v>14</v>
      </c>
      <c r="E9" s="24">
        <v>35</v>
      </c>
      <c r="F9" s="24" t="s">
        <v>14</v>
      </c>
      <c r="G9" s="24" t="s">
        <v>14</v>
      </c>
      <c r="H9" s="24">
        <v>4</v>
      </c>
      <c r="I9" s="24">
        <v>16</v>
      </c>
      <c r="J9" s="24">
        <v>27</v>
      </c>
      <c r="K9" s="24">
        <v>30</v>
      </c>
      <c r="L9" s="24">
        <v>57</v>
      </c>
      <c r="M9" s="25">
        <v>1.2E-2</v>
      </c>
    </row>
    <row r="10" spans="1:13" x14ac:dyDescent="0.3">
      <c r="A10" s="5">
        <v>396</v>
      </c>
      <c r="B10" s="6" t="s">
        <v>121</v>
      </c>
      <c r="C10" s="23" t="s">
        <v>14</v>
      </c>
      <c r="D10" s="23" t="s">
        <v>14</v>
      </c>
      <c r="E10" s="23" t="s">
        <v>14</v>
      </c>
      <c r="F10" s="23" t="s">
        <v>14</v>
      </c>
      <c r="G10" s="23" t="s">
        <v>14</v>
      </c>
      <c r="H10" s="23" t="s">
        <v>14</v>
      </c>
      <c r="I10" s="23" t="s">
        <v>14</v>
      </c>
      <c r="J10" s="23" t="s">
        <v>14</v>
      </c>
      <c r="K10" s="23" t="s">
        <v>14</v>
      </c>
      <c r="L10" s="23" t="s">
        <v>14</v>
      </c>
      <c r="M10" s="8" t="s">
        <v>14</v>
      </c>
    </row>
    <row r="11" spans="1:13" x14ac:dyDescent="0.3">
      <c r="A11" s="5">
        <v>470</v>
      </c>
      <c r="B11" s="9" t="s">
        <v>122</v>
      </c>
      <c r="C11" s="24" t="s">
        <v>14</v>
      </c>
      <c r="D11" s="24" t="s">
        <v>14</v>
      </c>
      <c r="E11" s="24">
        <v>15</v>
      </c>
      <c r="F11" s="24" t="s">
        <v>14</v>
      </c>
      <c r="G11" s="24" t="s">
        <v>14</v>
      </c>
      <c r="H11" s="24" t="s">
        <v>14</v>
      </c>
      <c r="I11" s="24">
        <v>5</v>
      </c>
      <c r="J11" s="24">
        <v>9</v>
      </c>
      <c r="K11" s="24">
        <v>14</v>
      </c>
      <c r="L11" s="24">
        <v>23</v>
      </c>
      <c r="M11" s="25">
        <v>5.0000000000000001E-3</v>
      </c>
    </row>
    <row r="12" spans="1:13" x14ac:dyDescent="0.3">
      <c r="A12" s="5">
        <v>162</v>
      </c>
      <c r="B12" s="6" t="s">
        <v>123</v>
      </c>
      <c r="C12" s="23" t="s">
        <v>14</v>
      </c>
      <c r="D12" s="23" t="s">
        <v>14</v>
      </c>
      <c r="E12" s="23">
        <v>19</v>
      </c>
      <c r="F12" s="23">
        <v>4</v>
      </c>
      <c r="G12" s="23" t="s">
        <v>14</v>
      </c>
      <c r="H12" s="23">
        <v>9</v>
      </c>
      <c r="I12" s="23">
        <v>7</v>
      </c>
      <c r="J12" s="23">
        <v>24</v>
      </c>
      <c r="K12" s="23">
        <v>15</v>
      </c>
      <c r="L12" s="23">
        <v>39</v>
      </c>
      <c r="M12" s="26">
        <v>8.0000000000000002E-3</v>
      </c>
    </row>
    <row r="13" spans="1:13" x14ac:dyDescent="0.3">
      <c r="A13" s="5">
        <v>163</v>
      </c>
      <c r="B13" s="9" t="s">
        <v>124</v>
      </c>
      <c r="C13" s="24" t="s">
        <v>14</v>
      </c>
      <c r="D13" s="24" t="s">
        <v>14</v>
      </c>
      <c r="E13" s="24">
        <v>13</v>
      </c>
      <c r="F13" s="24" t="s">
        <v>14</v>
      </c>
      <c r="G13" s="24" t="s">
        <v>14</v>
      </c>
      <c r="H13" s="24">
        <v>3</v>
      </c>
      <c r="I13" s="24">
        <v>9</v>
      </c>
      <c r="J13" s="24">
        <v>10</v>
      </c>
      <c r="K13" s="24">
        <v>16</v>
      </c>
      <c r="L13" s="24">
        <v>26</v>
      </c>
      <c r="M13" s="25">
        <v>5.0000000000000001E-3</v>
      </c>
    </row>
    <row r="14" spans="1:13" x14ac:dyDescent="0.3">
      <c r="A14" s="5">
        <v>133</v>
      </c>
      <c r="B14" s="6" t="s">
        <v>125</v>
      </c>
      <c r="C14" s="23" t="s">
        <v>14</v>
      </c>
      <c r="D14" s="23" t="s">
        <v>14</v>
      </c>
      <c r="E14" s="23">
        <v>30</v>
      </c>
      <c r="F14" s="23">
        <v>10</v>
      </c>
      <c r="G14" s="23" t="s">
        <v>14</v>
      </c>
      <c r="H14" s="23" t="s">
        <v>14</v>
      </c>
      <c r="I14" s="23">
        <v>17</v>
      </c>
      <c r="J14" s="23">
        <v>28</v>
      </c>
      <c r="K14" s="23">
        <v>32</v>
      </c>
      <c r="L14" s="23">
        <v>60</v>
      </c>
      <c r="M14" s="26">
        <v>1.2E-2</v>
      </c>
    </row>
    <row r="15" spans="1:13" x14ac:dyDescent="0.3">
      <c r="A15" s="5">
        <v>340</v>
      </c>
      <c r="B15" s="9" t="s">
        <v>126</v>
      </c>
      <c r="C15" s="24" t="s">
        <v>14</v>
      </c>
      <c r="D15" s="24" t="s">
        <v>14</v>
      </c>
      <c r="E15" s="24">
        <v>47</v>
      </c>
      <c r="F15" s="24" t="s">
        <v>14</v>
      </c>
      <c r="G15" s="24" t="s">
        <v>14</v>
      </c>
      <c r="H15" s="24">
        <v>4</v>
      </c>
      <c r="I15" s="24">
        <v>8</v>
      </c>
      <c r="J15" s="24">
        <v>33</v>
      </c>
      <c r="K15" s="24">
        <v>28</v>
      </c>
      <c r="L15" s="24">
        <v>61</v>
      </c>
      <c r="M15" s="25">
        <v>1.2E-2</v>
      </c>
    </row>
    <row r="16" spans="1:13" x14ac:dyDescent="0.3">
      <c r="A16" s="5">
        <v>41</v>
      </c>
      <c r="B16" s="6" t="s">
        <v>127</v>
      </c>
      <c r="C16" s="23" t="s">
        <v>14</v>
      </c>
      <c r="D16" s="23" t="s">
        <v>14</v>
      </c>
      <c r="E16" s="23">
        <v>38</v>
      </c>
      <c r="F16" s="23">
        <v>13</v>
      </c>
      <c r="G16" s="23" t="s">
        <v>14</v>
      </c>
      <c r="H16" s="23" t="s">
        <v>14</v>
      </c>
      <c r="I16" s="23">
        <v>13</v>
      </c>
      <c r="J16" s="23">
        <v>33</v>
      </c>
      <c r="K16" s="23">
        <v>35</v>
      </c>
      <c r="L16" s="23">
        <v>68</v>
      </c>
      <c r="M16" s="26">
        <v>1.4E-2</v>
      </c>
    </row>
    <row r="17" spans="1:13" x14ac:dyDescent="0.3">
      <c r="A17" s="5">
        <v>435</v>
      </c>
      <c r="B17" s="9" t="s">
        <v>128</v>
      </c>
      <c r="C17" s="24" t="s">
        <v>14</v>
      </c>
      <c r="D17" s="24" t="s">
        <v>14</v>
      </c>
      <c r="E17" s="24">
        <v>38</v>
      </c>
      <c r="F17" s="24">
        <v>3</v>
      </c>
      <c r="G17" s="24" t="s">
        <v>14</v>
      </c>
      <c r="H17" s="24" t="s">
        <v>14</v>
      </c>
      <c r="I17" s="24">
        <v>4</v>
      </c>
      <c r="J17" s="24">
        <v>24</v>
      </c>
      <c r="K17" s="24">
        <v>22</v>
      </c>
      <c r="L17" s="24">
        <v>46</v>
      </c>
      <c r="M17" s="25">
        <v>8.9999999999999993E-3</v>
      </c>
    </row>
    <row r="18" spans="1:13" x14ac:dyDescent="0.3">
      <c r="A18" s="5">
        <v>219</v>
      </c>
      <c r="B18" s="6" t="s">
        <v>129</v>
      </c>
      <c r="C18" s="23" t="s">
        <v>14</v>
      </c>
      <c r="D18" s="23">
        <v>3</v>
      </c>
      <c r="E18" s="23">
        <v>32</v>
      </c>
      <c r="F18" s="23" t="s">
        <v>14</v>
      </c>
      <c r="G18" s="23" t="s">
        <v>14</v>
      </c>
      <c r="H18" s="23" t="s">
        <v>14</v>
      </c>
      <c r="I18" s="23">
        <v>7</v>
      </c>
      <c r="J18" s="23">
        <v>20</v>
      </c>
      <c r="K18" s="23">
        <v>24</v>
      </c>
      <c r="L18" s="23">
        <v>44</v>
      </c>
      <c r="M18" s="26">
        <v>8.9999999999999993E-3</v>
      </c>
    </row>
    <row r="19" spans="1:13" x14ac:dyDescent="0.3">
      <c r="A19" s="5">
        <v>85</v>
      </c>
      <c r="B19" s="29" t="s">
        <v>130</v>
      </c>
      <c r="C19" s="24" t="s">
        <v>14</v>
      </c>
      <c r="D19" s="24" t="s">
        <v>14</v>
      </c>
      <c r="E19" s="24">
        <v>32</v>
      </c>
      <c r="F19" s="24">
        <v>3</v>
      </c>
      <c r="G19" s="24" t="s">
        <v>14</v>
      </c>
      <c r="H19" s="24" t="s">
        <v>14</v>
      </c>
      <c r="I19" s="24">
        <v>9</v>
      </c>
      <c r="J19" s="24">
        <v>20</v>
      </c>
      <c r="K19" s="24">
        <v>25</v>
      </c>
      <c r="L19" s="24">
        <v>45</v>
      </c>
      <c r="M19" s="25">
        <v>8.9999999999999993E-3</v>
      </c>
    </row>
    <row r="20" spans="1:13" x14ac:dyDescent="0.3">
      <c r="A20" s="5">
        <v>144</v>
      </c>
      <c r="B20" s="6" t="s">
        <v>131</v>
      </c>
      <c r="C20" s="23" t="s">
        <v>14</v>
      </c>
      <c r="D20" s="23" t="s">
        <v>14</v>
      </c>
      <c r="E20" s="23">
        <v>27</v>
      </c>
      <c r="F20" s="23">
        <v>3</v>
      </c>
      <c r="G20" s="23" t="s">
        <v>14</v>
      </c>
      <c r="H20" s="23">
        <v>5</v>
      </c>
      <c r="I20" s="23">
        <v>16</v>
      </c>
      <c r="J20" s="23">
        <v>24</v>
      </c>
      <c r="K20" s="23">
        <v>27</v>
      </c>
      <c r="L20" s="23">
        <v>51</v>
      </c>
      <c r="M20" s="26">
        <v>0.01</v>
      </c>
    </row>
    <row r="21" spans="1:13" x14ac:dyDescent="0.3">
      <c r="A21" s="5">
        <v>90</v>
      </c>
      <c r="B21" s="9" t="s">
        <v>132</v>
      </c>
      <c r="C21" s="24" t="s">
        <v>14</v>
      </c>
      <c r="D21" s="24" t="s">
        <v>14</v>
      </c>
      <c r="E21" s="24">
        <v>27</v>
      </c>
      <c r="F21" s="24">
        <v>3</v>
      </c>
      <c r="G21" s="24" t="s">
        <v>14</v>
      </c>
      <c r="H21" s="24">
        <v>3</v>
      </c>
      <c r="I21" s="24">
        <v>9</v>
      </c>
      <c r="J21" s="24">
        <v>22</v>
      </c>
      <c r="K21" s="24">
        <v>22</v>
      </c>
      <c r="L21" s="24">
        <v>44</v>
      </c>
      <c r="M21" s="25">
        <v>8.9999999999999993E-3</v>
      </c>
    </row>
    <row r="22" spans="1:13" x14ac:dyDescent="0.3">
      <c r="A22" s="5">
        <v>710</v>
      </c>
      <c r="B22" s="6" t="s">
        <v>133</v>
      </c>
      <c r="C22" s="23" t="s">
        <v>14</v>
      </c>
      <c r="D22" s="23" t="s">
        <v>14</v>
      </c>
      <c r="E22" s="23">
        <v>22</v>
      </c>
      <c r="F22" s="23" t="s">
        <v>14</v>
      </c>
      <c r="G22" s="23" t="s">
        <v>14</v>
      </c>
      <c r="H22" s="23" t="s">
        <v>14</v>
      </c>
      <c r="I22" s="23" t="s">
        <v>14</v>
      </c>
      <c r="J22" s="23">
        <v>9</v>
      </c>
      <c r="K22" s="23">
        <v>18</v>
      </c>
      <c r="L22" s="23">
        <v>27</v>
      </c>
      <c r="M22" s="26">
        <v>5.0000000000000001E-3</v>
      </c>
    </row>
    <row r="23" spans="1:13" x14ac:dyDescent="0.3">
      <c r="A23" s="5">
        <v>77</v>
      </c>
      <c r="B23" s="9" t="s">
        <v>134</v>
      </c>
      <c r="C23" s="24" t="s">
        <v>14</v>
      </c>
      <c r="D23" s="24" t="s">
        <v>14</v>
      </c>
      <c r="E23" s="24">
        <v>23</v>
      </c>
      <c r="F23" s="24">
        <v>3</v>
      </c>
      <c r="G23" s="24" t="s">
        <v>14</v>
      </c>
      <c r="H23" s="24">
        <v>4</v>
      </c>
      <c r="I23" s="24">
        <v>11</v>
      </c>
      <c r="J23" s="24">
        <v>17</v>
      </c>
      <c r="K23" s="24">
        <v>25</v>
      </c>
      <c r="L23" s="24">
        <v>42</v>
      </c>
      <c r="M23" s="25">
        <v>8.9999999999999993E-3</v>
      </c>
    </row>
    <row r="24" spans="1:13" x14ac:dyDescent="0.3">
      <c r="A24" s="12" t="s">
        <v>135</v>
      </c>
      <c r="B24" s="30" t="s">
        <v>136</v>
      </c>
      <c r="C24" s="14" t="s">
        <v>14</v>
      </c>
      <c r="D24" s="14">
        <v>3</v>
      </c>
      <c r="E24" s="14">
        <v>566</v>
      </c>
      <c r="F24" s="14">
        <v>58</v>
      </c>
      <c r="G24" s="14" t="s">
        <v>14</v>
      </c>
      <c r="H24" s="14">
        <v>46</v>
      </c>
      <c r="I24" s="14">
        <v>183</v>
      </c>
      <c r="J24" s="14">
        <v>429</v>
      </c>
      <c r="K24" s="14">
        <v>465</v>
      </c>
      <c r="L24" s="14">
        <v>894</v>
      </c>
      <c r="M24" s="15">
        <v>0.182</v>
      </c>
    </row>
    <row r="25" spans="1:13" ht="3.75" customHeight="1" x14ac:dyDescent="0.3">
      <c r="B25" s="5"/>
      <c r="C25" s="5"/>
      <c r="D25" s="5"/>
      <c r="E25" s="5"/>
      <c r="F25" s="5"/>
      <c r="G25" s="5"/>
      <c r="H25" s="5"/>
      <c r="I25" s="5"/>
      <c r="J25" s="5"/>
      <c r="K25" s="5"/>
      <c r="L25" s="5"/>
      <c r="M25" s="5"/>
    </row>
    <row r="26" spans="1:13" x14ac:dyDescent="0.3">
      <c r="A26">
        <v>165</v>
      </c>
      <c r="B26" s="9" t="s">
        <v>106</v>
      </c>
      <c r="C26" s="24" t="s">
        <v>14</v>
      </c>
      <c r="D26" s="24" t="s">
        <v>14</v>
      </c>
      <c r="E26" s="24" t="s">
        <v>14</v>
      </c>
      <c r="F26" s="24" t="s">
        <v>14</v>
      </c>
      <c r="G26" s="24" t="s">
        <v>14</v>
      </c>
      <c r="H26" s="24" t="s">
        <v>14</v>
      </c>
      <c r="I26" s="24" t="s">
        <v>14</v>
      </c>
      <c r="J26" s="24" t="s">
        <v>14</v>
      </c>
      <c r="K26" s="24" t="s">
        <v>14</v>
      </c>
      <c r="L26" s="24" t="s">
        <v>14</v>
      </c>
      <c r="M26" s="11" t="s">
        <v>14</v>
      </c>
    </row>
    <row r="27" spans="1:13" x14ac:dyDescent="0.3">
      <c r="A27">
        <v>155</v>
      </c>
      <c r="B27" s="6" t="s">
        <v>137</v>
      </c>
      <c r="C27" s="23" t="s">
        <v>14</v>
      </c>
      <c r="D27" s="23" t="s">
        <v>14</v>
      </c>
      <c r="E27" s="23">
        <v>64</v>
      </c>
      <c r="F27" s="23">
        <v>15</v>
      </c>
      <c r="G27" s="23" t="s">
        <v>14</v>
      </c>
      <c r="H27" s="23">
        <v>5</v>
      </c>
      <c r="I27" s="23">
        <v>45</v>
      </c>
      <c r="J27" s="23">
        <v>61</v>
      </c>
      <c r="K27" s="23">
        <v>68</v>
      </c>
      <c r="L27" s="23">
        <v>129</v>
      </c>
      <c r="M27" s="26">
        <v>2.5999999999999999E-2</v>
      </c>
    </row>
    <row r="28" spans="1:13" x14ac:dyDescent="0.3">
      <c r="A28">
        <v>590</v>
      </c>
      <c r="B28" s="27" t="s">
        <v>138</v>
      </c>
      <c r="C28" s="24" t="s">
        <v>14</v>
      </c>
      <c r="D28" s="24" t="s">
        <v>14</v>
      </c>
      <c r="E28" s="24">
        <v>43</v>
      </c>
      <c r="F28" s="24" t="s">
        <v>14</v>
      </c>
      <c r="G28" s="24" t="s">
        <v>14</v>
      </c>
      <c r="H28" s="24" t="s">
        <v>14</v>
      </c>
      <c r="I28" s="24">
        <v>19</v>
      </c>
      <c r="J28" s="24">
        <v>28</v>
      </c>
      <c r="K28" s="24">
        <v>36</v>
      </c>
      <c r="L28" s="24">
        <v>64</v>
      </c>
      <c r="M28" s="25">
        <v>1.2999999999999999E-2</v>
      </c>
    </row>
    <row r="29" spans="1:13" ht="3" customHeight="1" x14ac:dyDescent="0.3">
      <c r="B29" s="5"/>
      <c r="C29" s="31"/>
      <c r="D29" s="31"/>
      <c r="E29" s="31"/>
      <c r="F29" s="31"/>
      <c r="G29" s="31"/>
      <c r="H29" s="31"/>
      <c r="I29" s="31"/>
      <c r="J29" s="32"/>
      <c r="K29" s="32"/>
      <c r="L29" s="31"/>
      <c r="M29" s="31"/>
    </row>
    <row r="30" spans="1:13" x14ac:dyDescent="0.3">
      <c r="A30">
        <v>999</v>
      </c>
      <c r="B30" s="30" t="s">
        <v>107</v>
      </c>
      <c r="C30" s="14">
        <v>5</v>
      </c>
      <c r="D30" s="14">
        <v>105</v>
      </c>
      <c r="E30" s="14">
        <v>2883</v>
      </c>
      <c r="F30" s="14">
        <v>713</v>
      </c>
      <c r="G30" s="14">
        <v>4</v>
      </c>
      <c r="H30" s="14">
        <v>255</v>
      </c>
      <c r="I30" s="14">
        <v>950</v>
      </c>
      <c r="J30" s="14">
        <v>2514</v>
      </c>
      <c r="K30" s="14">
        <v>2401</v>
      </c>
      <c r="L30" s="14">
        <v>4915</v>
      </c>
      <c r="M30" s="33">
        <v>1</v>
      </c>
    </row>
    <row r="31" spans="1:13" ht="12.75" customHeight="1" x14ac:dyDescent="0.3">
      <c r="B31" s="64" t="s">
        <v>108</v>
      </c>
      <c r="C31" s="64"/>
      <c r="D31" s="64"/>
      <c r="E31" s="64"/>
      <c r="F31" s="64"/>
      <c r="G31" s="64"/>
      <c r="H31" s="64"/>
      <c r="I31" s="64"/>
      <c r="J31" s="64"/>
      <c r="K31" s="64"/>
      <c r="L31" s="64"/>
      <c r="M31" s="64"/>
    </row>
    <row r="32" spans="1:13" ht="12.75" customHeight="1" x14ac:dyDescent="0.3">
      <c r="B32" s="62" t="s">
        <v>109</v>
      </c>
      <c r="C32" s="62"/>
      <c r="D32" s="62"/>
      <c r="E32" s="62"/>
      <c r="F32" s="62"/>
      <c r="G32" s="62"/>
      <c r="H32" s="62"/>
      <c r="I32" s="62"/>
      <c r="J32" s="62"/>
      <c r="K32" s="62"/>
      <c r="L32" s="62"/>
      <c r="M32" s="62"/>
    </row>
    <row r="33" spans="2:29" x14ac:dyDescent="0.3">
      <c r="B33" s="22" t="s">
        <v>110</v>
      </c>
    </row>
    <row r="34" spans="2:29" ht="15" customHeight="1" x14ac:dyDescent="0.3">
      <c r="B34" s="63" t="s">
        <v>111</v>
      </c>
      <c r="C34" s="63"/>
      <c r="D34" s="63"/>
      <c r="E34" s="63"/>
      <c r="F34" s="63"/>
      <c r="G34" s="63"/>
      <c r="H34" s="63"/>
      <c r="I34" s="63"/>
      <c r="J34" s="63"/>
      <c r="K34" s="63"/>
      <c r="L34" s="63"/>
      <c r="M34" s="63"/>
    </row>
    <row r="35" spans="2:29" x14ac:dyDescent="0.3">
      <c r="B35" s="63"/>
      <c r="C35" s="63"/>
      <c r="D35" s="63"/>
      <c r="E35" s="63"/>
      <c r="F35" s="63"/>
      <c r="G35" s="63"/>
      <c r="H35" s="63"/>
      <c r="I35" s="63"/>
      <c r="J35" s="63"/>
      <c r="K35" s="63"/>
      <c r="L35" s="63"/>
      <c r="M35" s="63"/>
    </row>
    <row r="36" spans="2:29" x14ac:dyDescent="0.3">
      <c r="B36" s="63"/>
      <c r="C36" s="63"/>
      <c r="D36" s="63"/>
      <c r="E36" s="63"/>
      <c r="F36" s="63"/>
      <c r="G36" s="63"/>
      <c r="H36" s="63"/>
      <c r="I36" s="63"/>
      <c r="J36" s="63"/>
      <c r="K36" s="63"/>
      <c r="L36" s="63"/>
      <c r="M36" s="63"/>
    </row>
    <row r="37" spans="2:29" x14ac:dyDescent="0.3">
      <c r="B37" s="63"/>
      <c r="C37" s="63"/>
      <c r="D37" s="63"/>
      <c r="E37" s="63"/>
      <c r="F37" s="63"/>
      <c r="G37" s="63"/>
      <c r="H37" s="63"/>
      <c r="I37" s="63"/>
      <c r="J37" s="63"/>
      <c r="K37" s="63"/>
      <c r="L37" s="63"/>
      <c r="M37" s="63"/>
    </row>
    <row r="38" spans="2:29" x14ac:dyDescent="0.3">
      <c r="B38" s="65" t="s">
        <v>112</v>
      </c>
      <c r="C38" s="65"/>
      <c r="D38" s="65"/>
      <c r="E38" s="65"/>
      <c r="F38" s="65"/>
      <c r="G38" s="65"/>
      <c r="H38" s="65"/>
      <c r="I38" s="65"/>
      <c r="J38" s="65"/>
      <c r="K38" s="65"/>
      <c r="L38" s="65"/>
      <c r="M38" s="65"/>
    </row>
    <row r="39" spans="2:29" x14ac:dyDescent="0.3">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row>
  </sheetData>
  <mergeCells count="4">
    <mergeCell ref="B31:M31"/>
    <mergeCell ref="B32:M32"/>
    <mergeCell ref="B34:M37"/>
    <mergeCell ref="B38:M38"/>
  </mergeCells>
  <pageMargins left="0.25" right="0.25" top="0.75" bottom="0.75" header="0.3" footer="0.3"/>
  <pageSetup orientation="portrait" r:id="rId1"/>
  <headerFooter>
    <oddHeader>&amp;C&amp;"-,Bold"&amp;7JEFFERSON COUNTY PUBLIC SCHOOLS
DEMOGRAPHIC CHARACTERISTICS OF THE HOMELESS POPULATION
2019-2020  MIDDLE SCHOOLS</oddHeader>
    <oddFooter>&amp;L&amp;8Accountability, Research and Systems Improvement
Data Source: KDE School Report Card
DD:SL:pc</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15C29-9424-4060-9301-4DEA81589ABF}">
  <dimension ref="A1:N36"/>
  <sheetViews>
    <sheetView view="pageLayout" topLeftCell="B1" zoomScaleNormal="100" workbookViewId="0">
      <selection activeCell="B1" sqref="B1"/>
    </sheetView>
  </sheetViews>
  <sheetFormatPr defaultRowHeight="14.4" x14ac:dyDescent="0.3"/>
  <cols>
    <col min="1" max="1" width="4.33203125" hidden="1" customWidth="1"/>
    <col min="2" max="2" width="19.5546875" customWidth="1"/>
    <col min="3" max="3" width="8.44140625" customWidth="1"/>
    <col min="4" max="4" width="5.109375" bestFit="1" customWidth="1"/>
    <col min="5" max="5" width="8.5546875" customWidth="1"/>
    <col min="6" max="6" width="7.33203125" bestFit="1" customWidth="1"/>
    <col min="7" max="7" width="8" bestFit="1" customWidth="1"/>
    <col min="8" max="8" width="6.44140625" bestFit="1" customWidth="1"/>
    <col min="9" max="9" width="5.88671875" bestFit="1" customWidth="1"/>
    <col min="10" max="10" width="5" bestFit="1" customWidth="1"/>
    <col min="11" max="11" width="6.6640625" bestFit="1" customWidth="1"/>
    <col min="12" max="12" width="8.5546875" bestFit="1" customWidth="1"/>
    <col min="13" max="13" width="10.88671875" bestFit="1" customWidth="1"/>
  </cols>
  <sheetData>
    <row r="1" spans="1:13" ht="69" x14ac:dyDescent="0.3">
      <c r="A1" s="1" t="s">
        <v>0</v>
      </c>
      <c r="B1" s="2" t="s">
        <v>1</v>
      </c>
      <c r="C1" s="3" t="s">
        <v>2</v>
      </c>
      <c r="D1" s="3" t="s">
        <v>3</v>
      </c>
      <c r="E1" s="3" t="s">
        <v>4</v>
      </c>
      <c r="F1" s="3" t="s">
        <v>5</v>
      </c>
      <c r="G1" s="3" t="s">
        <v>6</v>
      </c>
      <c r="H1" s="3" t="s">
        <v>7</v>
      </c>
      <c r="I1" s="3" t="s">
        <v>8</v>
      </c>
      <c r="J1" s="3" t="s">
        <v>9</v>
      </c>
      <c r="K1" s="3" t="s">
        <v>10</v>
      </c>
      <c r="L1" s="3" t="s">
        <v>11</v>
      </c>
      <c r="M1" s="3" t="s">
        <v>12</v>
      </c>
    </row>
    <row r="2" spans="1:13" x14ac:dyDescent="0.3">
      <c r="A2">
        <v>18</v>
      </c>
      <c r="B2" s="35" t="s">
        <v>139</v>
      </c>
      <c r="C2" s="36" t="s">
        <v>14</v>
      </c>
      <c r="D2" s="36" t="s">
        <v>14</v>
      </c>
      <c r="E2" s="36">
        <v>29</v>
      </c>
      <c r="F2" s="36" t="s">
        <v>14</v>
      </c>
      <c r="G2" s="36" t="s">
        <v>14</v>
      </c>
      <c r="H2" s="36">
        <v>4</v>
      </c>
      <c r="I2" s="36">
        <v>9</v>
      </c>
      <c r="J2" s="36">
        <v>20</v>
      </c>
      <c r="K2" s="36">
        <v>22</v>
      </c>
      <c r="L2" s="36">
        <v>42</v>
      </c>
      <c r="M2" s="37">
        <v>8.5452695829094615E-3</v>
      </c>
    </row>
    <row r="3" spans="1:13" x14ac:dyDescent="0.3">
      <c r="A3">
        <v>105</v>
      </c>
      <c r="B3" s="18" t="s">
        <v>140</v>
      </c>
      <c r="C3" s="38" t="s">
        <v>14</v>
      </c>
      <c r="D3" s="38" t="s">
        <v>14</v>
      </c>
      <c r="E3" s="38">
        <v>25</v>
      </c>
      <c r="F3" s="38" t="s">
        <v>14</v>
      </c>
      <c r="G3" s="38" t="s">
        <v>14</v>
      </c>
      <c r="H3" s="38" t="s">
        <v>14</v>
      </c>
      <c r="I3" s="38">
        <v>14</v>
      </c>
      <c r="J3" s="38">
        <v>18</v>
      </c>
      <c r="K3" s="38">
        <v>22</v>
      </c>
      <c r="L3" s="38">
        <v>40</v>
      </c>
      <c r="M3" s="39">
        <v>8.1383519837232958E-3</v>
      </c>
    </row>
    <row r="4" spans="1:13" x14ac:dyDescent="0.3">
      <c r="A4">
        <v>45</v>
      </c>
      <c r="B4" s="35" t="s">
        <v>141</v>
      </c>
      <c r="C4" s="36" t="s">
        <v>14</v>
      </c>
      <c r="D4" s="36" t="s">
        <v>14</v>
      </c>
      <c r="E4" s="36">
        <v>15</v>
      </c>
      <c r="F4" s="36" t="s">
        <v>14</v>
      </c>
      <c r="G4" s="36" t="s">
        <v>14</v>
      </c>
      <c r="H4" s="36" t="s">
        <v>14</v>
      </c>
      <c r="I4" s="36">
        <v>6</v>
      </c>
      <c r="J4" s="36">
        <v>14</v>
      </c>
      <c r="K4" s="36">
        <v>11</v>
      </c>
      <c r="L4" s="36">
        <v>25</v>
      </c>
      <c r="M4" s="37">
        <v>5.0864699898270603E-3</v>
      </c>
    </row>
    <row r="5" spans="1:13" x14ac:dyDescent="0.3">
      <c r="A5">
        <v>179</v>
      </c>
      <c r="B5" s="18" t="s">
        <v>142</v>
      </c>
      <c r="C5" s="38" t="s">
        <v>14</v>
      </c>
      <c r="D5" s="38" t="s">
        <v>14</v>
      </c>
      <c r="E5" s="38">
        <v>46</v>
      </c>
      <c r="F5" s="38">
        <v>6</v>
      </c>
      <c r="G5" s="38" t="s">
        <v>14</v>
      </c>
      <c r="H5" s="38" t="s">
        <v>14</v>
      </c>
      <c r="I5" s="38">
        <v>5</v>
      </c>
      <c r="J5" s="38">
        <v>18</v>
      </c>
      <c r="K5" s="38">
        <v>42</v>
      </c>
      <c r="L5" s="38">
        <v>60</v>
      </c>
      <c r="M5" s="39">
        <v>1.2207527975584944E-2</v>
      </c>
    </row>
    <row r="6" spans="1:13" x14ac:dyDescent="0.3">
      <c r="A6">
        <v>100</v>
      </c>
      <c r="B6" s="35" t="s">
        <v>143</v>
      </c>
      <c r="C6" s="36" t="s">
        <v>14</v>
      </c>
      <c r="D6" s="36" t="s">
        <v>14</v>
      </c>
      <c r="E6" s="36">
        <v>27</v>
      </c>
      <c r="F6" s="36">
        <v>4</v>
      </c>
      <c r="G6" s="36" t="s">
        <v>14</v>
      </c>
      <c r="H6" s="36" t="s">
        <v>14</v>
      </c>
      <c r="I6" s="36">
        <v>8</v>
      </c>
      <c r="J6" s="36">
        <v>18</v>
      </c>
      <c r="K6" s="36">
        <v>21</v>
      </c>
      <c r="L6" s="36">
        <v>39</v>
      </c>
      <c r="M6" s="37">
        <v>7.934893184130213E-3</v>
      </c>
    </row>
    <row r="7" spans="1:13" x14ac:dyDescent="0.3">
      <c r="A7">
        <v>200</v>
      </c>
      <c r="B7" s="18" t="s">
        <v>144</v>
      </c>
      <c r="C7" s="38" t="s">
        <v>14</v>
      </c>
      <c r="D7" s="38" t="s">
        <v>14</v>
      </c>
      <c r="E7" s="38" t="s">
        <v>14</v>
      </c>
      <c r="F7" s="38" t="s">
        <v>14</v>
      </c>
      <c r="G7" s="38" t="s">
        <v>14</v>
      </c>
      <c r="H7" s="38" t="s">
        <v>14</v>
      </c>
      <c r="I7" s="38" t="s">
        <v>14</v>
      </c>
      <c r="J7" s="38" t="s">
        <v>14</v>
      </c>
      <c r="K7" s="38" t="s">
        <v>14</v>
      </c>
      <c r="L7" s="38" t="s">
        <v>14</v>
      </c>
      <c r="M7" s="39" t="s">
        <v>14</v>
      </c>
    </row>
    <row r="8" spans="1:13" x14ac:dyDescent="0.3">
      <c r="A8">
        <v>7</v>
      </c>
      <c r="B8" s="35" t="s">
        <v>145</v>
      </c>
      <c r="C8" s="36" t="s">
        <v>14</v>
      </c>
      <c r="D8" s="36" t="s">
        <v>14</v>
      </c>
      <c r="E8" s="36">
        <v>20</v>
      </c>
      <c r="F8" s="36">
        <v>3</v>
      </c>
      <c r="G8" s="36" t="s">
        <v>14</v>
      </c>
      <c r="H8" s="36" t="s">
        <v>14</v>
      </c>
      <c r="I8" s="36">
        <v>19</v>
      </c>
      <c r="J8" s="36">
        <v>26</v>
      </c>
      <c r="K8" s="36">
        <v>19</v>
      </c>
      <c r="L8" s="36">
        <v>45</v>
      </c>
      <c r="M8" s="37">
        <v>9.1556459816887082E-3</v>
      </c>
    </row>
    <row r="9" spans="1:13" x14ac:dyDescent="0.3">
      <c r="A9">
        <v>57</v>
      </c>
      <c r="B9" s="18" t="s">
        <v>146</v>
      </c>
      <c r="C9" s="38" t="s">
        <v>14</v>
      </c>
      <c r="D9" s="38" t="s">
        <v>14</v>
      </c>
      <c r="E9" s="38">
        <v>21</v>
      </c>
      <c r="F9" s="38">
        <v>3</v>
      </c>
      <c r="G9" s="38" t="s">
        <v>14</v>
      </c>
      <c r="H9" s="38">
        <v>4</v>
      </c>
      <c r="I9" s="38">
        <v>12</v>
      </c>
      <c r="J9" s="38">
        <v>24</v>
      </c>
      <c r="K9" s="38">
        <v>16</v>
      </c>
      <c r="L9" s="38">
        <v>40</v>
      </c>
      <c r="M9" s="39">
        <v>8.1383519837232958E-3</v>
      </c>
    </row>
    <row r="10" spans="1:13" x14ac:dyDescent="0.3">
      <c r="A10">
        <v>12</v>
      </c>
      <c r="B10" s="35" t="s">
        <v>147</v>
      </c>
      <c r="C10" s="36" t="s">
        <v>14</v>
      </c>
      <c r="D10" s="36" t="s">
        <v>14</v>
      </c>
      <c r="E10" s="36">
        <v>39</v>
      </c>
      <c r="F10" s="36">
        <v>7</v>
      </c>
      <c r="G10" s="36" t="s">
        <v>14</v>
      </c>
      <c r="H10" s="36" t="s">
        <v>14</v>
      </c>
      <c r="I10" s="36">
        <v>11</v>
      </c>
      <c r="J10" s="36">
        <v>31</v>
      </c>
      <c r="K10" s="36">
        <v>30</v>
      </c>
      <c r="L10" s="36">
        <v>61</v>
      </c>
      <c r="M10" s="37">
        <v>1.2410986775178027E-2</v>
      </c>
    </row>
    <row r="11" spans="1:13" x14ac:dyDescent="0.3">
      <c r="A11">
        <v>335</v>
      </c>
      <c r="B11" s="18" t="s">
        <v>148</v>
      </c>
      <c r="C11" s="38" t="s">
        <v>14</v>
      </c>
      <c r="D11" s="38">
        <v>4</v>
      </c>
      <c r="E11" s="38">
        <v>76</v>
      </c>
      <c r="F11" s="38">
        <v>13</v>
      </c>
      <c r="G11" s="38" t="s">
        <v>14</v>
      </c>
      <c r="H11" s="38">
        <v>3</v>
      </c>
      <c r="I11" s="38">
        <v>10</v>
      </c>
      <c r="J11" s="38">
        <v>57</v>
      </c>
      <c r="K11" s="38">
        <v>49</v>
      </c>
      <c r="L11" s="38">
        <v>106</v>
      </c>
      <c r="M11" s="39">
        <v>2.1566632756866735E-2</v>
      </c>
    </row>
    <row r="12" spans="1:13" x14ac:dyDescent="0.3">
      <c r="A12">
        <v>65</v>
      </c>
      <c r="B12" s="35" t="s">
        <v>149</v>
      </c>
      <c r="C12" s="36" t="s">
        <v>14</v>
      </c>
      <c r="D12" s="36" t="s">
        <v>14</v>
      </c>
      <c r="E12" s="36">
        <v>21</v>
      </c>
      <c r="F12" s="36">
        <v>3</v>
      </c>
      <c r="G12" s="36" t="s">
        <v>14</v>
      </c>
      <c r="H12" s="36" t="s">
        <v>14</v>
      </c>
      <c r="I12" s="36">
        <v>9</v>
      </c>
      <c r="J12" s="36">
        <v>16</v>
      </c>
      <c r="K12" s="36">
        <v>19</v>
      </c>
      <c r="L12" s="36">
        <v>35</v>
      </c>
      <c r="M12" s="37">
        <v>7.1210579857578843E-3</v>
      </c>
    </row>
    <row r="13" spans="1:13" x14ac:dyDescent="0.3">
      <c r="A13">
        <v>47</v>
      </c>
      <c r="B13" s="18" t="s">
        <v>150</v>
      </c>
      <c r="C13" s="38" t="s">
        <v>14</v>
      </c>
      <c r="D13" s="38" t="s">
        <v>14</v>
      </c>
      <c r="E13" s="38">
        <v>13</v>
      </c>
      <c r="F13" s="38" t="s">
        <v>14</v>
      </c>
      <c r="G13" s="38" t="s">
        <v>14</v>
      </c>
      <c r="H13" s="38" t="s">
        <v>14</v>
      </c>
      <c r="I13" s="38">
        <v>6</v>
      </c>
      <c r="J13" s="38">
        <v>10</v>
      </c>
      <c r="K13" s="38">
        <v>10</v>
      </c>
      <c r="L13" s="38">
        <v>20</v>
      </c>
      <c r="M13" s="39">
        <v>4.0691759918616479E-3</v>
      </c>
    </row>
    <row r="14" spans="1:13" x14ac:dyDescent="0.3">
      <c r="A14">
        <v>75</v>
      </c>
      <c r="B14" s="35" t="s">
        <v>151</v>
      </c>
      <c r="C14" s="36" t="s">
        <v>14</v>
      </c>
      <c r="D14" s="36" t="s">
        <v>14</v>
      </c>
      <c r="E14" s="36">
        <v>40</v>
      </c>
      <c r="F14" s="36" t="s">
        <v>14</v>
      </c>
      <c r="G14" s="36" t="s">
        <v>14</v>
      </c>
      <c r="H14" s="36">
        <v>3</v>
      </c>
      <c r="I14" s="36">
        <v>17</v>
      </c>
      <c r="J14" s="36">
        <v>23</v>
      </c>
      <c r="K14" s="36">
        <v>38</v>
      </c>
      <c r="L14" s="36">
        <v>61</v>
      </c>
      <c r="M14" s="37">
        <v>1.2410986775178027E-2</v>
      </c>
    </row>
    <row r="15" spans="1:13" x14ac:dyDescent="0.3">
      <c r="A15">
        <v>73</v>
      </c>
      <c r="B15" s="18" t="s">
        <v>152</v>
      </c>
      <c r="C15" s="38" t="s">
        <v>14</v>
      </c>
      <c r="D15" s="38">
        <v>4</v>
      </c>
      <c r="E15" s="38">
        <v>45</v>
      </c>
      <c r="F15" s="38">
        <v>16</v>
      </c>
      <c r="G15" s="38" t="s">
        <v>14</v>
      </c>
      <c r="H15" s="38" t="s">
        <v>14</v>
      </c>
      <c r="I15" s="38">
        <v>18</v>
      </c>
      <c r="J15" s="38">
        <v>43</v>
      </c>
      <c r="K15" s="38">
        <v>41</v>
      </c>
      <c r="L15" s="38">
        <v>84</v>
      </c>
      <c r="M15" s="39">
        <v>1.7090539165818923E-2</v>
      </c>
    </row>
    <row r="16" spans="1:13" x14ac:dyDescent="0.3">
      <c r="A16">
        <v>31</v>
      </c>
      <c r="B16" s="35" t="s">
        <v>153</v>
      </c>
      <c r="C16" s="36" t="s">
        <v>14</v>
      </c>
      <c r="D16" s="36" t="s">
        <v>14</v>
      </c>
      <c r="E16" s="36">
        <v>43</v>
      </c>
      <c r="F16" s="36">
        <v>10</v>
      </c>
      <c r="G16" s="36" t="s">
        <v>14</v>
      </c>
      <c r="H16" s="36" t="s">
        <v>14</v>
      </c>
      <c r="I16" s="36">
        <v>26</v>
      </c>
      <c r="J16" s="36">
        <v>43</v>
      </c>
      <c r="K16" s="36">
        <v>41</v>
      </c>
      <c r="L16" s="36">
        <v>84</v>
      </c>
      <c r="M16" s="37">
        <v>1.7090539165818923E-2</v>
      </c>
    </row>
    <row r="17" spans="1:14" x14ac:dyDescent="0.3">
      <c r="A17">
        <v>33</v>
      </c>
      <c r="B17" s="18" t="s">
        <v>154</v>
      </c>
      <c r="C17" s="38" t="s">
        <v>14</v>
      </c>
      <c r="D17" s="38" t="s">
        <v>14</v>
      </c>
      <c r="E17" s="38">
        <v>39</v>
      </c>
      <c r="F17" s="38">
        <v>4</v>
      </c>
      <c r="G17" s="38" t="s">
        <v>14</v>
      </c>
      <c r="H17" s="38" t="s">
        <v>14</v>
      </c>
      <c r="I17" s="38">
        <v>20</v>
      </c>
      <c r="J17" s="38">
        <v>33</v>
      </c>
      <c r="K17" s="38">
        <v>30</v>
      </c>
      <c r="L17" s="38">
        <v>63</v>
      </c>
      <c r="M17" s="39">
        <v>1.281790437436419E-2</v>
      </c>
    </row>
    <row r="18" spans="1:14" x14ac:dyDescent="0.3">
      <c r="A18">
        <v>51</v>
      </c>
      <c r="B18" s="35" t="s">
        <v>155</v>
      </c>
      <c r="C18" s="36" t="s">
        <v>14</v>
      </c>
      <c r="D18" s="36" t="s">
        <v>14</v>
      </c>
      <c r="E18" s="36">
        <v>41</v>
      </c>
      <c r="F18" s="36">
        <v>10</v>
      </c>
      <c r="G18" s="36" t="s">
        <v>14</v>
      </c>
      <c r="H18" s="36" t="s">
        <v>14</v>
      </c>
      <c r="I18" s="36">
        <v>12</v>
      </c>
      <c r="J18" s="36">
        <v>44</v>
      </c>
      <c r="K18" s="36">
        <v>21</v>
      </c>
      <c r="L18" s="36">
        <v>65</v>
      </c>
      <c r="M18" s="37">
        <v>1.3224821973550356E-2</v>
      </c>
    </row>
    <row r="19" spans="1:14" x14ac:dyDescent="0.3">
      <c r="A19">
        <v>84</v>
      </c>
      <c r="B19" s="18" t="s">
        <v>156</v>
      </c>
      <c r="C19" s="38" t="s">
        <v>14</v>
      </c>
      <c r="D19" s="38" t="s">
        <v>14</v>
      </c>
      <c r="E19" s="38">
        <v>33</v>
      </c>
      <c r="F19" s="38" t="s">
        <v>14</v>
      </c>
      <c r="G19" s="38" t="s">
        <v>14</v>
      </c>
      <c r="H19" s="38" t="s">
        <v>14</v>
      </c>
      <c r="I19" s="38">
        <v>4</v>
      </c>
      <c r="J19" s="38">
        <v>20</v>
      </c>
      <c r="K19" s="38">
        <v>18</v>
      </c>
      <c r="L19" s="38">
        <v>38</v>
      </c>
      <c r="M19" s="39">
        <v>7.731434384537131E-3</v>
      </c>
    </row>
    <row r="20" spans="1:14" x14ac:dyDescent="0.3">
      <c r="A20" s="12" t="s">
        <v>157</v>
      </c>
      <c r="B20" s="13" t="s">
        <v>158</v>
      </c>
      <c r="C20" s="20" t="s">
        <v>14</v>
      </c>
      <c r="D20" s="20">
        <v>8</v>
      </c>
      <c r="E20" s="20">
        <v>573</v>
      </c>
      <c r="F20" s="20">
        <v>79</v>
      </c>
      <c r="G20" s="20" t="s">
        <v>14</v>
      </c>
      <c r="H20" s="20">
        <v>14</v>
      </c>
      <c r="I20" s="20">
        <v>206</v>
      </c>
      <c r="J20" s="20">
        <v>458</v>
      </c>
      <c r="K20" s="20">
        <v>450</v>
      </c>
      <c r="L20" s="20">
        <v>908</v>
      </c>
      <c r="M20" s="40">
        <v>0.18474059003051882</v>
      </c>
    </row>
    <row r="21" spans="1:14" ht="6.75" customHeight="1" x14ac:dyDescent="0.3">
      <c r="J21" s="41"/>
      <c r="K21" s="41"/>
    </row>
    <row r="22" spans="1:14" x14ac:dyDescent="0.3">
      <c r="A22">
        <v>165</v>
      </c>
      <c r="B22" s="18" t="s">
        <v>106</v>
      </c>
      <c r="C22" s="38" t="s">
        <v>14</v>
      </c>
      <c r="D22" s="38" t="s">
        <v>14</v>
      </c>
      <c r="E22" s="38" t="s">
        <v>14</v>
      </c>
      <c r="F22" s="38" t="s">
        <v>14</v>
      </c>
      <c r="G22" s="38" t="s">
        <v>14</v>
      </c>
      <c r="H22" s="38" t="s">
        <v>14</v>
      </c>
      <c r="I22" s="38" t="s">
        <v>14</v>
      </c>
      <c r="J22" s="38" t="s">
        <v>14</v>
      </c>
      <c r="K22" s="38" t="s">
        <v>14</v>
      </c>
      <c r="L22" s="38" t="s">
        <v>14</v>
      </c>
      <c r="M22" s="39" t="s">
        <v>14</v>
      </c>
    </row>
    <row r="23" spans="1:14" x14ac:dyDescent="0.3">
      <c r="A23">
        <v>155</v>
      </c>
      <c r="B23" s="35" t="s">
        <v>137</v>
      </c>
      <c r="C23" s="36" t="s">
        <v>14</v>
      </c>
      <c r="D23" s="36" t="s">
        <v>14</v>
      </c>
      <c r="E23" s="36">
        <v>64</v>
      </c>
      <c r="F23" s="36">
        <v>15</v>
      </c>
      <c r="G23" s="36" t="s">
        <v>14</v>
      </c>
      <c r="H23" s="36">
        <v>5</v>
      </c>
      <c r="I23" s="36">
        <v>45</v>
      </c>
      <c r="J23" s="36">
        <v>61</v>
      </c>
      <c r="K23" s="36">
        <v>68</v>
      </c>
      <c r="L23" s="36">
        <v>129</v>
      </c>
      <c r="M23" s="37">
        <v>2.6246185147507629E-2</v>
      </c>
    </row>
    <row r="24" spans="1:14" x14ac:dyDescent="0.3">
      <c r="A24">
        <v>590</v>
      </c>
      <c r="B24" s="42" t="s">
        <v>138</v>
      </c>
      <c r="C24" s="38" t="s">
        <v>14</v>
      </c>
      <c r="D24" s="38" t="s">
        <v>14</v>
      </c>
      <c r="E24" s="38">
        <v>43</v>
      </c>
      <c r="F24" s="38" t="s">
        <v>14</v>
      </c>
      <c r="G24" s="38" t="s">
        <v>14</v>
      </c>
      <c r="H24" s="38" t="s">
        <v>14</v>
      </c>
      <c r="I24" s="38">
        <v>19</v>
      </c>
      <c r="J24" s="38">
        <v>28</v>
      </c>
      <c r="K24" s="38">
        <v>36</v>
      </c>
      <c r="L24" s="38">
        <v>64</v>
      </c>
      <c r="M24" s="39">
        <v>1.3021363173957273E-2</v>
      </c>
    </row>
    <row r="25" spans="1:14" ht="6" customHeight="1" x14ac:dyDescent="0.3">
      <c r="J25" s="41"/>
      <c r="K25" s="41"/>
    </row>
    <row r="26" spans="1:14" x14ac:dyDescent="0.3">
      <c r="A26">
        <v>999</v>
      </c>
      <c r="B26" s="13" t="s">
        <v>107</v>
      </c>
      <c r="C26" s="20">
        <v>5</v>
      </c>
      <c r="D26" s="20">
        <v>105</v>
      </c>
      <c r="E26" s="20">
        <v>2883</v>
      </c>
      <c r="F26" s="20">
        <v>713</v>
      </c>
      <c r="G26" s="20">
        <v>4</v>
      </c>
      <c r="H26" s="20">
        <v>255</v>
      </c>
      <c r="I26" s="20">
        <v>950</v>
      </c>
      <c r="J26" s="20">
        <v>2514</v>
      </c>
      <c r="K26" s="20">
        <v>2401</v>
      </c>
      <c r="L26" s="20">
        <v>4915</v>
      </c>
      <c r="M26" s="21">
        <v>1</v>
      </c>
    </row>
    <row r="27" spans="1:14" x14ac:dyDescent="0.3">
      <c r="B27" s="66" t="s">
        <v>108</v>
      </c>
      <c r="C27" s="66"/>
      <c r="D27" s="66"/>
      <c r="E27" s="66"/>
      <c r="F27" s="66"/>
      <c r="G27" s="66"/>
      <c r="H27" s="66"/>
      <c r="I27" s="66"/>
      <c r="J27" s="66"/>
      <c r="K27" s="66"/>
      <c r="L27" s="66"/>
      <c r="M27" s="66"/>
      <c r="N27" s="43"/>
    </row>
    <row r="28" spans="1:14" x14ac:dyDescent="0.3">
      <c r="B28" s="62" t="s">
        <v>109</v>
      </c>
      <c r="C28" s="62"/>
      <c r="D28" s="62"/>
      <c r="E28" s="62"/>
      <c r="F28" s="62"/>
      <c r="G28" s="62"/>
      <c r="H28" s="62"/>
      <c r="I28" s="62"/>
      <c r="J28" s="62"/>
      <c r="K28" s="62"/>
      <c r="L28" s="62"/>
      <c r="M28" s="62"/>
      <c r="N28" s="43"/>
    </row>
    <row r="29" spans="1:14" x14ac:dyDescent="0.3">
      <c r="B29" s="44"/>
      <c r="C29" s="43"/>
      <c r="D29" s="43"/>
      <c r="E29" s="43"/>
      <c r="F29" s="43"/>
      <c r="G29" s="43"/>
      <c r="H29" s="43"/>
      <c r="I29" s="45"/>
      <c r="J29" s="46"/>
      <c r="K29" s="43"/>
      <c r="L29" s="47"/>
      <c r="M29" s="44"/>
      <c r="N29" s="46"/>
    </row>
    <row r="30" spans="1:14" x14ac:dyDescent="0.3">
      <c r="B30" s="44"/>
      <c r="C30" s="43"/>
      <c r="D30" s="43"/>
      <c r="E30" s="43"/>
      <c r="F30" s="43"/>
      <c r="G30" s="43"/>
      <c r="H30" s="43"/>
      <c r="I30" s="45"/>
      <c r="J30" s="46"/>
      <c r="K30" s="43"/>
      <c r="L30" s="47"/>
      <c r="M30" s="44"/>
      <c r="N30" s="46"/>
    </row>
    <row r="31" spans="1:14" x14ac:dyDescent="0.3">
      <c r="B31" s="44"/>
      <c r="C31" s="43"/>
      <c r="D31" s="43"/>
      <c r="E31" s="43"/>
      <c r="F31" s="43"/>
      <c r="G31" s="43"/>
      <c r="H31" s="43"/>
      <c r="I31" s="45"/>
      <c r="J31" s="46"/>
      <c r="K31" s="43"/>
      <c r="L31" s="47"/>
      <c r="M31" s="44"/>
      <c r="N31" s="46"/>
    </row>
    <row r="32" spans="1:14" x14ac:dyDescent="0.3">
      <c r="B32" s="44"/>
      <c r="C32" s="43"/>
      <c r="D32" s="43"/>
      <c r="E32" s="43"/>
      <c r="F32" s="43"/>
      <c r="G32" s="43"/>
      <c r="H32" s="43"/>
      <c r="I32" s="45"/>
      <c r="J32" s="46"/>
      <c r="K32" s="43"/>
      <c r="L32" s="47"/>
      <c r="M32" s="44"/>
      <c r="N32" s="46"/>
    </row>
    <row r="33" spans="2:14" x14ac:dyDescent="0.3">
      <c r="B33" s="44"/>
      <c r="C33" s="43"/>
      <c r="D33" s="43"/>
      <c r="E33" s="43"/>
      <c r="F33" s="43"/>
      <c r="G33" s="43"/>
      <c r="H33" s="43"/>
      <c r="I33" s="45"/>
      <c r="J33" s="46"/>
      <c r="K33" s="43"/>
      <c r="L33" s="47"/>
      <c r="M33" s="44"/>
      <c r="N33" s="46"/>
    </row>
    <row r="34" spans="2:14" x14ac:dyDescent="0.3">
      <c r="B34" s="62" t="s">
        <v>112</v>
      </c>
      <c r="C34" s="62"/>
      <c r="D34" s="62"/>
      <c r="E34" s="62"/>
      <c r="F34" s="62"/>
      <c r="G34" s="62"/>
      <c r="H34" s="62"/>
      <c r="I34" s="62"/>
      <c r="J34" s="62"/>
      <c r="K34" s="62"/>
      <c r="L34" s="62"/>
      <c r="M34" s="62"/>
      <c r="N34" s="46"/>
    </row>
    <row r="35" spans="2:14" x14ac:dyDescent="0.3">
      <c r="B35" s="44"/>
      <c r="C35" s="43"/>
      <c r="D35" s="43"/>
      <c r="E35" s="43"/>
      <c r="F35" s="43"/>
      <c r="G35" s="43"/>
      <c r="H35" s="43"/>
      <c r="I35" s="45"/>
      <c r="J35" s="46"/>
      <c r="K35" s="43"/>
      <c r="L35" s="47"/>
      <c r="M35" s="44"/>
      <c r="N35" s="46"/>
    </row>
    <row r="36" spans="2:14" x14ac:dyDescent="0.3">
      <c r="N36" s="46"/>
    </row>
  </sheetData>
  <mergeCells count="3">
    <mergeCell ref="B27:M27"/>
    <mergeCell ref="B28:M28"/>
    <mergeCell ref="B34:M34"/>
  </mergeCells>
  <pageMargins left="0.25" right="0.25" top="0.75" bottom="0.75" header="0.3" footer="0.3"/>
  <pageSetup orientation="portrait" horizontalDpi="4294967295" verticalDpi="4294967295" r:id="rId1"/>
  <headerFooter>
    <oddHeader>&amp;C&amp;"-,Bold"&amp;7JEFFERSON COUNTY PUBLIC SCHOOLS
DEMOGRAPHIC CHARACTERISTICS OF THE HOMELESS POPULATION
2019-2020  HIGH SCHOOLS</oddHeader>
    <oddFooter>&amp;L&amp;8Accountability, Research and Systems Improvement
Data Source: KDE School Report Card
DD:SL:pc</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9AA5B-95D5-408C-85AD-9D155A049576}">
  <dimension ref="A1:M103"/>
  <sheetViews>
    <sheetView tabSelected="1" view="pageLayout" topLeftCell="B1" zoomScaleNormal="100" workbookViewId="0">
      <selection activeCell="M2" sqref="M2"/>
    </sheetView>
  </sheetViews>
  <sheetFormatPr defaultRowHeight="14.4" x14ac:dyDescent="0.3"/>
  <cols>
    <col min="1" max="1" width="6" hidden="1" customWidth="1"/>
    <col min="2" max="2" width="21" bestFit="1" customWidth="1"/>
    <col min="3" max="3" width="8.33203125" customWidth="1"/>
    <col min="4" max="4" width="5.109375" bestFit="1" customWidth="1"/>
    <col min="5" max="5" width="8.109375" customWidth="1"/>
    <col min="6" max="6" width="7.33203125" bestFit="1" customWidth="1"/>
    <col min="7" max="7" width="8" bestFit="1" customWidth="1"/>
    <col min="8" max="8" width="6.44140625" bestFit="1" customWidth="1"/>
    <col min="9" max="9" width="5.88671875" bestFit="1" customWidth="1"/>
    <col min="10" max="10" width="5" bestFit="1" customWidth="1"/>
    <col min="11" max="11" width="6.6640625" bestFit="1" customWidth="1"/>
    <col min="12" max="12" width="8.5546875" bestFit="1" customWidth="1"/>
    <col min="13" max="13" width="10.109375" bestFit="1" customWidth="1"/>
  </cols>
  <sheetData>
    <row r="1" spans="1:13" ht="69" x14ac:dyDescent="0.3">
      <c r="A1" s="1" t="s">
        <v>0</v>
      </c>
      <c r="B1" s="2" t="s">
        <v>1</v>
      </c>
      <c r="C1" s="3" t="s">
        <v>2</v>
      </c>
      <c r="D1" s="3" t="s">
        <v>3</v>
      </c>
      <c r="E1" s="3" t="s">
        <v>4</v>
      </c>
      <c r="F1" s="3" t="s">
        <v>5</v>
      </c>
      <c r="G1" s="3" t="s">
        <v>6</v>
      </c>
      <c r="H1" s="3" t="s">
        <v>7</v>
      </c>
      <c r="I1" s="3" t="s">
        <v>8</v>
      </c>
      <c r="J1" s="3" t="s">
        <v>9</v>
      </c>
      <c r="K1" s="3" t="s">
        <v>10</v>
      </c>
      <c r="L1" s="3" t="s">
        <v>11</v>
      </c>
      <c r="M1" s="4" t="s">
        <v>12</v>
      </c>
    </row>
    <row r="2" spans="1:13" s="5" customFormat="1" ht="12" customHeight="1" x14ac:dyDescent="0.3">
      <c r="A2" s="5">
        <v>175</v>
      </c>
      <c r="B2" s="6" t="s">
        <v>13</v>
      </c>
      <c r="C2" s="48" t="str">
        <f>VLOOKUP($A2, [1]Sheet1!$B$2:$M$169, 3, FALSE)</f>
        <v>*</v>
      </c>
      <c r="D2" s="48" t="str">
        <f>VLOOKUP($A2, [1]Sheet1!$B$2:$M$169, 4, FALSE)</f>
        <v>*</v>
      </c>
      <c r="E2" s="48">
        <f>VLOOKUP($A2, [1]Sheet1!$B$2:$M$169, 5, FALSE)</f>
        <v>7</v>
      </c>
      <c r="F2" s="48" t="str">
        <f>VLOOKUP($A2, [1]Sheet1!$B$2:$M$169, 6, FALSE)</f>
        <v>*</v>
      </c>
      <c r="G2" s="48" t="str">
        <f>VLOOKUP($A2, [1]Sheet1!$B$2:$M$169, 7, FALSE)</f>
        <v>*</v>
      </c>
      <c r="H2" s="48" t="str">
        <f>VLOOKUP($A2, [1]Sheet1!$B$2:$M$169, 8, FALSE)</f>
        <v>*</v>
      </c>
      <c r="I2" s="48">
        <f>VLOOKUP($A2, [1]Sheet1!$B$2:$M$169, 9, FALSE)</f>
        <v>7</v>
      </c>
      <c r="J2" s="48">
        <f>VLOOKUP($A2, [1]Sheet1!$B$2:$M$169, 10, FALSE)</f>
        <v>11</v>
      </c>
      <c r="K2" s="48">
        <f>VLOOKUP($A2, [1]Sheet1!$B$2:$M$169, 11, FALSE)</f>
        <v>5</v>
      </c>
      <c r="L2" s="48">
        <f>VLOOKUP($A2, [1]Sheet1!$B$2:$M$169, 12, FALSE)</f>
        <v>16</v>
      </c>
      <c r="M2" s="49">
        <f>ROUND(L2/$L$95,3)</f>
        <v>4.0000000000000001E-3</v>
      </c>
    </row>
    <row r="3" spans="1:13" s="5" customFormat="1" ht="12" customHeight="1" x14ac:dyDescent="0.3">
      <c r="A3" s="5">
        <v>185</v>
      </c>
      <c r="B3" s="9" t="s">
        <v>15</v>
      </c>
      <c r="C3" s="10" t="str">
        <f>VLOOKUP($A3, [1]Sheet1!$B$2:$M$169, 3, FALSE)</f>
        <v>*</v>
      </c>
      <c r="D3" s="10" t="str">
        <f>VLOOKUP($A3, [1]Sheet1!$B$2:$M$169, 4, FALSE)</f>
        <v>*</v>
      </c>
      <c r="E3" s="10">
        <f>VLOOKUP($A3, [1]Sheet1!$B$2:$M$169, 5, FALSE)</f>
        <v>12</v>
      </c>
      <c r="F3" s="10" t="str">
        <f>VLOOKUP($A3, [1]Sheet1!$B$2:$M$169, 6, FALSE)</f>
        <v>*</v>
      </c>
      <c r="G3" s="10" t="str">
        <f>VLOOKUP($A3, [1]Sheet1!$B$2:$M$169, 7, FALSE)</f>
        <v>*</v>
      </c>
      <c r="H3" s="10">
        <f>VLOOKUP($A3, [1]Sheet1!$B$2:$M$169, 8, FALSE)</f>
        <v>7</v>
      </c>
      <c r="I3" s="10">
        <f>VLOOKUP($A3, [1]Sheet1!$B$2:$M$169, 9, FALSE)</f>
        <v>3</v>
      </c>
      <c r="J3" s="10">
        <f>VLOOKUP($A3, [1]Sheet1!$B$2:$M$169, 10, FALSE)</f>
        <v>9</v>
      </c>
      <c r="K3" s="10">
        <f>VLOOKUP($A3, [1]Sheet1!$B$2:$M$169, 11, FALSE)</f>
        <v>13</v>
      </c>
      <c r="L3" s="10">
        <f>VLOOKUP($A3, [1]Sheet1!$B$2:$M$169, 12, FALSE)</f>
        <v>22</v>
      </c>
      <c r="M3" s="11">
        <f t="shared" ref="M3:M66" si="0">ROUND(L3/$L$95,3)</f>
        <v>6.0000000000000001E-3</v>
      </c>
    </row>
    <row r="4" spans="1:13" s="5" customFormat="1" ht="12" customHeight="1" x14ac:dyDescent="0.3">
      <c r="A4" s="5">
        <v>127</v>
      </c>
      <c r="B4" s="6" t="s">
        <v>16</v>
      </c>
      <c r="C4" s="48" t="str">
        <f>VLOOKUP($A4, [1]Sheet1!$B$2:$M$169, 3, FALSE)</f>
        <v>*</v>
      </c>
      <c r="D4" s="48" t="str">
        <f>VLOOKUP($A4, [1]Sheet1!$B$2:$M$169, 4, FALSE)</f>
        <v>*</v>
      </c>
      <c r="E4" s="48">
        <f>VLOOKUP($A4, [1]Sheet1!$B$2:$M$169, 5, FALSE)</f>
        <v>7</v>
      </c>
      <c r="F4" s="48">
        <f>VLOOKUP($A4, [1]Sheet1!$B$2:$M$169, 6, FALSE)</f>
        <v>3</v>
      </c>
      <c r="G4" s="48" t="str">
        <f>VLOOKUP($A4, [1]Sheet1!$B$2:$M$169, 7, FALSE)</f>
        <v>*</v>
      </c>
      <c r="H4" s="48">
        <f>VLOOKUP($A4, [1]Sheet1!$B$2:$M$169, 8, FALSE)</f>
        <v>5</v>
      </c>
      <c r="I4" s="48">
        <f>VLOOKUP($A4, [1]Sheet1!$B$2:$M$169, 9, FALSE)</f>
        <v>5</v>
      </c>
      <c r="J4" s="48">
        <f>VLOOKUP($A4, [1]Sheet1!$B$2:$M$169, 10, FALSE)</f>
        <v>12</v>
      </c>
      <c r="K4" s="48">
        <f>VLOOKUP($A4, [1]Sheet1!$B$2:$M$169, 11, FALSE)</f>
        <v>9</v>
      </c>
      <c r="L4" s="48">
        <f>VLOOKUP($A4, [1]Sheet1!$B$2:$M$169, 12, FALSE)</f>
        <v>21</v>
      </c>
      <c r="M4" s="49">
        <f t="shared" si="0"/>
        <v>5.0000000000000001E-3</v>
      </c>
    </row>
    <row r="5" spans="1:13" s="5" customFormat="1" ht="12" customHeight="1" x14ac:dyDescent="0.3">
      <c r="A5" s="5">
        <v>44</v>
      </c>
      <c r="B5" s="9" t="s">
        <v>17</v>
      </c>
      <c r="C5" s="10" t="str">
        <f>VLOOKUP($A5, [1]Sheet1!$B$2:$M$169, 3, FALSE)</f>
        <v>*</v>
      </c>
      <c r="D5" s="10" t="str">
        <f>VLOOKUP($A5, [1]Sheet1!$B$2:$M$169, 4, FALSE)</f>
        <v>*</v>
      </c>
      <c r="E5" s="10" t="str">
        <f>VLOOKUP($A5, [1]Sheet1!$B$2:$M$169, 5, FALSE)</f>
        <v>*</v>
      </c>
      <c r="F5" s="10" t="str">
        <f>VLOOKUP($A5, [1]Sheet1!$B$2:$M$169, 6, FALSE)</f>
        <v>*</v>
      </c>
      <c r="G5" s="10" t="str">
        <f>VLOOKUP($A5, [1]Sheet1!$B$2:$M$169, 7, FALSE)</f>
        <v>*</v>
      </c>
      <c r="H5" s="10" t="str">
        <f>VLOOKUP($A5, [1]Sheet1!$B$2:$M$169, 8, FALSE)</f>
        <v>*</v>
      </c>
      <c r="I5" s="10" t="str">
        <f>VLOOKUP($A5, [1]Sheet1!$B$2:$M$169, 9, FALSE)</f>
        <v>*</v>
      </c>
      <c r="J5" s="10" t="str">
        <f>VLOOKUP($A5, [1]Sheet1!$B$2:$M$169, 10, FALSE)</f>
        <v>*</v>
      </c>
      <c r="K5" s="10" t="str">
        <f>VLOOKUP($A5, [1]Sheet1!$B$2:$M$169, 11, FALSE)</f>
        <v>*</v>
      </c>
      <c r="L5" s="10">
        <f>VLOOKUP($A5, [1]Sheet1!$B$2:$M$169, 12, FALSE)</f>
        <v>5</v>
      </c>
      <c r="M5" s="11">
        <f t="shared" si="0"/>
        <v>1E-3</v>
      </c>
    </row>
    <row r="6" spans="1:13" s="5" customFormat="1" ht="12" customHeight="1" x14ac:dyDescent="0.3">
      <c r="A6" s="5">
        <v>55</v>
      </c>
      <c r="B6" s="6" t="s">
        <v>18</v>
      </c>
      <c r="C6" s="48" t="str">
        <f>VLOOKUP($A6, [1]Sheet1!$B$2:$M$169, 3, FALSE)</f>
        <v>*</v>
      </c>
      <c r="D6" s="48" t="str">
        <f>VLOOKUP($A6, [1]Sheet1!$B$2:$M$169, 4, FALSE)</f>
        <v>*</v>
      </c>
      <c r="E6" s="48" t="str">
        <f>VLOOKUP($A6, [1]Sheet1!$B$2:$M$169, 5, FALSE)</f>
        <v>*</v>
      </c>
      <c r="F6" s="48" t="str">
        <f>VLOOKUP($A6, [1]Sheet1!$B$2:$M$169, 6, FALSE)</f>
        <v>*</v>
      </c>
      <c r="G6" s="48" t="str">
        <f>VLOOKUP($A6, [1]Sheet1!$B$2:$M$169, 7, FALSE)</f>
        <v>*</v>
      </c>
      <c r="H6" s="48" t="str">
        <f>VLOOKUP($A6, [1]Sheet1!$B$2:$M$169, 8, FALSE)</f>
        <v>*</v>
      </c>
      <c r="I6" s="48" t="str">
        <f>VLOOKUP($A6, [1]Sheet1!$B$2:$M$169, 9, FALSE)</f>
        <v>*</v>
      </c>
      <c r="J6" s="48" t="str">
        <f>VLOOKUP($A6, [1]Sheet1!$B$2:$M$169, 10, FALSE)</f>
        <v>*</v>
      </c>
      <c r="K6" s="48" t="str">
        <f>VLOOKUP($A6, [1]Sheet1!$B$2:$M$169, 11, FALSE)</f>
        <v>*</v>
      </c>
      <c r="L6" s="48">
        <f>VLOOKUP($A6, [1]Sheet1!$B$2:$M$169, 12, FALSE)</f>
        <v>8</v>
      </c>
      <c r="M6" s="49">
        <f t="shared" si="0"/>
        <v>2E-3</v>
      </c>
    </row>
    <row r="7" spans="1:13" s="5" customFormat="1" ht="12" customHeight="1" x14ac:dyDescent="0.3">
      <c r="A7" s="5">
        <v>149</v>
      </c>
      <c r="B7" s="9" t="s">
        <v>19</v>
      </c>
      <c r="C7" s="10" t="str">
        <f>VLOOKUP($A7, [1]Sheet1!$B$2:$M$169, 3, FALSE)</f>
        <v>*</v>
      </c>
      <c r="D7" s="10" t="str">
        <f>VLOOKUP($A7, [1]Sheet1!$B$2:$M$169, 4, FALSE)</f>
        <v>*</v>
      </c>
      <c r="E7" s="10">
        <f>VLOOKUP($A7, [1]Sheet1!$B$2:$M$169, 5, FALSE)</f>
        <v>7</v>
      </c>
      <c r="F7" s="10">
        <f>VLOOKUP($A7, [1]Sheet1!$B$2:$M$169, 6, FALSE)</f>
        <v>3</v>
      </c>
      <c r="G7" s="10" t="str">
        <f>VLOOKUP($A7, [1]Sheet1!$B$2:$M$169, 7, FALSE)</f>
        <v>*</v>
      </c>
      <c r="H7" s="10" t="str">
        <f>VLOOKUP($A7, [1]Sheet1!$B$2:$M$169, 8, FALSE)</f>
        <v>*</v>
      </c>
      <c r="I7" s="10" t="str">
        <f>VLOOKUP($A7, [1]Sheet1!$B$2:$M$169, 9, FALSE)</f>
        <v>*</v>
      </c>
      <c r="J7" s="10" t="str">
        <f>VLOOKUP($A7, [1]Sheet1!$B$2:$M$169, 10, FALSE)</f>
        <v>*</v>
      </c>
      <c r="K7" s="10" t="str">
        <f>VLOOKUP($A7, [1]Sheet1!$B$2:$M$169, 11, FALSE)</f>
        <v>*</v>
      </c>
      <c r="L7" s="10">
        <f>VLOOKUP($A7, [1]Sheet1!$B$2:$M$169, 12, FALSE)</f>
        <v>14</v>
      </c>
      <c r="M7" s="11">
        <f t="shared" si="0"/>
        <v>4.0000000000000001E-3</v>
      </c>
    </row>
    <row r="8" spans="1:13" s="5" customFormat="1" ht="12" customHeight="1" x14ac:dyDescent="0.3">
      <c r="A8" s="5">
        <v>225</v>
      </c>
      <c r="B8" s="6" t="s">
        <v>20</v>
      </c>
      <c r="C8" s="48" t="str">
        <f>VLOOKUP($A8, [1]Sheet1!$B$2:$M$169, 3, FALSE)</f>
        <v>*</v>
      </c>
      <c r="D8" s="48" t="str">
        <f>VLOOKUP($A8, [1]Sheet1!$B$2:$M$169, 4, FALSE)</f>
        <v>*</v>
      </c>
      <c r="E8" s="48" t="str">
        <f>VLOOKUP($A8, [1]Sheet1!$B$2:$M$169, 5, FALSE)</f>
        <v>*</v>
      </c>
      <c r="F8" s="48" t="str">
        <f>VLOOKUP($A8, [1]Sheet1!$B$2:$M$169, 6, FALSE)</f>
        <v>*</v>
      </c>
      <c r="G8" s="48" t="str">
        <f>VLOOKUP($A8, [1]Sheet1!$B$2:$M$169, 7, FALSE)</f>
        <v>*</v>
      </c>
      <c r="H8" s="48" t="str">
        <f>VLOOKUP($A8, [1]Sheet1!$B$2:$M$169, 8, FALSE)</f>
        <v>*</v>
      </c>
      <c r="I8" s="48" t="str">
        <f>VLOOKUP($A8, [1]Sheet1!$B$2:$M$169, 9, FALSE)</f>
        <v>*</v>
      </c>
      <c r="J8" s="48" t="str">
        <f>VLOOKUP($A8, [1]Sheet1!$B$2:$M$169, 10, FALSE)</f>
        <v>*</v>
      </c>
      <c r="K8" s="48" t="str">
        <f>VLOOKUP($A8, [1]Sheet1!$B$2:$M$169, 11, FALSE)</f>
        <v>*</v>
      </c>
      <c r="L8" s="48">
        <f>VLOOKUP($A8, [1]Sheet1!$B$2:$M$169, 12, FALSE)</f>
        <v>3</v>
      </c>
      <c r="M8" s="49">
        <f t="shared" si="0"/>
        <v>1E-3</v>
      </c>
    </row>
    <row r="9" spans="1:13" s="5" customFormat="1" ht="12" customHeight="1" x14ac:dyDescent="0.3">
      <c r="A9" s="5">
        <v>91</v>
      </c>
      <c r="B9" s="9" t="s">
        <v>21</v>
      </c>
      <c r="C9" s="10" t="str">
        <f>VLOOKUP($A9, [1]Sheet1!$B$2:$M$169, 3, FALSE)</f>
        <v>*</v>
      </c>
      <c r="D9" s="10" t="str">
        <f>VLOOKUP($A9, [1]Sheet1!$B$2:$M$169, 4, FALSE)</f>
        <v>*</v>
      </c>
      <c r="E9" s="10" t="str">
        <f>VLOOKUP($A9, [1]Sheet1!$B$2:$M$169, 5, FALSE)</f>
        <v>*</v>
      </c>
      <c r="F9" s="10">
        <f>VLOOKUP($A9, [1]Sheet1!$B$2:$M$169, 6, FALSE)</f>
        <v>8</v>
      </c>
      <c r="G9" s="10" t="str">
        <f>VLOOKUP($A9, [1]Sheet1!$B$2:$M$169, 7, FALSE)</f>
        <v>*</v>
      </c>
      <c r="H9" s="10" t="str">
        <f>VLOOKUP($A9, [1]Sheet1!$B$2:$M$169, 8, FALSE)</f>
        <v>*</v>
      </c>
      <c r="I9" s="10">
        <f>VLOOKUP($A9, [1]Sheet1!$B$2:$M$169, 9, FALSE)</f>
        <v>9</v>
      </c>
      <c r="J9" s="10">
        <f>VLOOKUP($A9, [1]Sheet1!$B$2:$M$169, 10, FALSE)</f>
        <v>10</v>
      </c>
      <c r="K9" s="10">
        <f>VLOOKUP($A9, [1]Sheet1!$B$2:$M$169, 11, FALSE)</f>
        <v>8</v>
      </c>
      <c r="L9" s="10">
        <f>VLOOKUP($A9, [1]Sheet1!$B$2:$M$169, 12, FALSE)</f>
        <v>18</v>
      </c>
      <c r="M9" s="11">
        <f t="shared" si="0"/>
        <v>5.0000000000000001E-3</v>
      </c>
    </row>
    <row r="10" spans="1:13" s="5" customFormat="1" ht="12" customHeight="1" x14ac:dyDescent="0.3">
      <c r="A10" s="5">
        <v>94</v>
      </c>
      <c r="B10" s="6" t="s">
        <v>22</v>
      </c>
      <c r="C10" s="48" t="str">
        <f>VLOOKUP($A10, [1]Sheet1!$B$2:$M$169, 3, FALSE)</f>
        <v>*</v>
      </c>
      <c r="D10" s="48" t="str">
        <f>VLOOKUP($A10, [1]Sheet1!$B$2:$M$169, 4, FALSE)</f>
        <v>*</v>
      </c>
      <c r="E10" s="48">
        <f>VLOOKUP($A10, [1]Sheet1!$B$2:$M$169, 5, FALSE)</f>
        <v>6</v>
      </c>
      <c r="F10" s="48" t="str">
        <f>VLOOKUP($A10, [1]Sheet1!$B$2:$M$169, 6, FALSE)</f>
        <v>*</v>
      </c>
      <c r="G10" s="48" t="str">
        <f>VLOOKUP($A10, [1]Sheet1!$B$2:$M$169, 7, FALSE)</f>
        <v>*</v>
      </c>
      <c r="H10" s="48" t="str">
        <f>VLOOKUP($A10, [1]Sheet1!$B$2:$M$169, 8, FALSE)</f>
        <v>*</v>
      </c>
      <c r="I10" s="48">
        <f>VLOOKUP($A10, [1]Sheet1!$B$2:$M$169, 9, FALSE)</f>
        <v>3</v>
      </c>
      <c r="J10" s="48">
        <f>VLOOKUP($A10, [1]Sheet1!$B$2:$M$169, 10, FALSE)</f>
        <v>6</v>
      </c>
      <c r="K10" s="48">
        <f>VLOOKUP($A10, [1]Sheet1!$B$2:$M$169, 11, FALSE)</f>
        <v>6</v>
      </c>
      <c r="L10" s="48">
        <f>VLOOKUP($A10, [1]Sheet1!$B$2:$M$169, 12, FALSE)</f>
        <v>12</v>
      </c>
      <c r="M10" s="49">
        <f t="shared" si="0"/>
        <v>3.0000000000000001E-3</v>
      </c>
    </row>
    <row r="11" spans="1:13" s="5" customFormat="1" ht="12" customHeight="1" x14ac:dyDescent="0.3">
      <c r="A11" s="5">
        <v>260</v>
      </c>
      <c r="B11" s="9" t="s">
        <v>23</v>
      </c>
      <c r="C11" s="10" t="str">
        <f>VLOOKUP($A11, [1]Sheet1!$B$2:$M$169, 3, FALSE)</f>
        <v>*</v>
      </c>
      <c r="D11" s="10" t="str">
        <f>VLOOKUP($A11, [1]Sheet1!$B$2:$M$169, 4, FALSE)</f>
        <v>*</v>
      </c>
      <c r="E11" s="10">
        <f>VLOOKUP($A11, [1]Sheet1!$B$2:$M$169, 5, FALSE)</f>
        <v>5</v>
      </c>
      <c r="F11" s="10">
        <f>VLOOKUP($A11, [1]Sheet1!$B$2:$M$169, 6, FALSE)</f>
        <v>3</v>
      </c>
      <c r="G11" s="10" t="str">
        <f>VLOOKUP($A11, [1]Sheet1!$B$2:$M$169, 7, FALSE)</f>
        <v>*</v>
      </c>
      <c r="H11" s="10" t="str">
        <f>VLOOKUP($A11, [1]Sheet1!$B$2:$M$169, 8, FALSE)</f>
        <v>*</v>
      </c>
      <c r="I11" s="10" t="str">
        <f>VLOOKUP($A11, [1]Sheet1!$B$2:$M$169, 9, FALSE)</f>
        <v>*</v>
      </c>
      <c r="J11" s="10">
        <f>VLOOKUP($A11, [1]Sheet1!$B$2:$M$169, 10, FALSE)</f>
        <v>6</v>
      </c>
      <c r="K11" s="10">
        <f>VLOOKUP($A11, [1]Sheet1!$B$2:$M$169, 11, FALSE)</f>
        <v>4</v>
      </c>
      <c r="L11" s="10">
        <f>VLOOKUP($A11, [1]Sheet1!$B$2:$M$169, 12, FALSE)</f>
        <v>10</v>
      </c>
      <c r="M11" s="11">
        <f t="shared" si="0"/>
        <v>3.0000000000000001E-3</v>
      </c>
    </row>
    <row r="12" spans="1:13" s="5" customFormat="1" ht="12" customHeight="1" x14ac:dyDescent="0.3">
      <c r="A12" s="5">
        <v>38</v>
      </c>
      <c r="B12" s="6" t="s">
        <v>24</v>
      </c>
      <c r="C12" s="48" t="str">
        <f>VLOOKUP($A12, [1]Sheet1!$B$2:$M$169, 3, FALSE)</f>
        <v>*</v>
      </c>
      <c r="D12" s="48" t="str">
        <f>VLOOKUP($A12, [1]Sheet1!$B$2:$M$169, 4, FALSE)</f>
        <v>*</v>
      </c>
      <c r="E12" s="48">
        <f>VLOOKUP($A12, [1]Sheet1!$B$2:$M$169, 5, FALSE)</f>
        <v>17</v>
      </c>
      <c r="F12" s="48" t="str">
        <f>VLOOKUP($A12, [1]Sheet1!$B$2:$M$169, 6, FALSE)</f>
        <v>*</v>
      </c>
      <c r="G12" s="48" t="str">
        <f>VLOOKUP($A12, [1]Sheet1!$B$2:$M$169, 7, FALSE)</f>
        <v>*</v>
      </c>
      <c r="H12" s="48" t="str">
        <f>VLOOKUP($A12, [1]Sheet1!$B$2:$M$169, 8, FALSE)</f>
        <v>*</v>
      </c>
      <c r="I12" s="48">
        <f>VLOOKUP($A12, [1]Sheet1!$B$2:$M$169, 9, FALSE)</f>
        <v>5</v>
      </c>
      <c r="J12" s="48">
        <f>VLOOKUP($A12, [1]Sheet1!$B$2:$M$169, 10, FALSE)</f>
        <v>13</v>
      </c>
      <c r="K12" s="48">
        <f>VLOOKUP($A12, [1]Sheet1!$B$2:$M$169, 11, FALSE)</f>
        <v>13</v>
      </c>
      <c r="L12" s="48">
        <f>VLOOKUP($A12, [1]Sheet1!$B$2:$M$169, 12, FALSE)</f>
        <v>26</v>
      </c>
      <c r="M12" s="49">
        <f t="shared" si="0"/>
        <v>7.0000000000000001E-3</v>
      </c>
    </row>
    <row r="13" spans="1:13" s="5" customFormat="1" ht="12" customHeight="1" x14ac:dyDescent="0.3">
      <c r="A13" s="5">
        <v>243</v>
      </c>
      <c r="B13" s="9" t="s">
        <v>25</v>
      </c>
      <c r="C13" s="10" t="str">
        <f>VLOOKUP($A13, [1]Sheet1!$B$2:$M$169, 3, FALSE)</f>
        <v>*</v>
      </c>
      <c r="D13" s="10" t="str">
        <f>VLOOKUP($A13, [1]Sheet1!$B$2:$M$169, 4, FALSE)</f>
        <v>*</v>
      </c>
      <c r="E13" s="10">
        <f>VLOOKUP($A13, [1]Sheet1!$B$2:$M$169, 5, FALSE)</f>
        <v>17</v>
      </c>
      <c r="F13" s="10" t="str">
        <f>VLOOKUP($A13, [1]Sheet1!$B$2:$M$169, 6, FALSE)</f>
        <v>*</v>
      </c>
      <c r="G13" s="10" t="str">
        <f>VLOOKUP($A13, [1]Sheet1!$B$2:$M$169, 7, FALSE)</f>
        <v>*</v>
      </c>
      <c r="H13" s="10" t="str">
        <f>VLOOKUP($A13, [1]Sheet1!$B$2:$M$169, 8, FALSE)</f>
        <v>*</v>
      </c>
      <c r="I13" s="10">
        <f>VLOOKUP($A13, [1]Sheet1!$B$2:$M$169, 9, FALSE)</f>
        <v>3</v>
      </c>
      <c r="J13" s="10">
        <f>VLOOKUP($A13, [1]Sheet1!$B$2:$M$169, 10, FALSE)</f>
        <v>10</v>
      </c>
      <c r="K13" s="10">
        <f>VLOOKUP($A13, [1]Sheet1!$B$2:$M$169, 11, FALSE)</f>
        <v>10</v>
      </c>
      <c r="L13" s="10">
        <f>VLOOKUP($A13, [1]Sheet1!$B$2:$M$169, 12, FALSE)</f>
        <v>20</v>
      </c>
      <c r="M13" s="11">
        <f t="shared" si="0"/>
        <v>5.0000000000000001E-3</v>
      </c>
    </row>
    <row r="14" spans="1:13" s="5" customFormat="1" ht="12" customHeight="1" x14ac:dyDescent="0.3">
      <c r="A14" s="5">
        <v>4</v>
      </c>
      <c r="B14" s="6" t="s">
        <v>26</v>
      </c>
      <c r="C14" s="48" t="str">
        <f>VLOOKUP($A14, [1]Sheet1!$B$2:$M$169, 3, FALSE)</f>
        <v>*</v>
      </c>
      <c r="D14" s="48" t="str">
        <f>VLOOKUP($A14, [1]Sheet1!$B$2:$M$169, 4, FALSE)</f>
        <v>*</v>
      </c>
      <c r="E14" s="48">
        <f>VLOOKUP($A14, [1]Sheet1!$B$2:$M$169, 5, FALSE)</f>
        <v>5</v>
      </c>
      <c r="F14" s="48" t="str">
        <f>VLOOKUP($A14, [1]Sheet1!$B$2:$M$169, 6, FALSE)</f>
        <v>*</v>
      </c>
      <c r="G14" s="48" t="str">
        <f>VLOOKUP($A14, [1]Sheet1!$B$2:$M$169, 7, FALSE)</f>
        <v>*</v>
      </c>
      <c r="H14" s="48">
        <f>VLOOKUP($A14, [1]Sheet1!$B$2:$M$169, 8, FALSE)</f>
        <v>3</v>
      </c>
      <c r="I14" s="48">
        <f>VLOOKUP($A14, [1]Sheet1!$B$2:$M$169, 9, FALSE)</f>
        <v>4</v>
      </c>
      <c r="J14" s="48">
        <f>VLOOKUP($A14, [1]Sheet1!$B$2:$M$169, 10, FALSE)</f>
        <v>6</v>
      </c>
      <c r="K14" s="48">
        <f>VLOOKUP($A14, [1]Sheet1!$B$2:$M$169, 11, FALSE)</f>
        <v>8</v>
      </c>
      <c r="L14" s="48">
        <f>VLOOKUP($A14, [1]Sheet1!$B$2:$M$169, 12, FALSE)</f>
        <v>14</v>
      </c>
      <c r="M14" s="49">
        <f t="shared" si="0"/>
        <v>4.0000000000000001E-3</v>
      </c>
    </row>
    <row r="15" spans="1:13" s="5" customFormat="1" ht="12" customHeight="1" x14ac:dyDescent="0.3">
      <c r="A15" s="5">
        <v>5</v>
      </c>
      <c r="B15" s="9" t="s">
        <v>27</v>
      </c>
      <c r="C15" s="10" t="str">
        <f>VLOOKUP($A15, [1]Sheet1!$B$2:$M$169, 3, FALSE)</f>
        <v>*</v>
      </c>
      <c r="D15" s="10" t="str">
        <f>VLOOKUP($A15, [1]Sheet1!$B$2:$M$169, 4, FALSE)</f>
        <v>*</v>
      </c>
      <c r="E15" s="10">
        <f>VLOOKUP($A15, [1]Sheet1!$B$2:$M$169, 5, FALSE)</f>
        <v>31</v>
      </c>
      <c r="F15" s="10" t="str">
        <f>VLOOKUP($A15, [1]Sheet1!$B$2:$M$169, 6, FALSE)</f>
        <v>*</v>
      </c>
      <c r="G15" s="10" t="str">
        <f>VLOOKUP($A15, [1]Sheet1!$B$2:$M$169, 7, FALSE)</f>
        <v>*</v>
      </c>
      <c r="H15" s="10">
        <f>VLOOKUP($A15, [1]Sheet1!$B$2:$M$169, 8, FALSE)</f>
        <v>8</v>
      </c>
      <c r="I15" s="10">
        <f>VLOOKUP($A15, [1]Sheet1!$B$2:$M$169, 9, FALSE)</f>
        <v>5</v>
      </c>
      <c r="J15" s="10">
        <f>VLOOKUP($A15, [1]Sheet1!$B$2:$M$169, 10, FALSE)</f>
        <v>24</v>
      </c>
      <c r="K15" s="10">
        <f>VLOOKUP($A15, [1]Sheet1!$B$2:$M$169, 11, FALSE)</f>
        <v>22</v>
      </c>
      <c r="L15" s="10">
        <f>VLOOKUP($A15, [1]Sheet1!$B$2:$M$169, 12, FALSE)</f>
        <v>46</v>
      </c>
      <c r="M15" s="11">
        <f t="shared" si="0"/>
        <v>1.2E-2</v>
      </c>
    </row>
    <row r="16" spans="1:13" s="5" customFormat="1" ht="12" customHeight="1" x14ac:dyDescent="0.3">
      <c r="A16" s="5">
        <v>680</v>
      </c>
      <c r="B16" s="6" t="s">
        <v>28</v>
      </c>
      <c r="C16" s="48" t="str">
        <f>VLOOKUP($A16, [1]Sheet1!$B$2:$M$169, 3, FALSE)</f>
        <v>*</v>
      </c>
      <c r="D16" s="48" t="str">
        <f>VLOOKUP($A16, [1]Sheet1!$B$2:$M$169, 4, FALSE)</f>
        <v>*</v>
      </c>
      <c r="E16" s="48">
        <f>VLOOKUP($A16, [1]Sheet1!$B$2:$M$169, 5, FALSE)</f>
        <v>12</v>
      </c>
      <c r="F16" s="48" t="str">
        <f>VLOOKUP($A16, [1]Sheet1!$B$2:$M$169, 6, FALSE)</f>
        <v>*</v>
      </c>
      <c r="G16" s="48" t="str">
        <f>VLOOKUP($A16, [1]Sheet1!$B$2:$M$169, 7, FALSE)</f>
        <v>*</v>
      </c>
      <c r="H16" s="48" t="str">
        <f>VLOOKUP($A16, [1]Sheet1!$B$2:$M$169, 8, FALSE)</f>
        <v>*</v>
      </c>
      <c r="I16" s="48">
        <f>VLOOKUP($A16, [1]Sheet1!$B$2:$M$169, 9, FALSE)</f>
        <v>5</v>
      </c>
      <c r="J16" s="48">
        <f>VLOOKUP($A16, [1]Sheet1!$B$2:$M$169, 10, FALSE)</f>
        <v>7</v>
      </c>
      <c r="K16" s="48">
        <f>VLOOKUP($A16, [1]Sheet1!$B$2:$M$169, 11, FALSE)</f>
        <v>11</v>
      </c>
      <c r="L16" s="48">
        <f>VLOOKUP($A16, [1]Sheet1!$B$2:$M$169, 12, FALSE)</f>
        <v>18</v>
      </c>
      <c r="M16" s="49">
        <f t="shared" si="0"/>
        <v>5.0000000000000001E-3</v>
      </c>
    </row>
    <row r="17" spans="1:13" s="5" customFormat="1" ht="12" customHeight="1" x14ac:dyDescent="0.3">
      <c r="A17" s="5">
        <v>102</v>
      </c>
      <c r="B17" s="9" t="s">
        <v>29</v>
      </c>
      <c r="C17" s="10" t="str">
        <f>VLOOKUP($A17, [1]Sheet1!$B$2:$M$169, 3, FALSE)</f>
        <v>*</v>
      </c>
      <c r="D17" s="10" t="str">
        <f>VLOOKUP($A17, [1]Sheet1!$B$2:$M$169, 4, FALSE)</f>
        <v>*</v>
      </c>
      <c r="E17" s="10">
        <f>VLOOKUP($A17, [1]Sheet1!$B$2:$M$169, 5, FALSE)</f>
        <v>11</v>
      </c>
      <c r="F17" s="10">
        <f>VLOOKUP($A17, [1]Sheet1!$B$2:$M$169, 6, FALSE)</f>
        <v>5</v>
      </c>
      <c r="G17" s="10" t="str">
        <f>VLOOKUP($A17, [1]Sheet1!$B$2:$M$169, 7, FALSE)</f>
        <v>*</v>
      </c>
      <c r="H17" s="10" t="str">
        <f>VLOOKUP($A17, [1]Sheet1!$B$2:$M$169, 8, FALSE)</f>
        <v>*</v>
      </c>
      <c r="I17" s="10">
        <f>VLOOKUP($A17, [1]Sheet1!$B$2:$M$169, 9, FALSE)</f>
        <v>4</v>
      </c>
      <c r="J17" s="10">
        <f>VLOOKUP($A17, [1]Sheet1!$B$2:$M$169, 10, FALSE)</f>
        <v>8</v>
      </c>
      <c r="K17" s="10">
        <f>VLOOKUP($A17, [1]Sheet1!$B$2:$M$169, 11, FALSE)</f>
        <v>14</v>
      </c>
      <c r="L17" s="10">
        <f>VLOOKUP($A17, [1]Sheet1!$B$2:$M$169, 12, FALSE)</f>
        <v>22</v>
      </c>
      <c r="M17" s="11">
        <f t="shared" si="0"/>
        <v>6.0000000000000001E-3</v>
      </c>
    </row>
    <row r="18" spans="1:13" s="5" customFormat="1" ht="12" customHeight="1" x14ac:dyDescent="0.3">
      <c r="A18" s="5">
        <v>46</v>
      </c>
      <c r="B18" s="6" t="s">
        <v>30</v>
      </c>
      <c r="C18" s="48" t="str">
        <f>VLOOKUP($A18, [1]Sheet1!$B$2:$M$169, 3, FALSE)</f>
        <v>*</v>
      </c>
      <c r="D18" s="48" t="str">
        <f>VLOOKUP($A18, [1]Sheet1!$B$2:$M$169, 4, FALSE)</f>
        <v>*</v>
      </c>
      <c r="E18" s="48">
        <f>VLOOKUP($A18, [1]Sheet1!$B$2:$M$169, 5, FALSE)</f>
        <v>10</v>
      </c>
      <c r="F18" s="48">
        <f>VLOOKUP($A18, [1]Sheet1!$B$2:$M$169, 6, FALSE)</f>
        <v>4</v>
      </c>
      <c r="G18" s="48" t="str">
        <f>VLOOKUP($A18, [1]Sheet1!$B$2:$M$169, 7, FALSE)</f>
        <v>*</v>
      </c>
      <c r="H18" s="48" t="str">
        <f>VLOOKUP($A18, [1]Sheet1!$B$2:$M$169, 8, FALSE)</f>
        <v>*</v>
      </c>
      <c r="I18" s="48">
        <f>VLOOKUP($A18, [1]Sheet1!$B$2:$M$169, 9, FALSE)</f>
        <v>5</v>
      </c>
      <c r="J18" s="48">
        <f>VLOOKUP($A18, [1]Sheet1!$B$2:$M$169, 10, FALSE)</f>
        <v>15</v>
      </c>
      <c r="K18" s="48">
        <f>VLOOKUP($A18, [1]Sheet1!$B$2:$M$169, 11, FALSE)</f>
        <v>6</v>
      </c>
      <c r="L18" s="48">
        <f>VLOOKUP($A18, [1]Sheet1!$B$2:$M$169, 12, FALSE)</f>
        <v>21</v>
      </c>
      <c r="M18" s="49">
        <f t="shared" si="0"/>
        <v>5.0000000000000001E-3</v>
      </c>
    </row>
    <row r="19" spans="1:13" s="5" customFormat="1" ht="12" customHeight="1" x14ac:dyDescent="0.3">
      <c r="A19" s="5">
        <v>323</v>
      </c>
      <c r="B19" s="9" t="s">
        <v>31</v>
      </c>
      <c r="C19" s="10" t="str">
        <f>VLOOKUP($A19, [1]Sheet1!$B$2:$M$169, 3, FALSE)</f>
        <v>*</v>
      </c>
      <c r="D19" s="10" t="str">
        <f>VLOOKUP($A19, [1]Sheet1!$B$2:$M$169, 4, FALSE)</f>
        <v>*</v>
      </c>
      <c r="E19" s="10">
        <f>VLOOKUP($A19, [1]Sheet1!$B$2:$M$169, 5, FALSE)</f>
        <v>28</v>
      </c>
      <c r="F19" s="10" t="str">
        <f>VLOOKUP($A19, [1]Sheet1!$B$2:$M$169, 6, FALSE)</f>
        <v>*</v>
      </c>
      <c r="G19" s="10" t="str">
        <f>VLOOKUP($A19, [1]Sheet1!$B$2:$M$169, 7, FALSE)</f>
        <v>*</v>
      </c>
      <c r="H19" s="10">
        <f>VLOOKUP($A19, [1]Sheet1!$B$2:$M$169, 8, FALSE)</f>
        <v>3</v>
      </c>
      <c r="I19" s="10">
        <f>VLOOKUP($A19, [1]Sheet1!$B$2:$M$169, 9, FALSE)</f>
        <v>5</v>
      </c>
      <c r="J19" s="10">
        <f>VLOOKUP($A19, [1]Sheet1!$B$2:$M$169, 10, FALSE)</f>
        <v>19</v>
      </c>
      <c r="K19" s="10">
        <f>VLOOKUP($A19, [1]Sheet1!$B$2:$M$169, 11, FALSE)</f>
        <v>18</v>
      </c>
      <c r="L19" s="10">
        <f>VLOOKUP($A19, [1]Sheet1!$B$2:$M$169, 12, FALSE)</f>
        <v>37</v>
      </c>
      <c r="M19" s="11">
        <f t="shared" si="0"/>
        <v>8.9999999999999993E-3</v>
      </c>
    </row>
    <row r="20" spans="1:13" s="5" customFormat="1" ht="12" customHeight="1" x14ac:dyDescent="0.3">
      <c r="A20" s="5">
        <v>83</v>
      </c>
      <c r="B20" s="6" t="s">
        <v>32</v>
      </c>
      <c r="C20" s="48" t="str">
        <f>VLOOKUP($A20, [1]Sheet1!$B$2:$M$169, 3, FALSE)</f>
        <v>*</v>
      </c>
      <c r="D20" s="48" t="str">
        <f>VLOOKUP($A20, [1]Sheet1!$B$2:$M$169, 4, FALSE)</f>
        <v>*</v>
      </c>
      <c r="E20" s="48">
        <f>VLOOKUP($A20, [1]Sheet1!$B$2:$M$169, 5, FALSE)</f>
        <v>8</v>
      </c>
      <c r="F20" s="48">
        <f>VLOOKUP($A20, [1]Sheet1!$B$2:$M$169, 6, FALSE)</f>
        <v>7</v>
      </c>
      <c r="G20" s="48" t="str">
        <f>VLOOKUP($A20, [1]Sheet1!$B$2:$M$169, 7, FALSE)</f>
        <v>*</v>
      </c>
      <c r="H20" s="48">
        <f>VLOOKUP($A20, [1]Sheet1!$B$2:$M$169, 8, FALSE)</f>
        <v>4</v>
      </c>
      <c r="I20" s="48">
        <f>VLOOKUP($A20, [1]Sheet1!$B$2:$M$169, 9, FALSE)</f>
        <v>8</v>
      </c>
      <c r="J20" s="48">
        <f>VLOOKUP($A20, [1]Sheet1!$B$2:$M$169, 10, FALSE)</f>
        <v>14</v>
      </c>
      <c r="K20" s="48">
        <f>VLOOKUP($A20, [1]Sheet1!$B$2:$M$169, 11, FALSE)</f>
        <v>14</v>
      </c>
      <c r="L20" s="48">
        <f>VLOOKUP($A20, [1]Sheet1!$B$2:$M$169, 12, FALSE)</f>
        <v>28</v>
      </c>
      <c r="M20" s="49">
        <f t="shared" si="0"/>
        <v>7.0000000000000001E-3</v>
      </c>
    </row>
    <row r="21" spans="1:13" s="5" customFormat="1" ht="12" customHeight="1" x14ac:dyDescent="0.3">
      <c r="A21" s="5">
        <v>660</v>
      </c>
      <c r="B21" s="9" t="s">
        <v>33</v>
      </c>
      <c r="C21" s="10" t="str">
        <f>VLOOKUP($A21, [1]Sheet1!$B$2:$M$169, 3, FALSE)</f>
        <v>*</v>
      </c>
      <c r="D21" s="10" t="str">
        <f>VLOOKUP($A21, [1]Sheet1!$B$2:$M$169, 4, FALSE)</f>
        <v>*</v>
      </c>
      <c r="E21" s="10">
        <f>VLOOKUP($A21, [1]Sheet1!$B$2:$M$169, 5, FALSE)</f>
        <v>15</v>
      </c>
      <c r="F21" s="10" t="str">
        <f>VLOOKUP($A21, [1]Sheet1!$B$2:$M$169, 6, FALSE)</f>
        <v>*</v>
      </c>
      <c r="G21" s="10" t="str">
        <f>VLOOKUP($A21, [1]Sheet1!$B$2:$M$169, 7, FALSE)</f>
        <v>*</v>
      </c>
      <c r="H21" s="10">
        <f>VLOOKUP($A21, [1]Sheet1!$B$2:$M$169, 8, FALSE)</f>
        <v>3</v>
      </c>
      <c r="I21" s="10">
        <f>VLOOKUP($A21, [1]Sheet1!$B$2:$M$169, 9, FALSE)</f>
        <v>4</v>
      </c>
      <c r="J21" s="10">
        <f>VLOOKUP($A21, [1]Sheet1!$B$2:$M$169, 10, FALSE)</f>
        <v>12</v>
      </c>
      <c r="K21" s="10">
        <f>VLOOKUP($A21, [1]Sheet1!$B$2:$M$169, 11, FALSE)</f>
        <v>11</v>
      </c>
      <c r="L21" s="10">
        <f>VLOOKUP($A21, [1]Sheet1!$B$2:$M$169, 12, FALSE)</f>
        <v>23</v>
      </c>
      <c r="M21" s="11">
        <f t="shared" si="0"/>
        <v>6.0000000000000001E-3</v>
      </c>
    </row>
    <row r="22" spans="1:13" s="5" customFormat="1" ht="12" customHeight="1" x14ac:dyDescent="0.3">
      <c r="A22" s="5">
        <v>60</v>
      </c>
      <c r="B22" s="6" t="s">
        <v>34</v>
      </c>
      <c r="C22" s="48" t="str">
        <f>VLOOKUP($A22, [1]Sheet1!$B$2:$M$169, 3, FALSE)</f>
        <v>*</v>
      </c>
      <c r="D22" s="48" t="str">
        <f>VLOOKUP($A22, [1]Sheet1!$B$2:$M$169, 4, FALSE)</f>
        <v>*</v>
      </c>
      <c r="E22" s="48" t="str">
        <f>VLOOKUP($A22, [1]Sheet1!$B$2:$M$169, 5, FALSE)</f>
        <v>*</v>
      </c>
      <c r="F22" s="48" t="str">
        <f>VLOOKUP($A22, [1]Sheet1!$B$2:$M$169, 6, FALSE)</f>
        <v>*</v>
      </c>
      <c r="G22" s="48" t="str">
        <f>VLOOKUP($A22, [1]Sheet1!$B$2:$M$169, 7, FALSE)</f>
        <v>*</v>
      </c>
      <c r="H22" s="48" t="str">
        <f>VLOOKUP($A22, [1]Sheet1!$B$2:$M$169, 8, FALSE)</f>
        <v>*</v>
      </c>
      <c r="I22" s="48">
        <f>VLOOKUP($A22, [1]Sheet1!$B$2:$M$169, 9, FALSE)</f>
        <v>10</v>
      </c>
      <c r="J22" s="48">
        <f>VLOOKUP($A22, [1]Sheet1!$B$2:$M$169, 10, FALSE)</f>
        <v>5</v>
      </c>
      <c r="K22" s="48">
        <f>VLOOKUP($A22, [1]Sheet1!$B$2:$M$169, 11, FALSE)</f>
        <v>8</v>
      </c>
      <c r="L22" s="48">
        <f>VLOOKUP($A22, [1]Sheet1!$B$2:$M$169, 12, FALSE)</f>
        <v>13</v>
      </c>
      <c r="M22" s="49">
        <f t="shared" si="0"/>
        <v>3.0000000000000001E-3</v>
      </c>
    </row>
    <row r="23" spans="1:13" s="5" customFormat="1" ht="12" customHeight="1" x14ac:dyDescent="0.3">
      <c r="A23" s="5">
        <v>92</v>
      </c>
      <c r="B23" s="9" t="s">
        <v>35</v>
      </c>
      <c r="C23" s="10" t="str">
        <f>VLOOKUP($A23, [1]Sheet1!$B$2:$M$169, 3, FALSE)</f>
        <v>*</v>
      </c>
      <c r="D23" s="10" t="str">
        <f>VLOOKUP($A23, [1]Sheet1!$B$2:$M$169, 4, FALSE)</f>
        <v>*</v>
      </c>
      <c r="E23" s="10">
        <f>VLOOKUP($A23, [1]Sheet1!$B$2:$M$169, 5, FALSE)</f>
        <v>26</v>
      </c>
      <c r="F23" s="10" t="str">
        <f>VLOOKUP($A23, [1]Sheet1!$B$2:$M$169, 6, FALSE)</f>
        <v>*</v>
      </c>
      <c r="G23" s="10" t="str">
        <f>VLOOKUP($A23, [1]Sheet1!$B$2:$M$169, 7, FALSE)</f>
        <v>*</v>
      </c>
      <c r="H23" s="10" t="str">
        <f>VLOOKUP($A23, [1]Sheet1!$B$2:$M$169, 8, FALSE)</f>
        <v>*</v>
      </c>
      <c r="I23" s="10">
        <f>VLOOKUP($A23, [1]Sheet1!$B$2:$M$169, 9, FALSE)</f>
        <v>6</v>
      </c>
      <c r="J23" s="10">
        <f>VLOOKUP($A23, [1]Sheet1!$B$2:$M$169, 10, FALSE)</f>
        <v>23</v>
      </c>
      <c r="K23" s="10">
        <f>VLOOKUP($A23, [1]Sheet1!$B$2:$M$169, 11, FALSE)</f>
        <v>10</v>
      </c>
      <c r="L23" s="10">
        <f>VLOOKUP($A23, [1]Sheet1!$B$2:$M$169, 12, FALSE)</f>
        <v>33</v>
      </c>
      <c r="M23" s="11">
        <f t="shared" si="0"/>
        <v>8.0000000000000002E-3</v>
      </c>
    </row>
    <row r="24" spans="1:13" s="5" customFormat="1" ht="12" customHeight="1" x14ac:dyDescent="0.3">
      <c r="A24" s="5">
        <v>82</v>
      </c>
      <c r="B24" s="6" t="s">
        <v>36</v>
      </c>
      <c r="C24" s="48" t="str">
        <f>VLOOKUP($A24, [1]Sheet1!$B$2:$M$169, 3, FALSE)</f>
        <v>*</v>
      </c>
      <c r="D24" s="48" t="str">
        <f>VLOOKUP($A24, [1]Sheet1!$B$2:$M$169, 4, FALSE)</f>
        <v>*</v>
      </c>
      <c r="E24" s="48" t="str">
        <f>VLOOKUP($A24, [1]Sheet1!$B$2:$M$169, 5, FALSE)</f>
        <v>*</v>
      </c>
      <c r="F24" s="48" t="str">
        <f>VLOOKUP($A24, [1]Sheet1!$B$2:$M$169, 6, FALSE)</f>
        <v>*</v>
      </c>
      <c r="G24" s="48" t="str">
        <f>VLOOKUP($A24, [1]Sheet1!$B$2:$M$169, 7, FALSE)</f>
        <v>*</v>
      </c>
      <c r="H24" s="48" t="str">
        <f>VLOOKUP($A24, [1]Sheet1!$B$2:$M$169, 8, FALSE)</f>
        <v>*</v>
      </c>
      <c r="I24" s="48" t="str">
        <f>VLOOKUP($A24, [1]Sheet1!$B$2:$M$169, 9, FALSE)</f>
        <v>*</v>
      </c>
      <c r="J24" s="48" t="str">
        <f>VLOOKUP($A24, [1]Sheet1!$B$2:$M$169, 10, FALSE)</f>
        <v>*</v>
      </c>
      <c r="K24" s="48" t="str">
        <f>VLOOKUP($A24, [1]Sheet1!$B$2:$M$169, 11, FALSE)</f>
        <v>*</v>
      </c>
      <c r="L24" s="48">
        <f>VLOOKUP($A24, [1]Sheet1!$B$2:$M$169, 12, FALSE)</f>
        <v>9</v>
      </c>
      <c r="M24" s="49">
        <f t="shared" si="0"/>
        <v>2E-3</v>
      </c>
    </row>
    <row r="25" spans="1:13" s="5" customFormat="1" ht="12" customHeight="1" x14ac:dyDescent="0.3">
      <c r="A25" s="5">
        <v>156</v>
      </c>
      <c r="B25" s="9" t="s">
        <v>37</v>
      </c>
      <c r="C25" s="10" t="str">
        <f>VLOOKUP($A25, [1]Sheet1!$B$2:$M$169, 3, FALSE)</f>
        <v>*</v>
      </c>
      <c r="D25" s="10" t="str">
        <f>VLOOKUP($A25, [1]Sheet1!$B$2:$M$169, 4, FALSE)</f>
        <v>*</v>
      </c>
      <c r="E25" s="10">
        <f>VLOOKUP($A25, [1]Sheet1!$B$2:$M$169, 5, FALSE)</f>
        <v>11</v>
      </c>
      <c r="F25" s="10" t="str">
        <f>VLOOKUP($A25, [1]Sheet1!$B$2:$M$169, 6, FALSE)</f>
        <v>*</v>
      </c>
      <c r="G25" s="10" t="str">
        <f>VLOOKUP($A25, [1]Sheet1!$B$2:$M$169, 7, FALSE)</f>
        <v>*</v>
      </c>
      <c r="H25" s="10" t="str">
        <f>VLOOKUP($A25, [1]Sheet1!$B$2:$M$169, 8, FALSE)</f>
        <v>*</v>
      </c>
      <c r="I25" s="10" t="str">
        <f>VLOOKUP($A25, [1]Sheet1!$B$2:$M$169, 9, FALSE)</f>
        <v>*</v>
      </c>
      <c r="J25" s="10">
        <f>VLOOKUP($A25, [1]Sheet1!$B$2:$M$169, 10, FALSE)</f>
        <v>5</v>
      </c>
      <c r="K25" s="10">
        <f>VLOOKUP($A25, [1]Sheet1!$B$2:$M$169, 11, FALSE)</f>
        <v>10</v>
      </c>
      <c r="L25" s="10">
        <f>VLOOKUP($A25, [1]Sheet1!$B$2:$M$169, 12, FALSE)</f>
        <v>15</v>
      </c>
      <c r="M25" s="11">
        <f t="shared" si="0"/>
        <v>4.0000000000000001E-3</v>
      </c>
    </row>
    <row r="26" spans="1:13" s="5" customFormat="1" ht="12" customHeight="1" x14ac:dyDescent="0.3">
      <c r="A26" s="5">
        <v>131</v>
      </c>
      <c r="B26" s="6" t="s">
        <v>38</v>
      </c>
      <c r="C26" s="48" t="str">
        <f>VLOOKUP($A26, [1]Sheet1!$B$2:$M$169, 3, FALSE)</f>
        <v>*</v>
      </c>
      <c r="D26" s="48" t="str">
        <f>VLOOKUP($A26, [1]Sheet1!$B$2:$M$169, 4, FALSE)</f>
        <v>*</v>
      </c>
      <c r="E26" s="48">
        <f>VLOOKUP($A26, [1]Sheet1!$B$2:$M$169, 5, FALSE)</f>
        <v>5</v>
      </c>
      <c r="F26" s="48" t="str">
        <f>VLOOKUP($A26, [1]Sheet1!$B$2:$M$169, 6, FALSE)</f>
        <v>*</v>
      </c>
      <c r="G26" s="48" t="str">
        <f>VLOOKUP($A26, [1]Sheet1!$B$2:$M$169, 7, FALSE)</f>
        <v>*</v>
      </c>
      <c r="H26" s="48" t="str">
        <f>VLOOKUP($A26, [1]Sheet1!$B$2:$M$169, 8, FALSE)</f>
        <v>*</v>
      </c>
      <c r="I26" s="48">
        <f>VLOOKUP($A26, [1]Sheet1!$B$2:$M$169, 9, FALSE)</f>
        <v>4</v>
      </c>
      <c r="J26" s="48">
        <f>VLOOKUP($A26, [1]Sheet1!$B$2:$M$169, 10, FALSE)</f>
        <v>7</v>
      </c>
      <c r="K26" s="48">
        <f>VLOOKUP($A26, [1]Sheet1!$B$2:$M$169, 11, FALSE)</f>
        <v>3</v>
      </c>
      <c r="L26" s="48">
        <f>VLOOKUP($A26, [1]Sheet1!$B$2:$M$169, 12, FALSE)</f>
        <v>10</v>
      </c>
      <c r="M26" s="49">
        <f t="shared" si="0"/>
        <v>3.0000000000000001E-3</v>
      </c>
    </row>
    <row r="27" spans="1:13" s="5" customFormat="1" ht="12" customHeight="1" x14ac:dyDescent="0.3">
      <c r="A27" s="5">
        <v>240</v>
      </c>
      <c r="B27" s="9" t="s">
        <v>39</v>
      </c>
      <c r="C27" s="10" t="str">
        <f>VLOOKUP($A27, [1]Sheet1!$B$2:$M$169, 3, FALSE)</f>
        <v>*</v>
      </c>
      <c r="D27" s="10" t="str">
        <f>VLOOKUP($A27, [1]Sheet1!$B$2:$M$169, 4, FALSE)</f>
        <v>*</v>
      </c>
      <c r="E27" s="10">
        <f>VLOOKUP($A27, [1]Sheet1!$B$2:$M$169, 5, FALSE)</f>
        <v>21</v>
      </c>
      <c r="F27" s="10" t="str">
        <f>VLOOKUP($A27, [1]Sheet1!$B$2:$M$169, 6, FALSE)</f>
        <v>*</v>
      </c>
      <c r="G27" s="10" t="str">
        <f>VLOOKUP($A27, [1]Sheet1!$B$2:$M$169, 7, FALSE)</f>
        <v>*</v>
      </c>
      <c r="H27" s="10" t="str">
        <f>VLOOKUP($A27, [1]Sheet1!$B$2:$M$169, 8, FALSE)</f>
        <v>*</v>
      </c>
      <c r="I27" s="10">
        <f>VLOOKUP($A27, [1]Sheet1!$B$2:$M$169, 9, FALSE)</f>
        <v>3</v>
      </c>
      <c r="J27" s="10">
        <f>VLOOKUP($A27, [1]Sheet1!$B$2:$M$169, 10, FALSE)</f>
        <v>11</v>
      </c>
      <c r="K27" s="10">
        <f>VLOOKUP($A27, [1]Sheet1!$B$2:$M$169, 11, FALSE)</f>
        <v>15</v>
      </c>
      <c r="L27" s="10">
        <f>VLOOKUP($A27, [1]Sheet1!$B$2:$M$169, 12, FALSE)</f>
        <v>26</v>
      </c>
      <c r="M27" s="11">
        <f t="shared" si="0"/>
        <v>7.0000000000000001E-3</v>
      </c>
    </row>
    <row r="28" spans="1:13" s="5" customFormat="1" ht="12" customHeight="1" x14ac:dyDescent="0.3">
      <c r="A28" s="5">
        <v>10</v>
      </c>
      <c r="B28" s="6" t="s">
        <v>40</v>
      </c>
      <c r="C28" s="48" t="str">
        <f>VLOOKUP($A28, [1]Sheet1!$B$2:$M$169, 3, FALSE)</f>
        <v>*</v>
      </c>
      <c r="D28" s="48" t="str">
        <f>VLOOKUP($A28, [1]Sheet1!$B$2:$M$169, 4, FALSE)</f>
        <v>*</v>
      </c>
      <c r="E28" s="48">
        <f>VLOOKUP($A28, [1]Sheet1!$B$2:$M$169, 5, FALSE)</f>
        <v>6</v>
      </c>
      <c r="F28" s="48">
        <f>VLOOKUP($A28, [1]Sheet1!$B$2:$M$169, 6, FALSE)</f>
        <v>6</v>
      </c>
      <c r="G28" s="48" t="str">
        <f>VLOOKUP($A28, [1]Sheet1!$B$2:$M$169, 7, FALSE)</f>
        <v>*</v>
      </c>
      <c r="H28" s="48" t="str">
        <f>VLOOKUP($A28, [1]Sheet1!$B$2:$M$169, 8, FALSE)</f>
        <v>*</v>
      </c>
      <c r="I28" s="48">
        <f>VLOOKUP($A28, [1]Sheet1!$B$2:$M$169, 9, FALSE)</f>
        <v>7</v>
      </c>
      <c r="J28" s="48">
        <f>VLOOKUP($A28, [1]Sheet1!$B$2:$M$169, 10, FALSE)</f>
        <v>13</v>
      </c>
      <c r="K28" s="48">
        <f>VLOOKUP($A28, [1]Sheet1!$B$2:$M$169, 11, FALSE)</f>
        <v>8</v>
      </c>
      <c r="L28" s="48">
        <f>VLOOKUP($A28, [1]Sheet1!$B$2:$M$169, 12, FALSE)</f>
        <v>21</v>
      </c>
      <c r="M28" s="49">
        <f t="shared" si="0"/>
        <v>5.0000000000000001E-3</v>
      </c>
    </row>
    <row r="29" spans="1:13" s="5" customFormat="1" ht="12" customHeight="1" x14ac:dyDescent="0.3">
      <c r="A29" s="5">
        <v>212</v>
      </c>
      <c r="B29" s="9" t="s">
        <v>41</v>
      </c>
      <c r="C29" s="10" t="str">
        <f>VLOOKUP($A29, [1]Sheet1!$B$2:$M$169, 3, FALSE)</f>
        <v>*</v>
      </c>
      <c r="D29" s="10" t="str">
        <f>VLOOKUP($A29, [1]Sheet1!$B$2:$M$169, 4, FALSE)</f>
        <v>*</v>
      </c>
      <c r="E29" s="10">
        <f>VLOOKUP($A29, [1]Sheet1!$B$2:$M$169, 5, FALSE)</f>
        <v>4</v>
      </c>
      <c r="F29" s="10" t="str">
        <f>VLOOKUP($A29, [1]Sheet1!$B$2:$M$169, 6, FALSE)</f>
        <v>*</v>
      </c>
      <c r="G29" s="10" t="str">
        <f>VLOOKUP($A29, [1]Sheet1!$B$2:$M$169, 7, FALSE)</f>
        <v>*</v>
      </c>
      <c r="H29" s="10" t="str">
        <f>VLOOKUP($A29, [1]Sheet1!$B$2:$M$169, 8, FALSE)</f>
        <v>*</v>
      </c>
      <c r="I29" s="10">
        <f>VLOOKUP($A29, [1]Sheet1!$B$2:$M$169, 9, FALSE)</f>
        <v>6</v>
      </c>
      <c r="J29" s="10">
        <f>VLOOKUP($A29, [1]Sheet1!$B$2:$M$169, 10, FALSE)</f>
        <v>5</v>
      </c>
      <c r="K29" s="10">
        <f>VLOOKUP($A29, [1]Sheet1!$B$2:$M$169, 11, FALSE)</f>
        <v>7</v>
      </c>
      <c r="L29" s="10">
        <f>VLOOKUP($A29, [1]Sheet1!$B$2:$M$169, 12, FALSE)</f>
        <v>12</v>
      </c>
      <c r="M29" s="11">
        <f t="shared" si="0"/>
        <v>3.0000000000000001E-3</v>
      </c>
    </row>
    <row r="30" spans="1:13" s="5" customFormat="1" ht="12" customHeight="1" x14ac:dyDescent="0.3">
      <c r="A30" s="5">
        <v>11</v>
      </c>
      <c r="B30" s="6" t="s">
        <v>42</v>
      </c>
      <c r="C30" s="48" t="str">
        <f>VLOOKUP($A30, [1]Sheet1!$B$2:$M$169, 3, FALSE)</f>
        <v>*</v>
      </c>
      <c r="D30" s="48" t="str">
        <f>VLOOKUP($A30, [1]Sheet1!$B$2:$M$169, 4, FALSE)</f>
        <v>*</v>
      </c>
      <c r="E30" s="48">
        <f>VLOOKUP($A30, [1]Sheet1!$B$2:$M$169, 5, FALSE)</f>
        <v>20</v>
      </c>
      <c r="F30" s="48" t="str">
        <f>VLOOKUP($A30, [1]Sheet1!$B$2:$M$169, 6, FALSE)</f>
        <v>*</v>
      </c>
      <c r="G30" s="48" t="str">
        <f>VLOOKUP($A30, [1]Sheet1!$B$2:$M$169, 7, FALSE)</f>
        <v>*</v>
      </c>
      <c r="H30" s="48">
        <f>VLOOKUP($A30, [1]Sheet1!$B$2:$M$169, 8, FALSE)</f>
        <v>3</v>
      </c>
      <c r="I30" s="48">
        <f>VLOOKUP($A30, [1]Sheet1!$B$2:$M$169, 9, FALSE)</f>
        <v>9</v>
      </c>
      <c r="J30" s="48">
        <f>VLOOKUP($A30, [1]Sheet1!$B$2:$M$169, 10, FALSE)</f>
        <v>17</v>
      </c>
      <c r="K30" s="48">
        <f>VLOOKUP($A30, [1]Sheet1!$B$2:$M$169, 11, FALSE)</f>
        <v>15</v>
      </c>
      <c r="L30" s="48">
        <f>VLOOKUP($A30, [1]Sheet1!$B$2:$M$169, 12, FALSE)</f>
        <v>32</v>
      </c>
      <c r="M30" s="49">
        <f t="shared" si="0"/>
        <v>8.0000000000000002E-3</v>
      </c>
    </row>
    <row r="31" spans="1:13" s="5" customFormat="1" ht="12" customHeight="1" x14ac:dyDescent="0.3">
      <c r="A31" s="5">
        <v>250</v>
      </c>
      <c r="B31" s="9" t="s">
        <v>43</v>
      </c>
      <c r="C31" s="10" t="str">
        <f>VLOOKUP($A31, [1]Sheet1!$B$2:$M$169, 3, FALSE)</f>
        <v>*</v>
      </c>
      <c r="D31" s="10" t="str">
        <f>VLOOKUP($A31, [1]Sheet1!$B$2:$M$169, 4, FALSE)</f>
        <v>*</v>
      </c>
      <c r="E31" s="10">
        <f>VLOOKUP($A31, [1]Sheet1!$B$2:$M$169, 5, FALSE)</f>
        <v>12</v>
      </c>
      <c r="F31" s="10" t="str">
        <f>VLOOKUP($A31, [1]Sheet1!$B$2:$M$169, 6, FALSE)</f>
        <v>*</v>
      </c>
      <c r="G31" s="10" t="str">
        <f>VLOOKUP($A31, [1]Sheet1!$B$2:$M$169, 7, FALSE)</f>
        <v>*</v>
      </c>
      <c r="H31" s="10" t="str">
        <f>VLOOKUP($A31, [1]Sheet1!$B$2:$M$169, 8, FALSE)</f>
        <v>*</v>
      </c>
      <c r="I31" s="10">
        <f>VLOOKUP($A31, [1]Sheet1!$B$2:$M$169, 9, FALSE)</f>
        <v>7</v>
      </c>
      <c r="J31" s="10">
        <f>VLOOKUP($A31, [1]Sheet1!$B$2:$M$169, 10, FALSE)</f>
        <v>8</v>
      </c>
      <c r="K31" s="10">
        <f>VLOOKUP($A31, [1]Sheet1!$B$2:$M$169, 11, FALSE)</f>
        <v>13</v>
      </c>
      <c r="L31" s="10">
        <f>VLOOKUP($A31, [1]Sheet1!$B$2:$M$169, 12, FALSE)</f>
        <v>21</v>
      </c>
      <c r="M31" s="11">
        <f t="shared" si="0"/>
        <v>5.0000000000000001E-3</v>
      </c>
    </row>
    <row r="32" spans="1:13" s="5" customFormat="1" ht="12" customHeight="1" x14ac:dyDescent="0.3">
      <c r="A32" s="5">
        <v>270</v>
      </c>
      <c r="B32" s="6" t="s">
        <v>44</v>
      </c>
      <c r="C32" s="48" t="str">
        <f>VLOOKUP($A32, [1]Sheet1!$B$2:$M$169, 3, FALSE)</f>
        <v>*</v>
      </c>
      <c r="D32" s="48" t="str">
        <f>VLOOKUP($A32, [1]Sheet1!$B$2:$M$169, 4, FALSE)</f>
        <v>*</v>
      </c>
      <c r="E32" s="48">
        <f>VLOOKUP($A32, [1]Sheet1!$B$2:$M$169, 5, FALSE)</f>
        <v>26</v>
      </c>
      <c r="F32" s="48" t="str">
        <f>VLOOKUP($A32, [1]Sheet1!$B$2:$M$169, 6, FALSE)</f>
        <v>*</v>
      </c>
      <c r="G32" s="48" t="str">
        <f>VLOOKUP($A32, [1]Sheet1!$B$2:$M$169, 7, FALSE)</f>
        <v>*</v>
      </c>
      <c r="H32" s="48" t="str">
        <f>VLOOKUP($A32, [1]Sheet1!$B$2:$M$169, 8, FALSE)</f>
        <v>*</v>
      </c>
      <c r="I32" s="48" t="str">
        <f>VLOOKUP($A32, [1]Sheet1!$B$2:$M$169, 9, FALSE)</f>
        <v>*</v>
      </c>
      <c r="J32" s="48">
        <f>VLOOKUP($A32, [1]Sheet1!$B$2:$M$169, 10, FALSE)</f>
        <v>10</v>
      </c>
      <c r="K32" s="48">
        <f>VLOOKUP($A32, [1]Sheet1!$B$2:$M$169, 11, FALSE)</f>
        <v>17</v>
      </c>
      <c r="L32" s="48">
        <f>VLOOKUP($A32, [1]Sheet1!$B$2:$M$169, 12, FALSE)</f>
        <v>27</v>
      </c>
      <c r="M32" s="49">
        <f t="shared" si="0"/>
        <v>7.0000000000000001E-3</v>
      </c>
    </row>
    <row r="33" spans="1:13" s="5" customFormat="1" ht="12" customHeight="1" x14ac:dyDescent="0.3">
      <c r="A33" s="5">
        <v>290</v>
      </c>
      <c r="B33" s="9" t="s">
        <v>45</v>
      </c>
      <c r="C33" s="10" t="str">
        <f>VLOOKUP($A33, [1]Sheet1!$B$2:$M$169, 3, FALSE)</f>
        <v>*</v>
      </c>
      <c r="D33" s="10">
        <f>VLOOKUP($A33, [1]Sheet1!$B$2:$M$169, 4, FALSE)</f>
        <v>3</v>
      </c>
      <c r="E33" s="10">
        <f>VLOOKUP($A33, [1]Sheet1!$B$2:$M$169, 5, FALSE)</f>
        <v>20</v>
      </c>
      <c r="F33" s="10">
        <f>VLOOKUP($A33, [1]Sheet1!$B$2:$M$169, 6, FALSE)</f>
        <v>9</v>
      </c>
      <c r="G33" s="10" t="str">
        <f>VLOOKUP($A33, [1]Sheet1!$B$2:$M$169, 7, FALSE)</f>
        <v>*</v>
      </c>
      <c r="H33" s="10" t="str">
        <f>VLOOKUP($A33, [1]Sheet1!$B$2:$M$169, 8, FALSE)</f>
        <v>*</v>
      </c>
      <c r="I33" s="10">
        <f>VLOOKUP($A33, [1]Sheet1!$B$2:$M$169, 9, FALSE)</f>
        <v>5</v>
      </c>
      <c r="J33" s="10">
        <f>VLOOKUP($A33, [1]Sheet1!$B$2:$M$169, 10, FALSE)</f>
        <v>19</v>
      </c>
      <c r="K33" s="10">
        <f>VLOOKUP($A33, [1]Sheet1!$B$2:$M$169, 11, FALSE)</f>
        <v>18</v>
      </c>
      <c r="L33" s="10">
        <f>VLOOKUP($A33, [1]Sheet1!$B$2:$M$169, 12, FALSE)</f>
        <v>37</v>
      </c>
      <c r="M33" s="11">
        <f t="shared" si="0"/>
        <v>8.9999999999999993E-3</v>
      </c>
    </row>
    <row r="34" spans="1:13" s="5" customFormat="1" ht="12" customHeight="1" x14ac:dyDescent="0.3">
      <c r="A34" s="5">
        <v>61</v>
      </c>
      <c r="B34" s="6" t="s">
        <v>46</v>
      </c>
      <c r="C34" s="48" t="str">
        <f>VLOOKUP($A34, [1]Sheet1!$B$2:$M$169, 3, FALSE)</f>
        <v>*</v>
      </c>
      <c r="D34" s="48" t="str">
        <f>VLOOKUP($A34, [1]Sheet1!$B$2:$M$169, 4, FALSE)</f>
        <v>*</v>
      </c>
      <c r="E34" s="48">
        <f>VLOOKUP($A34, [1]Sheet1!$B$2:$M$169, 5, FALSE)</f>
        <v>8</v>
      </c>
      <c r="F34" s="48">
        <f>VLOOKUP($A34, [1]Sheet1!$B$2:$M$169, 6, FALSE)</f>
        <v>3</v>
      </c>
      <c r="G34" s="48" t="str">
        <f>VLOOKUP($A34, [1]Sheet1!$B$2:$M$169, 7, FALSE)</f>
        <v>*</v>
      </c>
      <c r="H34" s="48">
        <f>VLOOKUP($A34, [1]Sheet1!$B$2:$M$169, 8, FALSE)</f>
        <v>3</v>
      </c>
      <c r="I34" s="48">
        <f>VLOOKUP($A34, [1]Sheet1!$B$2:$M$169, 9, FALSE)</f>
        <v>4</v>
      </c>
      <c r="J34" s="48">
        <f>VLOOKUP($A34, [1]Sheet1!$B$2:$M$169, 10, FALSE)</f>
        <v>12</v>
      </c>
      <c r="K34" s="48">
        <f>VLOOKUP($A34, [1]Sheet1!$B$2:$M$169, 11, FALSE)</f>
        <v>6</v>
      </c>
      <c r="L34" s="48">
        <f>VLOOKUP($A34, [1]Sheet1!$B$2:$M$169, 12, FALSE)</f>
        <v>18</v>
      </c>
      <c r="M34" s="49">
        <f t="shared" si="0"/>
        <v>5.0000000000000001E-3</v>
      </c>
    </row>
    <row r="35" spans="1:13" s="5" customFormat="1" ht="12" customHeight="1" x14ac:dyDescent="0.3">
      <c r="A35" s="5">
        <v>13</v>
      </c>
      <c r="B35" s="9" t="s">
        <v>47</v>
      </c>
      <c r="C35" s="10" t="str">
        <f>VLOOKUP($A35, [1]Sheet1!$B$2:$M$169, 3, FALSE)</f>
        <v>*</v>
      </c>
      <c r="D35" s="10" t="str">
        <f>VLOOKUP($A35, [1]Sheet1!$B$2:$M$169, 4, FALSE)</f>
        <v>*</v>
      </c>
      <c r="E35" s="10" t="str">
        <f>VLOOKUP($A35, [1]Sheet1!$B$2:$M$169, 5, FALSE)</f>
        <v>*</v>
      </c>
      <c r="F35" s="10" t="str">
        <f>VLOOKUP($A35, [1]Sheet1!$B$2:$M$169, 6, FALSE)</f>
        <v>*</v>
      </c>
      <c r="G35" s="10" t="str">
        <f>VLOOKUP($A35, [1]Sheet1!$B$2:$M$169, 7, FALSE)</f>
        <v>*</v>
      </c>
      <c r="H35" s="10" t="str">
        <f>VLOOKUP($A35, [1]Sheet1!$B$2:$M$169, 8, FALSE)</f>
        <v>*</v>
      </c>
      <c r="I35" s="10" t="str">
        <f>VLOOKUP($A35, [1]Sheet1!$B$2:$M$169, 9, FALSE)</f>
        <v>*</v>
      </c>
      <c r="J35" s="10" t="str">
        <f>VLOOKUP($A35, [1]Sheet1!$B$2:$M$169, 10, FALSE)</f>
        <v>*</v>
      </c>
      <c r="K35" s="10" t="str">
        <f>VLOOKUP($A35, [1]Sheet1!$B$2:$M$169, 11, FALSE)</f>
        <v>*</v>
      </c>
      <c r="L35" s="10">
        <f>VLOOKUP($A35, [1]Sheet1!$B$2:$M$169, 12, FALSE)</f>
        <v>7</v>
      </c>
      <c r="M35" s="11">
        <f t="shared" si="0"/>
        <v>2E-3</v>
      </c>
    </row>
    <row r="36" spans="1:13" s="5" customFormat="1" ht="12" customHeight="1" x14ac:dyDescent="0.3">
      <c r="A36" s="5">
        <v>14</v>
      </c>
      <c r="B36" s="6" t="s">
        <v>48</v>
      </c>
      <c r="C36" s="48" t="str">
        <f>VLOOKUP($A36, [1]Sheet1!$B$2:$M$169, 3, FALSE)</f>
        <v>*</v>
      </c>
      <c r="D36" s="48" t="str">
        <f>VLOOKUP($A36, [1]Sheet1!$B$2:$M$169, 4, FALSE)</f>
        <v>*</v>
      </c>
      <c r="E36" s="48">
        <f>VLOOKUP($A36, [1]Sheet1!$B$2:$M$169, 5, FALSE)</f>
        <v>28</v>
      </c>
      <c r="F36" s="48">
        <f>VLOOKUP($A36, [1]Sheet1!$B$2:$M$169, 6, FALSE)</f>
        <v>3</v>
      </c>
      <c r="G36" s="48" t="str">
        <f>VLOOKUP($A36, [1]Sheet1!$B$2:$M$169, 7, FALSE)</f>
        <v>*</v>
      </c>
      <c r="H36" s="48">
        <f>VLOOKUP($A36, [1]Sheet1!$B$2:$M$169, 8, FALSE)</f>
        <v>8</v>
      </c>
      <c r="I36" s="48">
        <f>VLOOKUP($A36, [1]Sheet1!$B$2:$M$169, 9, FALSE)</f>
        <v>12</v>
      </c>
      <c r="J36" s="48">
        <f>VLOOKUP($A36, [1]Sheet1!$B$2:$M$169, 10, FALSE)</f>
        <v>26</v>
      </c>
      <c r="K36" s="48">
        <f>VLOOKUP($A36, [1]Sheet1!$B$2:$M$169, 11, FALSE)</f>
        <v>25</v>
      </c>
      <c r="L36" s="48">
        <f>VLOOKUP($A36, [1]Sheet1!$B$2:$M$169, 12, FALSE)</f>
        <v>51</v>
      </c>
      <c r="M36" s="49">
        <f t="shared" si="0"/>
        <v>1.2999999999999999E-2</v>
      </c>
    </row>
    <row r="37" spans="1:13" s="5" customFormat="1" ht="12" customHeight="1" x14ac:dyDescent="0.3">
      <c r="A37" s="5">
        <v>115</v>
      </c>
      <c r="B37" s="9" t="s">
        <v>49</v>
      </c>
      <c r="C37" s="10" t="str">
        <f>VLOOKUP($A37, [1]Sheet1!$B$2:$M$169, 3, FALSE)</f>
        <v>*</v>
      </c>
      <c r="D37" s="10" t="str">
        <f>VLOOKUP($A37, [1]Sheet1!$B$2:$M$169, 4, FALSE)</f>
        <v>*</v>
      </c>
      <c r="E37" s="10">
        <f>VLOOKUP($A37, [1]Sheet1!$B$2:$M$169, 5, FALSE)</f>
        <v>22</v>
      </c>
      <c r="F37" s="10" t="str">
        <f>VLOOKUP($A37, [1]Sheet1!$B$2:$M$169, 6, FALSE)</f>
        <v>*</v>
      </c>
      <c r="G37" s="10" t="str">
        <f>VLOOKUP($A37, [1]Sheet1!$B$2:$M$169, 7, FALSE)</f>
        <v>*</v>
      </c>
      <c r="H37" s="10" t="str">
        <f>VLOOKUP($A37, [1]Sheet1!$B$2:$M$169, 8, FALSE)</f>
        <v>*</v>
      </c>
      <c r="I37" s="10">
        <f>VLOOKUP($A37, [1]Sheet1!$B$2:$M$169, 9, FALSE)</f>
        <v>8</v>
      </c>
      <c r="J37" s="10">
        <f>VLOOKUP($A37, [1]Sheet1!$B$2:$M$169, 10, FALSE)</f>
        <v>19</v>
      </c>
      <c r="K37" s="10">
        <f>VLOOKUP($A37, [1]Sheet1!$B$2:$M$169, 11, FALSE)</f>
        <v>16</v>
      </c>
      <c r="L37" s="10">
        <f>VLOOKUP($A37, [1]Sheet1!$B$2:$M$169, 12, FALSE)</f>
        <v>35</v>
      </c>
      <c r="M37" s="11">
        <f t="shared" si="0"/>
        <v>8.9999999999999993E-3</v>
      </c>
    </row>
    <row r="38" spans="1:13" s="5" customFormat="1" ht="12" customHeight="1" x14ac:dyDescent="0.3">
      <c r="A38" s="5">
        <v>121</v>
      </c>
      <c r="B38" s="6" t="s">
        <v>50</v>
      </c>
      <c r="C38" s="48" t="str">
        <f>VLOOKUP($A38, [1]Sheet1!$B$2:$M$169, 3, FALSE)</f>
        <v>*</v>
      </c>
      <c r="D38" s="48" t="str">
        <f>VLOOKUP($A38, [1]Sheet1!$B$2:$M$169, 4, FALSE)</f>
        <v>*</v>
      </c>
      <c r="E38" s="48">
        <f>VLOOKUP($A38, [1]Sheet1!$B$2:$M$169, 5, FALSE)</f>
        <v>4</v>
      </c>
      <c r="F38" s="48">
        <f>VLOOKUP($A38, [1]Sheet1!$B$2:$M$169, 6, FALSE)</f>
        <v>4</v>
      </c>
      <c r="G38" s="48" t="str">
        <f>VLOOKUP($A38, [1]Sheet1!$B$2:$M$169, 7, FALSE)</f>
        <v>*</v>
      </c>
      <c r="H38" s="48" t="str">
        <f>VLOOKUP($A38, [1]Sheet1!$B$2:$M$169, 8, FALSE)</f>
        <v>*</v>
      </c>
      <c r="I38" s="48" t="str">
        <f>VLOOKUP($A38, [1]Sheet1!$B$2:$M$169, 9, FALSE)</f>
        <v>*</v>
      </c>
      <c r="J38" s="48">
        <f>VLOOKUP($A38, [1]Sheet1!$B$2:$M$169, 10, FALSE)</f>
        <v>7</v>
      </c>
      <c r="K38" s="48">
        <f>VLOOKUP($A38, [1]Sheet1!$B$2:$M$169, 11, FALSE)</f>
        <v>6</v>
      </c>
      <c r="L38" s="48">
        <f>VLOOKUP($A38, [1]Sheet1!$B$2:$M$169, 12, FALSE)</f>
        <v>13</v>
      </c>
      <c r="M38" s="49">
        <f t="shared" si="0"/>
        <v>3.0000000000000001E-3</v>
      </c>
    </row>
    <row r="39" spans="1:13" s="5" customFormat="1" ht="12" customHeight="1" x14ac:dyDescent="0.3">
      <c r="A39" s="5">
        <v>48</v>
      </c>
      <c r="B39" s="9" t="s">
        <v>51</v>
      </c>
      <c r="C39" s="10" t="str">
        <f>VLOOKUP($A39, [1]Sheet1!$B$2:$M$169, 3, FALSE)</f>
        <v>*</v>
      </c>
      <c r="D39" s="10" t="str">
        <f>VLOOKUP($A39, [1]Sheet1!$B$2:$M$169, 4, FALSE)</f>
        <v>*</v>
      </c>
      <c r="E39" s="10">
        <f>VLOOKUP($A39, [1]Sheet1!$B$2:$M$169, 5, FALSE)</f>
        <v>3</v>
      </c>
      <c r="F39" s="10">
        <f>VLOOKUP($A39, [1]Sheet1!$B$2:$M$169, 6, FALSE)</f>
        <v>7</v>
      </c>
      <c r="G39" s="10" t="str">
        <f>VLOOKUP($A39, [1]Sheet1!$B$2:$M$169, 7, FALSE)</f>
        <v>*</v>
      </c>
      <c r="H39" s="10" t="str">
        <f>VLOOKUP($A39, [1]Sheet1!$B$2:$M$169, 8, FALSE)</f>
        <v>*</v>
      </c>
      <c r="I39" s="10" t="str">
        <f>VLOOKUP($A39, [1]Sheet1!$B$2:$M$169, 9, FALSE)</f>
        <v>*</v>
      </c>
      <c r="J39" s="10">
        <f>VLOOKUP($A39, [1]Sheet1!$B$2:$M$169, 10, FALSE)</f>
        <v>7</v>
      </c>
      <c r="K39" s="10">
        <f>VLOOKUP($A39, [1]Sheet1!$B$2:$M$169, 11, FALSE)</f>
        <v>5</v>
      </c>
      <c r="L39" s="10">
        <f>VLOOKUP($A39, [1]Sheet1!$B$2:$M$169, 12, FALSE)</f>
        <v>12</v>
      </c>
      <c r="M39" s="11">
        <f t="shared" si="0"/>
        <v>3.0000000000000001E-3</v>
      </c>
    </row>
    <row r="40" spans="1:13" s="5" customFormat="1" ht="12" customHeight="1" x14ac:dyDescent="0.3">
      <c r="A40" s="5">
        <v>300</v>
      </c>
      <c r="B40" s="6" t="s">
        <v>52</v>
      </c>
      <c r="C40" s="48" t="str">
        <f>VLOOKUP($A40, [1]Sheet1!$B$2:$M$169, 3, FALSE)</f>
        <v>*</v>
      </c>
      <c r="D40" s="48">
        <f>VLOOKUP($A40, [1]Sheet1!$B$2:$M$169, 4, FALSE)</f>
        <v>3</v>
      </c>
      <c r="E40" s="48">
        <f>VLOOKUP($A40, [1]Sheet1!$B$2:$M$169, 5, FALSE)</f>
        <v>18</v>
      </c>
      <c r="F40" s="48">
        <f>VLOOKUP($A40, [1]Sheet1!$B$2:$M$169, 6, FALSE)</f>
        <v>9</v>
      </c>
      <c r="G40" s="48" t="str">
        <f>VLOOKUP($A40, [1]Sheet1!$B$2:$M$169, 7, FALSE)</f>
        <v>*</v>
      </c>
      <c r="H40" s="48" t="str">
        <f>VLOOKUP($A40, [1]Sheet1!$B$2:$M$169, 8, FALSE)</f>
        <v>*</v>
      </c>
      <c r="I40" s="48">
        <f>VLOOKUP($A40, [1]Sheet1!$B$2:$M$169, 9, FALSE)</f>
        <v>3</v>
      </c>
      <c r="J40" s="48">
        <f>VLOOKUP($A40, [1]Sheet1!$B$2:$M$169, 10, FALSE)</f>
        <v>19</v>
      </c>
      <c r="K40" s="48">
        <f>VLOOKUP($A40, [1]Sheet1!$B$2:$M$169, 11, FALSE)</f>
        <v>15</v>
      </c>
      <c r="L40" s="48">
        <f>VLOOKUP($A40, [1]Sheet1!$B$2:$M$169, 12, FALSE)</f>
        <v>34</v>
      </c>
      <c r="M40" s="49">
        <f t="shared" si="0"/>
        <v>8.9999999999999993E-3</v>
      </c>
    </row>
    <row r="41" spans="1:13" s="5" customFormat="1" ht="12" customHeight="1" x14ac:dyDescent="0.3">
      <c r="A41" s="5">
        <v>95</v>
      </c>
      <c r="B41" s="9" t="s">
        <v>53</v>
      </c>
      <c r="C41" s="10" t="str">
        <f>VLOOKUP($A41, [1]Sheet1!$B$2:$M$169, 3, FALSE)</f>
        <v>*</v>
      </c>
      <c r="D41" s="10" t="str">
        <f>VLOOKUP($A41, [1]Sheet1!$B$2:$M$169, 4, FALSE)</f>
        <v>*</v>
      </c>
      <c r="E41" s="10" t="str">
        <f>VLOOKUP($A41, [1]Sheet1!$B$2:$M$169, 5, FALSE)</f>
        <v>*</v>
      </c>
      <c r="F41" s="10">
        <f>VLOOKUP($A41, [1]Sheet1!$B$2:$M$169, 6, FALSE)</f>
        <v>3</v>
      </c>
      <c r="G41" s="10" t="str">
        <f>VLOOKUP($A41, [1]Sheet1!$B$2:$M$169, 7, FALSE)</f>
        <v>*</v>
      </c>
      <c r="H41" s="10" t="str">
        <f>VLOOKUP($A41, [1]Sheet1!$B$2:$M$169, 8, FALSE)</f>
        <v>*</v>
      </c>
      <c r="I41" s="10">
        <f>VLOOKUP($A41, [1]Sheet1!$B$2:$M$169, 9, FALSE)</f>
        <v>7</v>
      </c>
      <c r="J41" s="10">
        <f>VLOOKUP($A41, [1]Sheet1!$B$2:$M$169, 10, FALSE)</f>
        <v>8</v>
      </c>
      <c r="K41" s="10">
        <f>VLOOKUP($A41, [1]Sheet1!$B$2:$M$169, 11, FALSE)</f>
        <v>5</v>
      </c>
      <c r="L41" s="10">
        <f>VLOOKUP($A41, [1]Sheet1!$B$2:$M$169, 12, FALSE)</f>
        <v>13</v>
      </c>
      <c r="M41" s="11">
        <f t="shared" si="0"/>
        <v>3.0000000000000001E-3</v>
      </c>
    </row>
    <row r="42" spans="1:13" s="5" customFormat="1" ht="12" customHeight="1" x14ac:dyDescent="0.3">
      <c r="A42" s="5">
        <v>76</v>
      </c>
      <c r="B42" s="6" t="s">
        <v>54</v>
      </c>
      <c r="C42" s="48" t="str">
        <f>VLOOKUP($A42, [1]Sheet1!$B$2:$M$169, 3, FALSE)</f>
        <v>*</v>
      </c>
      <c r="D42" s="48" t="str">
        <f>VLOOKUP($A42, [1]Sheet1!$B$2:$M$169, 4, FALSE)</f>
        <v>*</v>
      </c>
      <c r="E42" s="48">
        <f>VLOOKUP($A42, [1]Sheet1!$B$2:$M$169, 5, FALSE)</f>
        <v>9</v>
      </c>
      <c r="F42" s="48">
        <f>VLOOKUP($A42, [1]Sheet1!$B$2:$M$169, 6, FALSE)</f>
        <v>4</v>
      </c>
      <c r="G42" s="48" t="str">
        <f>VLOOKUP($A42, [1]Sheet1!$B$2:$M$169, 7, FALSE)</f>
        <v>*</v>
      </c>
      <c r="H42" s="48">
        <f>VLOOKUP($A42, [1]Sheet1!$B$2:$M$169, 8, FALSE)</f>
        <v>4</v>
      </c>
      <c r="I42" s="48">
        <f>VLOOKUP($A42, [1]Sheet1!$B$2:$M$169, 9, FALSE)</f>
        <v>6</v>
      </c>
      <c r="J42" s="48">
        <f>VLOOKUP($A42, [1]Sheet1!$B$2:$M$169, 10, FALSE)</f>
        <v>11</v>
      </c>
      <c r="K42" s="48">
        <f>VLOOKUP($A42, [1]Sheet1!$B$2:$M$169, 11, FALSE)</f>
        <v>12</v>
      </c>
      <c r="L42" s="48">
        <f>VLOOKUP($A42, [1]Sheet1!$B$2:$M$169, 12, FALSE)</f>
        <v>23</v>
      </c>
      <c r="M42" s="49">
        <f t="shared" si="0"/>
        <v>6.0000000000000001E-3</v>
      </c>
    </row>
    <row r="43" spans="1:13" s="5" customFormat="1" ht="12" customHeight="1" x14ac:dyDescent="0.3">
      <c r="A43" s="5">
        <v>325</v>
      </c>
      <c r="B43" s="9" t="s">
        <v>55</v>
      </c>
      <c r="C43" s="10" t="str">
        <f>VLOOKUP($A43, [1]Sheet1!$B$2:$M$169, 3, FALSE)</f>
        <v>*</v>
      </c>
      <c r="D43" s="10" t="str">
        <f>VLOOKUP($A43, [1]Sheet1!$B$2:$M$169, 4, FALSE)</f>
        <v>*</v>
      </c>
      <c r="E43" s="10">
        <f>VLOOKUP($A43, [1]Sheet1!$B$2:$M$169, 5, FALSE)</f>
        <v>37</v>
      </c>
      <c r="F43" s="10">
        <f>VLOOKUP($A43, [1]Sheet1!$B$2:$M$169, 6, FALSE)</f>
        <v>8</v>
      </c>
      <c r="G43" s="10" t="str">
        <f>VLOOKUP($A43, [1]Sheet1!$B$2:$M$169, 7, FALSE)</f>
        <v>*</v>
      </c>
      <c r="H43" s="10">
        <f>VLOOKUP($A43, [1]Sheet1!$B$2:$M$169, 8, FALSE)</f>
        <v>7</v>
      </c>
      <c r="I43" s="10">
        <f>VLOOKUP($A43, [1]Sheet1!$B$2:$M$169, 9, FALSE)</f>
        <v>11</v>
      </c>
      <c r="J43" s="10">
        <f>VLOOKUP($A43, [1]Sheet1!$B$2:$M$169, 10, FALSE)</f>
        <v>31</v>
      </c>
      <c r="K43" s="10">
        <f>VLOOKUP($A43, [1]Sheet1!$B$2:$M$169, 11, FALSE)</f>
        <v>33</v>
      </c>
      <c r="L43" s="10">
        <f>VLOOKUP($A43, [1]Sheet1!$B$2:$M$169, 12, FALSE)</f>
        <v>64</v>
      </c>
      <c r="M43" s="11">
        <f t="shared" si="0"/>
        <v>1.6E-2</v>
      </c>
    </row>
    <row r="44" spans="1:13" s="5" customFormat="1" ht="12" customHeight="1" x14ac:dyDescent="0.3">
      <c r="A44" s="5">
        <v>166</v>
      </c>
      <c r="B44" s="6" t="s">
        <v>56</v>
      </c>
      <c r="C44" s="48" t="str">
        <f>VLOOKUP($A44, [1]Sheet1!$B$2:$M$169, 3, FALSE)</f>
        <v>*</v>
      </c>
      <c r="D44" s="48" t="str">
        <f>VLOOKUP($A44, [1]Sheet1!$B$2:$M$169, 4, FALSE)</f>
        <v>*</v>
      </c>
      <c r="E44" s="48">
        <f>VLOOKUP($A44, [1]Sheet1!$B$2:$M$169, 5, FALSE)</f>
        <v>5</v>
      </c>
      <c r="F44" s="48" t="str">
        <f>VLOOKUP($A44, [1]Sheet1!$B$2:$M$169, 6, FALSE)</f>
        <v>*</v>
      </c>
      <c r="G44" s="48" t="str">
        <f>VLOOKUP($A44, [1]Sheet1!$B$2:$M$169, 7, FALSE)</f>
        <v>*</v>
      </c>
      <c r="H44" s="48" t="str">
        <f>VLOOKUP($A44, [1]Sheet1!$B$2:$M$169, 8, FALSE)</f>
        <v>*</v>
      </c>
      <c r="I44" s="48">
        <f>VLOOKUP($A44, [1]Sheet1!$B$2:$M$169, 9, FALSE)</f>
        <v>4</v>
      </c>
      <c r="J44" s="48">
        <f>VLOOKUP($A44, [1]Sheet1!$B$2:$M$169, 10, FALSE)</f>
        <v>7</v>
      </c>
      <c r="K44" s="48">
        <f>VLOOKUP($A44, [1]Sheet1!$B$2:$M$169, 11, FALSE)</f>
        <v>4</v>
      </c>
      <c r="L44" s="48">
        <f>VLOOKUP($A44, [1]Sheet1!$B$2:$M$169, 12, FALSE)</f>
        <v>11</v>
      </c>
      <c r="M44" s="49">
        <f t="shared" si="0"/>
        <v>3.0000000000000001E-3</v>
      </c>
    </row>
    <row r="45" spans="1:13" s="5" customFormat="1" ht="12" customHeight="1" x14ac:dyDescent="0.3">
      <c r="A45" s="5">
        <v>106</v>
      </c>
      <c r="B45" s="9" t="s">
        <v>57</v>
      </c>
      <c r="C45" s="10" t="str">
        <f>VLOOKUP($A45, [1]Sheet1!$B$2:$M$169, 3, FALSE)</f>
        <v>*</v>
      </c>
      <c r="D45" s="10" t="str">
        <f>VLOOKUP($A45, [1]Sheet1!$B$2:$M$169, 4, FALSE)</f>
        <v>*</v>
      </c>
      <c r="E45" s="10">
        <f>VLOOKUP($A45, [1]Sheet1!$B$2:$M$169, 5, FALSE)</f>
        <v>10</v>
      </c>
      <c r="F45" s="10" t="str">
        <f>VLOOKUP($A45, [1]Sheet1!$B$2:$M$169, 6, FALSE)</f>
        <v>*</v>
      </c>
      <c r="G45" s="10" t="str">
        <f>VLOOKUP($A45, [1]Sheet1!$B$2:$M$169, 7, FALSE)</f>
        <v>*</v>
      </c>
      <c r="H45" s="10" t="str">
        <f>VLOOKUP($A45, [1]Sheet1!$B$2:$M$169, 8, FALSE)</f>
        <v>*</v>
      </c>
      <c r="I45" s="10">
        <f>VLOOKUP($A45, [1]Sheet1!$B$2:$M$169, 9, FALSE)</f>
        <v>3</v>
      </c>
      <c r="J45" s="10">
        <f>VLOOKUP($A45, [1]Sheet1!$B$2:$M$169, 10, FALSE)</f>
        <v>6</v>
      </c>
      <c r="K45" s="10">
        <f>VLOOKUP($A45, [1]Sheet1!$B$2:$M$169, 11, FALSE)</f>
        <v>7</v>
      </c>
      <c r="L45" s="10">
        <f>VLOOKUP($A45, [1]Sheet1!$B$2:$M$169, 12, FALSE)</f>
        <v>13</v>
      </c>
      <c r="M45" s="11">
        <f t="shared" si="0"/>
        <v>3.0000000000000001E-3</v>
      </c>
    </row>
    <row r="46" spans="1:13" s="5" customFormat="1" ht="12" customHeight="1" x14ac:dyDescent="0.3">
      <c r="A46" s="5">
        <v>720</v>
      </c>
      <c r="B46" s="6" t="s">
        <v>58</v>
      </c>
      <c r="C46" s="48" t="str">
        <f>VLOOKUP($A46, [1]Sheet1!$B$2:$M$169, 3, FALSE)</f>
        <v>*</v>
      </c>
      <c r="D46" s="48" t="str">
        <f>VLOOKUP($A46, [1]Sheet1!$B$2:$M$169, 4, FALSE)</f>
        <v>*</v>
      </c>
      <c r="E46" s="48">
        <f>VLOOKUP($A46, [1]Sheet1!$B$2:$M$169, 5, FALSE)</f>
        <v>36</v>
      </c>
      <c r="F46" s="48" t="str">
        <f>VLOOKUP($A46, [1]Sheet1!$B$2:$M$169, 6, FALSE)</f>
        <v>*</v>
      </c>
      <c r="G46" s="48" t="str">
        <f>VLOOKUP($A46, [1]Sheet1!$B$2:$M$169, 7, FALSE)</f>
        <v>*</v>
      </c>
      <c r="H46" s="48" t="str">
        <f>VLOOKUP($A46, [1]Sheet1!$B$2:$M$169, 8, FALSE)</f>
        <v>*</v>
      </c>
      <c r="I46" s="48">
        <f>VLOOKUP($A46, [1]Sheet1!$B$2:$M$169, 9, FALSE)</f>
        <v>4</v>
      </c>
      <c r="J46" s="48">
        <f>VLOOKUP($A46, [1]Sheet1!$B$2:$M$169, 10, FALSE)</f>
        <v>24</v>
      </c>
      <c r="K46" s="48">
        <f>VLOOKUP($A46, [1]Sheet1!$B$2:$M$169, 11, FALSE)</f>
        <v>17</v>
      </c>
      <c r="L46" s="48">
        <f>VLOOKUP($A46, [1]Sheet1!$B$2:$M$169, 12, FALSE)</f>
        <v>41</v>
      </c>
      <c r="M46" s="49">
        <f t="shared" si="0"/>
        <v>0.01</v>
      </c>
    </row>
    <row r="47" spans="1:13" s="5" customFormat="1" ht="12" customHeight="1" x14ac:dyDescent="0.3">
      <c r="A47" s="5">
        <v>59</v>
      </c>
      <c r="B47" s="9" t="s">
        <v>59</v>
      </c>
      <c r="C47" s="10" t="str">
        <f>VLOOKUP($A47, [1]Sheet1!$B$2:$M$169, 3, FALSE)</f>
        <v>*</v>
      </c>
      <c r="D47" s="10">
        <f>VLOOKUP($A47, [1]Sheet1!$B$2:$M$169, 4, FALSE)</f>
        <v>3</v>
      </c>
      <c r="E47" s="10" t="str">
        <f>VLOOKUP($A47, [1]Sheet1!$B$2:$M$169, 5, FALSE)</f>
        <v>*</v>
      </c>
      <c r="F47" s="10" t="str">
        <f>VLOOKUP($A47, [1]Sheet1!$B$2:$M$169, 6, FALSE)</f>
        <v>*</v>
      </c>
      <c r="G47" s="10" t="str">
        <f>VLOOKUP($A47, [1]Sheet1!$B$2:$M$169, 7, FALSE)</f>
        <v>*</v>
      </c>
      <c r="H47" s="10" t="str">
        <f>VLOOKUP($A47, [1]Sheet1!$B$2:$M$169, 8, FALSE)</f>
        <v>*</v>
      </c>
      <c r="I47" s="10">
        <f>VLOOKUP($A47, [1]Sheet1!$B$2:$M$169, 9, FALSE)</f>
        <v>5</v>
      </c>
      <c r="J47" s="10">
        <f>VLOOKUP($A47, [1]Sheet1!$B$2:$M$169, 10, FALSE)</f>
        <v>7</v>
      </c>
      <c r="K47" s="10">
        <f>VLOOKUP($A47, [1]Sheet1!$B$2:$M$169, 11, FALSE)</f>
        <v>3</v>
      </c>
      <c r="L47" s="10">
        <f>VLOOKUP($A47, [1]Sheet1!$B$2:$M$169, 12, FALSE)</f>
        <v>10</v>
      </c>
      <c r="M47" s="11">
        <f t="shared" si="0"/>
        <v>3.0000000000000001E-3</v>
      </c>
    </row>
    <row r="48" spans="1:13" s="5" customFormat="1" ht="12" customHeight="1" x14ac:dyDescent="0.3">
      <c r="A48" s="5">
        <v>79</v>
      </c>
      <c r="B48" s="6" t="s">
        <v>60</v>
      </c>
      <c r="C48" s="48" t="str">
        <f>VLOOKUP($A48, [1]Sheet1!$B$2:$M$169, 3, FALSE)</f>
        <v>*</v>
      </c>
      <c r="D48" s="48">
        <f>VLOOKUP($A48, [1]Sheet1!$B$2:$M$169, 4, FALSE)</f>
        <v>7</v>
      </c>
      <c r="E48" s="48">
        <f>VLOOKUP($A48, [1]Sheet1!$B$2:$M$169, 5, FALSE)</f>
        <v>8</v>
      </c>
      <c r="F48" s="48" t="str">
        <f>VLOOKUP($A48, [1]Sheet1!$B$2:$M$169, 6, FALSE)</f>
        <v>*</v>
      </c>
      <c r="G48" s="48" t="str">
        <f>VLOOKUP($A48, [1]Sheet1!$B$2:$M$169, 7, FALSE)</f>
        <v>*</v>
      </c>
      <c r="H48" s="48" t="str">
        <f>VLOOKUP($A48, [1]Sheet1!$B$2:$M$169, 8, FALSE)</f>
        <v>*</v>
      </c>
      <c r="I48" s="48">
        <f>VLOOKUP($A48, [1]Sheet1!$B$2:$M$169, 9, FALSE)</f>
        <v>3</v>
      </c>
      <c r="J48" s="48">
        <f>VLOOKUP($A48, [1]Sheet1!$B$2:$M$169, 10, FALSE)</f>
        <v>9</v>
      </c>
      <c r="K48" s="48">
        <f>VLOOKUP($A48, [1]Sheet1!$B$2:$M$169, 11, FALSE)</f>
        <v>10</v>
      </c>
      <c r="L48" s="48">
        <f>VLOOKUP($A48, [1]Sheet1!$B$2:$M$169, 12, FALSE)</f>
        <v>19</v>
      </c>
      <c r="M48" s="49">
        <f t="shared" si="0"/>
        <v>5.0000000000000001E-3</v>
      </c>
    </row>
    <row r="49" spans="1:13" s="5" customFormat="1" ht="12" customHeight="1" x14ac:dyDescent="0.3">
      <c r="A49" s="5">
        <v>432</v>
      </c>
      <c r="B49" s="9" t="s">
        <v>61</v>
      </c>
      <c r="C49" s="10" t="str">
        <f>VLOOKUP($A49, [1]Sheet1!$B$2:$M$169, 3, FALSE)</f>
        <v>*</v>
      </c>
      <c r="D49" s="10" t="str">
        <f>VLOOKUP($A49, [1]Sheet1!$B$2:$M$169, 4, FALSE)</f>
        <v>*</v>
      </c>
      <c r="E49" s="10">
        <f>VLOOKUP($A49, [1]Sheet1!$B$2:$M$169, 5, FALSE)</f>
        <v>24</v>
      </c>
      <c r="F49" s="10" t="str">
        <f>VLOOKUP($A49, [1]Sheet1!$B$2:$M$169, 6, FALSE)</f>
        <v>*</v>
      </c>
      <c r="G49" s="10" t="str">
        <f>VLOOKUP($A49, [1]Sheet1!$B$2:$M$169, 7, FALSE)</f>
        <v>*</v>
      </c>
      <c r="H49" s="10">
        <f>VLOOKUP($A49, [1]Sheet1!$B$2:$M$169, 8, FALSE)</f>
        <v>3</v>
      </c>
      <c r="I49" s="10" t="str">
        <f>VLOOKUP($A49, [1]Sheet1!$B$2:$M$169, 9, FALSE)</f>
        <v>*</v>
      </c>
      <c r="J49" s="10">
        <f>VLOOKUP($A49, [1]Sheet1!$B$2:$M$169, 10, FALSE)</f>
        <v>10</v>
      </c>
      <c r="K49" s="10">
        <f>VLOOKUP($A49, [1]Sheet1!$B$2:$M$169, 11, FALSE)</f>
        <v>17</v>
      </c>
      <c r="L49" s="10">
        <f>VLOOKUP($A49, [1]Sheet1!$B$2:$M$169, 12, FALSE)</f>
        <v>27</v>
      </c>
      <c r="M49" s="11">
        <f t="shared" si="0"/>
        <v>7.0000000000000001E-3</v>
      </c>
    </row>
    <row r="50" spans="1:13" s="5" customFormat="1" ht="12" customHeight="1" x14ac:dyDescent="0.3">
      <c r="A50" s="5">
        <v>134</v>
      </c>
      <c r="B50" s="6" t="s">
        <v>62</v>
      </c>
      <c r="C50" s="48" t="str">
        <f>VLOOKUP($A50, [1]Sheet1!$B$2:$M$169, 3, FALSE)</f>
        <v>*</v>
      </c>
      <c r="D50" s="48" t="str">
        <f>VLOOKUP($A50, [1]Sheet1!$B$2:$M$169, 4, FALSE)</f>
        <v>*</v>
      </c>
      <c r="E50" s="48">
        <f>VLOOKUP($A50, [1]Sheet1!$B$2:$M$169, 5, FALSE)</f>
        <v>8</v>
      </c>
      <c r="F50" s="48">
        <f>VLOOKUP($A50, [1]Sheet1!$B$2:$M$169, 6, FALSE)</f>
        <v>3</v>
      </c>
      <c r="G50" s="48" t="str">
        <f>VLOOKUP($A50, [1]Sheet1!$B$2:$M$169, 7, FALSE)</f>
        <v>*</v>
      </c>
      <c r="H50" s="48" t="str">
        <f>VLOOKUP($A50, [1]Sheet1!$B$2:$M$169, 8, FALSE)</f>
        <v>*</v>
      </c>
      <c r="I50" s="48" t="str">
        <f>VLOOKUP($A50, [1]Sheet1!$B$2:$M$169, 9, FALSE)</f>
        <v>*</v>
      </c>
      <c r="J50" s="48">
        <f>VLOOKUP($A50, [1]Sheet1!$B$2:$M$169, 10, FALSE)</f>
        <v>8</v>
      </c>
      <c r="K50" s="48">
        <f>VLOOKUP($A50, [1]Sheet1!$B$2:$M$169, 11, FALSE)</f>
        <v>7</v>
      </c>
      <c r="L50" s="48">
        <f>VLOOKUP($A50, [1]Sheet1!$B$2:$M$169, 12, FALSE)</f>
        <v>15</v>
      </c>
      <c r="M50" s="49">
        <f t="shared" si="0"/>
        <v>4.0000000000000001E-3</v>
      </c>
    </row>
    <row r="51" spans="1:13" s="5" customFormat="1" ht="12" customHeight="1" x14ac:dyDescent="0.3">
      <c r="A51" s="5">
        <v>145</v>
      </c>
      <c r="B51" s="9" t="s">
        <v>63</v>
      </c>
      <c r="C51" s="10" t="str">
        <f>VLOOKUP($A51, [1]Sheet1!$B$2:$M$169, 3, FALSE)</f>
        <v>*</v>
      </c>
      <c r="D51" s="10" t="str">
        <f>VLOOKUP($A51, [1]Sheet1!$B$2:$M$169, 4, FALSE)</f>
        <v>*</v>
      </c>
      <c r="E51" s="10" t="str">
        <f>VLOOKUP($A51, [1]Sheet1!$B$2:$M$169, 5, FALSE)</f>
        <v>*</v>
      </c>
      <c r="F51" s="10" t="str">
        <f>VLOOKUP($A51, [1]Sheet1!$B$2:$M$169, 6, FALSE)</f>
        <v>*</v>
      </c>
      <c r="G51" s="10" t="str">
        <f>VLOOKUP($A51, [1]Sheet1!$B$2:$M$169, 7, FALSE)</f>
        <v>*</v>
      </c>
      <c r="H51" s="10" t="str">
        <f>VLOOKUP($A51, [1]Sheet1!$B$2:$M$169, 8, FALSE)</f>
        <v>*</v>
      </c>
      <c r="I51" s="10" t="str">
        <f>VLOOKUP($A51, [1]Sheet1!$B$2:$M$169, 9, FALSE)</f>
        <v>*</v>
      </c>
      <c r="J51" s="10" t="str">
        <f>VLOOKUP($A51, [1]Sheet1!$B$2:$M$169, 10, FALSE)</f>
        <v>*</v>
      </c>
      <c r="K51" s="10" t="str">
        <f>VLOOKUP($A51, [1]Sheet1!$B$2:$M$169, 11, FALSE)</f>
        <v>*</v>
      </c>
      <c r="L51" s="10">
        <f>VLOOKUP($A51, [1]Sheet1!$B$2:$M$169, 12, FALSE)</f>
        <v>9</v>
      </c>
      <c r="M51" s="11">
        <f t="shared" si="0"/>
        <v>2E-3</v>
      </c>
    </row>
    <row r="52" spans="1:13" s="5" customFormat="1" ht="12" customHeight="1" x14ac:dyDescent="0.3">
      <c r="A52" s="5">
        <v>126</v>
      </c>
      <c r="B52" s="6" t="s">
        <v>64</v>
      </c>
      <c r="C52" s="48" t="str">
        <f>VLOOKUP($A52, [1]Sheet1!$B$2:$M$169, 3, FALSE)</f>
        <v>*</v>
      </c>
      <c r="D52" s="48" t="str">
        <f>VLOOKUP($A52, [1]Sheet1!$B$2:$M$169, 4, FALSE)</f>
        <v>*</v>
      </c>
      <c r="E52" s="48" t="str">
        <f>VLOOKUP($A52, [1]Sheet1!$B$2:$M$169, 5, FALSE)</f>
        <v>*</v>
      </c>
      <c r="F52" s="48" t="str">
        <f>VLOOKUP($A52, [1]Sheet1!$B$2:$M$169, 6, FALSE)</f>
        <v>*</v>
      </c>
      <c r="G52" s="48" t="str">
        <f>VLOOKUP($A52, [1]Sheet1!$B$2:$M$169, 7, FALSE)</f>
        <v>*</v>
      </c>
      <c r="H52" s="48" t="str">
        <f>VLOOKUP($A52, [1]Sheet1!$B$2:$M$169, 8, FALSE)</f>
        <v>*</v>
      </c>
      <c r="I52" s="48">
        <f>VLOOKUP($A52, [1]Sheet1!$B$2:$M$169, 9, FALSE)</f>
        <v>8</v>
      </c>
      <c r="J52" s="48">
        <f>VLOOKUP($A52, [1]Sheet1!$B$2:$M$169, 10, FALSE)</f>
        <v>3</v>
      </c>
      <c r="K52" s="48">
        <f>VLOOKUP($A52, [1]Sheet1!$B$2:$M$169, 11, FALSE)</f>
        <v>9</v>
      </c>
      <c r="L52" s="48">
        <f>VLOOKUP($A52, [1]Sheet1!$B$2:$M$169, 12, FALSE)</f>
        <v>12</v>
      </c>
      <c r="M52" s="49">
        <f t="shared" si="0"/>
        <v>3.0000000000000001E-3</v>
      </c>
    </row>
    <row r="53" spans="1:13" s="5" customFormat="1" ht="12" customHeight="1" x14ac:dyDescent="0.3">
      <c r="A53" s="5">
        <v>520</v>
      </c>
      <c r="B53" s="9" t="s">
        <v>65</v>
      </c>
      <c r="C53" s="10" t="str">
        <f>VLOOKUP($A53, [1]Sheet1!$B$2:$M$169, 3, FALSE)</f>
        <v>*</v>
      </c>
      <c r="D53" s="10" t="str">
        <f>VLOOKUP($A53, [1]Sheet1!$B$2:$M$169, 4, FALSE)</f>
        <v>*</v>
      </c>
      <c r="E53" s="10" t="str">
        <f>VLOOKUP($A53, [1]Sheet1!$B$2:$M$169, 5, FALSE)</f>
        <v>*</v>
      </c>
      <c r="F53" s="10" t="str">
        <f>VLOOKUP($A53, [1]Sheet1!$B$2:$M$169, 6, FALSE)</f>
        <v>*</v>
      </c>
      <c r="G53" s="10" t="str">
        <f>VLOOKUP($A53, [1]Sheet1!$B$2:$M$169, 7, FALSE)</f>
        <v>*</v>
      </c>
      <c r="H53" s="10" t="str">
        <f>VLOOKUP($A53, [1]Sheet1!$B$2:$M$169, 8, FALSE)</f>
        <v>*</v>
      </c>
      <c r="I53" s="10" t="str">
        <f>VLOOKUP($A53, [1]Sheet1!$B$2:$M$169, 9, FALSE)</f>
        <v>*</v>
      </c>
      <c r="J53" s="10" t="str">
        <f>VLOOKUP($A53, [1]Sheet1!$B$2:$M$169, 10, FALSE)</f>
        <v>*</v>
      </c>
      <c r="K53" s="10" t="str">
        <f>VLOOKUP($A53, [1]Sheet1!$B$2:$M$169, 11, FALSE)</f>
        <v>*</v>
      </c>
      <c r="L53" s="10">
        <f>VLOOKUP($A53, [1]Sheet1!$B$2:$M$169, 12, FALSE)</f>
        <v>9</v>
      </c>
      <c r="M53" s="11">
        <f t="shared" si="0"/>
        <v>2E-3</v>
      </c>
    </row>
    <row r="54" spans="1:13" s="5" customFormat="1" ht="12" customHeight="1" x14ac:dyDescent="0.3">
      <c r="A54" s="5">
        <v>146</v>
      </c>
      <c r="B54" s="6" t="s">
        <v>66</v>
      </c>
      <c r="C54" s="48" t="str">
        <f>VLOOKUP($A54, [1]Sheet1!$B$2:$M$169, 3, FALSE)</f>
        <v>*</v>
      </c>
      <c r="D54" s="48" t="str">
        <f>VLOOKUP($A54, [1]Sheet1!$B$2:$M$169, 4, FALSE)</f>
        <v>*</v>
      </c>
      <c r="E54" s="48" t="str">
        <f>VLOOKUP($A54, [1]Sheet1!$B$2:$M$169, 5, FALSE)</f>
        <v>*</v>
      </c>
      <c r="F54" s="48" t="str">
        <f>VLOOKUP($A54, [1]Sheet1!$B$2:$M$169, 6, FALSE)</f>
        <v>*</v>
      </c>
      <c r="G54" s="48" t="str">
        <f>VLOOKUP($A54, [1]Sheet1!$B$2:$M$169, 7, FALSE)</f>
        <v>*</v>
      </c>
      <c r="H54" s="48" t="str">
        <f>VLOOKUP($A54, [1]Sheet1!$B$2:$M$169, 8, FALSE)</f>
        <v>*</v>
      </c>
      <c r="I54" s="48" t="str">
        <f>VLOOKUP($A54, [1]Sheet1!$B$2:$M$169, 9, FALSE)</f>
        <v>*</v>
      </c>
      <c r="J54" s="48" t="str">
        <f>VLOOKUP($A54, [1]Sheet1!$B$2:$M$169, 10, FALSE)</f>
        <v>*</v>
      </c>
      <c r="K54" s="48" t="str">
        <f>VLOOKUP($A54, [1]Sheet1!$B$2:$M$169, 11, FALSE)</f>
        <v>*</v>
      </c>
      <c r="L54" s="48">
        <f>VLOOKUP($A54, [1]Sheet1!$B$2:$M$169, 12, FALSE)</f>
        <v>5</v>
      </c>
      <c r="M54" s="49">
        <f t="shared" si="0"/>
        <v>1E-3</v>
      </c>
    </row>
    <row r="55" spans="1:13" s="5" customFormat="1" ht="12" customHeight="1" x14ac:dyDescent="0.3">
      <c r="A55" s="5">
        <v>107</v>
      </c>
      <c r="B55" s="9" t="s">
        <v>67</v>
      </c>
      <c r="C55" s="10" t="str">
        <f>VLOOKUP($A55, [1]Sheet1!$B$2:$M$169, 3, FALSE)</f>
        <v>*</v>
      </c>
      <c r="D55" s="10" t="str">
        <f>VLOOKUP($A55, [1]Sheet1!$B$2:$M$169, 4, FALSE)</f>
        <v>*</v>
      </c>
      <c r="E55" s="10">
        <f>VLOOKUP($A55, [1]Sheet1!$B$2:$M$169, 5, FALSE)</f>
        <v>4</v>
      </c>
      <c r="F55" s="10">
        <f>VLOOKUP($A55, [1]Sheet1!$B$2:$M$169, 6, FALSE)</f>
        <v>5</v>
      </c>
      <c r="G55" s="10" t="str">
        <f>VLOOKUP($A55, [1]Sheet1!$B$2:$M$169, 7, FALSE)</f>
        <v>*</v>
      </c>
      <c r="H55" s="10" t="str">
        <f>VLOOKUP($A55, [1]Sheet1!$B$2:$M$169, 8, FALSE)</f>
        <v>*</v>
      </c>
      <c r="I55" s="10">
        <f>VLOOKUP($A55, [1]Sheet1!$B$2:$M$169, 9, FALSE)</f>
        <v>7</v>
      </c>
      <c r="J55" s="10">
        <f>VLOOKUP($A55, [1]Sheet1!$B$2:$M$169, 10, FALSE)</f>
        <v>8</v>
      </c>
      <c r="K55" s="10">
        <f>VLOOKUP($A55, [1]Sheet1!$B$2:$M$169, 11, FALSE)</f>
        <v>9</v>
      </c>
      <c r="L55" s="10">
        <f>VLOOKUP($A55, [1]Sheet1!$B$2:$M$169, 12, FALSE)</f>
        <v>17</v>
      </c>
      <c r="M55" s="11">
        <f t="shared" si="0"/>
        <v>4.0000000000000001E-3</v>
      </c>
    </row>
    <row r="56" spans="1:13" s="5" customFormat="1" ht="12" customHeight="1" x14ac:dyDescent="0.3">
      <c r="A56" s="5">
        <v>480</v>
      </c>
      <c r="B56" s="6" t="s">
        <v>68</v>
      </c>
      <c r="C56" s="48" t="str">
        <f>VLOOKUP($A56, [1]Sheet1!$B$2:$M$169, 3, FALSE)</f>
        <v>*</v>
      </c>
      <c r="D56" s="48" t="str">
        <f>VLOOKUP($A56, [1]Sheet1!$B$2:$M$169, 4, FALSE)</f>
        <v>*</v>
      </c>
      <c r="E56" s="48">
        <f>VLOOKUP($A56, [1]Sheet1!$B$2:$M$169, 5, FALSE)</f>
        <v>42</v>
      </c>
      <c r="F56" s="48" t="str">
        <f>VLOOKUP($A56, [1]Sheet1!$B$2:$M$169, 6, FALSE)</f>
        <v>*</v>
      </c>
      <c r="G56" s="48" t="str">
        <f>VLOOKUP($A56, [1]Sheet1!$B$2:$M$169, 7, FALSE)</f>
        <v>*</v>
      </c>
      <c r="H56" s="48" t="str">
        <f>VLOOKUP($A56, [1]Sheet1!$B$2:$M$169, 8, FALSE)</f>
        <v>*</v>
      </c>
      <c r="I56" s="48">
        <f>VLOOKUP($A56, [1]Sheet1!$B$2:$M$169, 9, FALSE)</f>
        <v>3</v>
      </c>
      <c r="J56" s="48">
        <f>VLOOKUP($A56, [1]Sheet1!$B$2:$M$169, 10, FALSE)</f>
        <v>27</v>
      </c>
      <c r="K56" s="48">
        <f>VLOOKUP($A56, [1]Sheet1!$B$2:$M$169, 11, FALSE)</f>
        <v>22</v>
      </c>
      <c r="L56" s="48">
        <f>VLOOKUP($A56, [1]Sheet1!$B$2:$M$169, 12, FALSE)</f>
        <v>49</v>
      </c>
      <c r="M56" s="49">
        <f t="shared" si="0"/>
        <v>1.2E-2</v>
      </c>
    </row>
    <row r="57" spans="1:13" s="5" customFormat="1" ht="12" customHeight="1" x14ac:dyDescent="0.3">
      <c r="A57" s="5">
        <v>440</v>
      </c>
      <c r="B57" s="6" t="s">
        <v>69</v>
      </c>
      <c r="C57" s="48" t="str">
        <f>VLOOKUP($A57, [1]Sheet1!$B$2:$M$169, 3, FALSE)</f>
        <v>*</v>
      </c>
      <c r="D57" s="48" t="str">
        <f>VLOOKUP($A57, [1]Sheet1!$B$2:$M$169, 4, FALSE)</f>
        <v>*</v>
      </c>
      <c r="E57" s="48">
        <f>VLOOKUP($A57, [1]Sheet1!$B$2:$M$169, 5, FALSE)</f>
        <v>34</v>
      </c>
      <c r="F57" s="48">
        <f>VLOOKUP($A57, [1]Sheet1!$B$2:$M$169, 6, FALSE)</f>
        <v>6</v>
      </c>
      <c r="G57" s="48" t="str">
        <f>VLOOKUP($A57, [1]Sheet1!$B$2:$M$169, 7, FALSE)</f>
        <v>*</v>
      </c>
      <c r="H57" s="48" t="str">
        <f>VLOOKUP($A57, [1]Sheet1!$B$2:$M$169, 8, FALSE)</f>
        <v>*</v>
      </c>
      <c r="I57" s="48" t="str">
        <f>VLOOKUP($A57, [1]Sheet1!$B$2:$M$169, 9, FALSE)</f>
        <v>*</v>
      </c>
      <c r="J57" s="48">
        <f>VLOOKUP($A57, [1]Sheet1!$B$2:$M$169, 10, FALSE)</f>
        <v>30</v>
      </c>
      <c r="K57" s="48">
        <f>VLOOKUP($A57, [1]Sheet1!$B$2:$M$169, 11, FALSE)</f>
        <v>13</v>
      </c>
      <c r="L57" s="48">
        <f>VLOOKUP($A57, [1]Sheet1!$B$2:$M$169, 12, FALSE)</f>
        <v>43</v>
      </c>
      <c r="M57" s="49">
        <f t="shared" si="0"/>
        <v>1.0999999999999999E-2</v>
      </c>
    </row>
    <row r="58" spans="1:13" s="5" customFormat="1" ht="12" customHeight="1" x14ac:dyDescent="0.3">
      <c r="A58" s="5">
        <v>22</v>
      </c>
      <c r="B58" s="9" t="s">
        <v>70</v>
      </c>
      <c r="C58" s="10" t="str">
        <f>VLOOKUP($A58, [1]Sheet1!$B$2:$M$169, 3, FALSE)</f>
        <v>*</v>
      </c>
      <c r="D58" s="10" t="str">
        <f>VLOOKUP($A58, [1]Sheet1!$B$2:$M$169, 4, FALSE)</f>
        <v>*</v>
      </c>
      <c r="E58" s="10" t="str">
        <f>VLOOKUP($A58, [1]Sheet1!$B$2:$M$169, 5, FALSE)</f>
        <v>*</v>
      </c>
      <c r="F58" s="10" t="str">
        <f>VLOOKUP($A58, [1]Sheet1!$B$2:$M$169, 6, FALSE)</f>
        <v>*</v>
      </c>
      <c r="G58" s="10" t="str">
        <f>VLOOKUP($A58, [1]Sheet1!$B$2:$M$169, 7, FALSE)</f>
        <v>*</v>
      </c>
      <c r="H58" s="10" t="str">
        <f>VLOOKUP($A58, [1]Sheet1!$B$2:$M$169, 8, FALSE)</f>
        <v>*</v>
      </c>
      <c r="I58" s="10">
        <f>VLOOKUP($A58, [1]Sheet1!$B$2:$M$169, 9, FALSE)</f>
        <v>11</v>
      </c>
      <c r="J58" s="10">
        <f>VLOOKUP($A58, [1]Sheet1!$B$2:$M$169, 10, FALSE)</f>
        <v>6</v>
      </c>
      <c r="K58" s="10">
        <f>VLOOKUP($A58, [1]Sheet1!$B$2:$M$169, 11, FALSE)</f>
        <v>7</v>
      </c>
      <c r="L58" s="10">
        <f>VLOOKUP($A58, [1]Sheet1!$B$2:$M$169, 12, FALSE)</f>
        <v>13</v>
      </c>
      <c r="M58" s="11">
        <f t="shared" si="0"/>
        <v>3.0000000000000001E-3</v>
      </c>
    </row>
    <row r="59" spans="1:13" s="5" customFormat="1" ht="12" customHeight="1" x14ac:dyDescent="0.3">
      <c r="A59" s="5">
        <v>24</v>
      </c>
      <c r="B59" s="6" t="s">
        <v>71</v>
      </c>
      <c r="C59" s="48" t="str">
        <f>VLOOKUP($A59, [1]Sheet1!$B$2:$M$169, 3, FALSE)</f>
        <v>*</v>
      </c>
      <c r="D59" s="48" t="str">
        <f>VLOOKUP($A59, [1]Sheet1!$B$2:$M$169, 4, FALSE)</f>
        <v>*</v>
      </c>
      <c r="E59" s="48">
        <f>VLOOKUP($A59, [1]Sheet1!$B$2:$M$169, 5, FALSE)</f>
        <v>16</v>
      </c>
      <c r="F59" s="48">
        <f>VLOOKUP($A59, [1]Sheet1!$B$2:$M$169, 6, FALSE)</f>
        <v>4</v>
      </c>
      <c r="G59" s="48" t="str">
        <f>VLOOKUP($A59, [1]Sheet1!$B$2:$M$169, 7, FALSE)</f>
        <v>*</v>
      </c>
      <c r="H59" s="48" t="str">
        <f>VLOOKUP($A59, [1]Sheet1!$B$2:$M$169, 8, FALSE)</f>
        <v>*</v>
      </c>
      <c r="I59" s="48">
        <f>VLOOKUP($A59, [1]Sheet1!$B$2:$M$169, 9, FALSE)</f>
        <v>4</v>
      </c>
      <c r="J59" s="48">
        <f>VLOOKUP($A59, [1]Sheet1!$B$2:$M$169, 10, FALSE)</f>
        <v>13</v>
      </c>
      <c r="K59" s="48">
        <f>VLOOKUP($A59, [1]Sheet1!$B$2:$M$169, 11, FALSE)</f>
        <v>12</v>
      </c>
      <c r="L59" s="48">
        <f>VLOOKUP($A59, [1]Sheet1!$B$2:$M$169, 12, FALSE)</f>
        <v>25</v>
      </c>
      <c r="M59" s="49">
        <f t="shared" si="0"/>
        <v>6.0000000000000001E-3</v>
      </c>
    </row>
    <row r="60" spans="1:13" s="5" customFormat="1" ht="12" customHeight="1" x14ac:dyDescent="0.3">
      <c r="A60" s="5">
        <v>147</v>
      </c>
      <c r="B60" s="9" t="s">
        <v>72</v>
      </c>
      <c r="C60" s="10" t="str">
        <f>VLOOKUP($A60, [1]Sheet1!$B$2:$M$169, 3, FALSE)</f>
        <v>*</v>
      </c>
      <c r="D60" s="10" t="str">
        <f>VLOOKUP($A60, [1]Sheet1!$B$2:$M$169, 4, FALSE)</f>
        <v>*</v>
      </c>
      <c r="E60" s="10">
        <f>VLOOKUP($A60, [1]Sheet1!$B$2:$M$169, 5, FALSE)</f>
        <v>17</v>
      </c>
      <c r="F60" s="10">
        <f>VLOOKUP($A60, [1]Sheet1!$B$2:$M$169, 6, FALSE)</f>
        <v>3</v>
      </c>
      <c r="G60" s="10" t="str">
        <f>VLOOKUP($A60, [1]Sheet1!$B$2:$M$169, 7, FALSE)</f>
        <v>*</v>
      </c>
      <c r="H60" s="10" t="str">
        <f>VLOOKUP($A60, [1]Sheet1!$B$2:$M$169, 8, FALSE)</f>
        <v>*</v>
      </c>
      <c r="I60" s="10" t="str">
        <f>VLOOKUP($A60, [1]Sheet1!$B$2:$M$169, 9, FALSE)</f>
        <v>*</v>
      </c>
      <c r="J60" s="10">
        <f>VLOOKUP($A60, [1]Sheet1!$B$2:$M$169, 10, FALSE)</f>
        <v>13</v>
      </c>
      <c r="K60" s="10">
        <f>VLOOKUP($A60, [1]Sheet1!$B$2:$M$169, 11, FALSE)</f>
        <v>10</v>
      </c>
      <c r="L60" s="10">
        <f>VLOOKUP($A60, [1]Sheet1!$B$2:$M$169, 12, FALSE)</f>
        <v>23</v>
      </c>
      <c r="M60" s="11">
        <f t="shared" si="0"/>
        <v>6.0000000000000001E-3</v>
      </c>
    </row>
    <row r="61" spans="1:13" s="5" customFormat="1" ht="12" customHeight="1" x14ac:dyDescent="0.3">
      <c r="A61" s="5">
        <v>99</v>
      </c>
      <c r="B61" s="6" t="s">
        <v>73</v>
      </c>
      <c r="C61" s="48" t="str">
        <f>VLOOKUP($A61, [1]Sheet1!$B$2:$M$169, 3, FALSE)</f>
        <v>*</v>
      </c>
      <c r="D61" s="48" t="str">
        <f>VLOOKUP($A61, [1]Sheet1!$B$2:$M$169, 4, FALSE)</f>
        <v>*</v>
      </c>
      <c r="E61" s="48" t="str">
        <f>VLOOKUP($A61, [1]Sheet1!$B$2:$M$169, 5, FALSE)</f>
        <v>*</v>
      </c>
      <c r="F61" s="48" t="str">
        <f>VLOOKUP($A61, [1]Sheet1!$B$2:$M$169, 6, FALSE)</f>
        <v>*</v>
      </c>
      <c r="G61" s="48" t="str">
        <f>VLOOKUP($A61, [1]Sheet1!$B$2:$M$169, 7, FALSE)</f>
        <v>*</v>
      </c>
      <c r="H61" s="48" t="str">
        <f>VLOOKUP($A61, [1]Sheet1!$B$2:$M$169, 8, FALSE)</f>
        <v>*</v>
      </c>
      <c r="I61" s="48" t="str">
        <f>VLOOKUP($A61, [1]Sheet1!$B$2:$M$169, 9, FALSE)</f>
        <v>*</v>
      </c>
      <c r="J61" s="48" t="str">
        <f>VLOOKUP($A61, [1]Sheet1!$B$2:$M$169, 10, FALSE)</f>
        <v>*</v>
      </c>
      <c r="K61" s="48" t="str">
        <f>VLOOKUP($A61, [1]Sheet1!$B$2:$M$169, 11, FALSE)</f>
        <v>*</v>
      </c>
      <c r="L61" s="48">
        <f>VLOOKUP($A61, [1]Sheet1!$B$2:$M$169, 12, FALSE)</f>
        <v>4</v>
      </c>
      <c r="M61" s="49">
        <f t="shared" si="0"/>
        <v>1E-3</v>
      </c>
    </row>
    <row r="62" spans="1:13" s="5" customFormat="1" ht="12" customHeight="1" x14ac:dyDescent="0.3">
      <c r="A62" s="5">
        <v>371</v>
      </c>
      <c r="B62" s="9" t="s">
        <v>74</v>
      </c>
      <c r="C62" s="10" t="str">
        <f>VLOOKUP($A62, [1]Sheet1!$B$2:$M$169, 3, FALSE)</f>
        <v>*</v>
      </c>
      <c r="D62" s="10" t="str">
        <f>VLOOKUP($A62, [1]Sheet1!$B$2:$M$169, 4, FALSE)</f>
        <v>*</v>
      </c>
      <c r="E62" s="10">
        <f>VLOOKUP($A62, [1]Sheet1!$B$2:$M$169, 5, FALSE)</f>
        <v>6</v>
      </c>
      <c r="F62" s="10" t="str">
        <f>VLOOKUP($A62, [1]Sheet1!$B$2:$M$169, 6, FALSE)</f>
        <v>*</v>
      </c>
      <c r="G62" s="10" t="str">
        <f>VLOOKUP($A62, [1]Sheet1!$B$2:$M$169, 7, FALSE)</f>
        <v>*</v>
      </c>
      <c r="H62" s="10" t="str">
        <f>VLOOKUP($A62, [1]Sheet1!$B$2:$M$169, 8, FALSE)</f>
        <v>*</v>
      </c>
      <c r="I62" s="10">
        <f>VLOOKUP($A62, [1]Sheet1!$B$2:$M$169, 9, FALSE)</f>
        <v>5</v>
      </c>
      <c r="J62" s="10">
        <f>VLOOKUP($A62, [1]Sheet1!$B$2:$M$169, 10, FALSE)</f>
        <v>9</v>
      </c>
      <c r="K62" s="10">
        <f>VLOOKUP($A62, [1]Sheet1!$B$2:$M$169, 11, FALSE)</f>
        <v>5</v>
      </c>
      <c r="L62" s="10">
        <f>VLOOKUP($A62, [1]Sheet1!$B$2:$M$169, 12, FALSE)</f>
        <v>14</v>
      </c>
      <c r="M62" s="11">
        <f t="shared" si="0"/>
        <v>4.0000000000000001E-3</v>
      </c>
    </row>
    <row r="63" spans="1:13" s="5" customFormat="1" ht="12" customHeight="1" x14ac:dyDescent="0.3">
      <c r="A63" s="5">
        <v>96</v>
      </c>
      <c r="B63" s="6" t="s">
        <v>75</v>
      </c>
      <c r="C63" s="48" t="str">
        <f>VLOOKUP($A63, [1]Sheet1!$B$2:$M$169, 3, FALSE)</f>
        <v>*</v>
      </c>
      <c r="D63" s="48" t="str">
        <f>VLOOKUP($A63, [1]Sheet1!$B$2:$M$169, 4, FALSE)</f>
        <v>*</v>
      </c>
      <c r="E63" s="48">
        <f>VLOOKUP($A63, [1]Sheet1!$B$2:$M$169, 5, FALSE)</f>
        <v>5</v>
      </c>
      <c r="F63" s="48" t="str">
        <f>VLOOKUP($A63, [1]Sheet1!$B$2:$M$169, 6, FALSE)</f>
        <v>*</v>
      </c>
      <c r="G63" s="48" t="str">
        <f>VLOOKUP($A63, [1]Sheet1!$B$2:$M$169, 7, FALSE)</f>
        <v>*</v>
      </c>
      <c r="H63" s="48" t="str">
        <f>VLOOKUP($A63, [1]Sheet1!$B$2:$M$169, 8, FALSE)</f>
        <v>*</v>
      </c>
      <c r="I63" s="48">
        <f>VLOOKUP($A63, [1]Sheet1!$B$2:$M$169, 9, FALSE)</f>
        <v>5</v>
      </c>
      <c r="J63" s="48">
        <f>VLOOKUP($A63, [1]Sheet1!$B$2:$M$169, 10, FALSE)</f>
        <v>7</v>
      </c>
      <c r="K63" s="48">
        <f>VLOOKUP($A63, [1]Sheet1!$B$2:$M$169, 11, FALSE)</f>
        <v>4</v>
      </c>
      <c r="L63" s="48">
        <f>VLOOKUP($A63, [1]Sheet1!$B$2:$M$169, 12, FALSE)</f>
        <v>11</v>
      </c>
      <c r="M63" s="49">
        <f t="shared" si="0"/>
        <v>3.0000000000000001E-3</v>
      </c>
    </row>
    <row r="64" spans="1:13" s="5" customFormat="1" ht="12" customHeight="1" x14ac:dyDescent="0.3">
      <c r="A64" s="5">
        <v>27</v>
      </c>
      <c r="B64" s="9" t="s">
        <v>76</v>
      </c>
      <c r="C64" s="10" t="str">
        <f>VLOOKUP($A64, [1]Sheet1!$B$2:$M$169, 3, FALSE)</f>
        <v>*</v>
      </c>
      <c r="D64" s="10" t="str">
        <f>VLOOKUP($A64, [1]Sheet1!$B$2:$M$169, 4, FALSE)</f>
        <v>*</v>
      </c>
      <c r="E64" s="10">
        <f>VLOOKUP($A64, [1]Sheet1!$B$2:$M$169, 5, FALSE)</f>
        <v>9</v>
      </c>
      <c r="F64" s="10">
        <f>VLOOKUP($A64, [1]Sheet1!$B$2:$M$169, 6, FALSE)</f>
        <v>4</v>
      </c>
      <c r="G64" s="10" t="str">
        <f>VLOOKUP($A64, [1]Sheet1!$B$2:$M$169, 7, FALSE)</f>
        <v>*</v>
      </c>
      <c r="H64" s="10" t="str">
        <f>VLOOKUP($A64, [1]Sheet1!$B$2:$M$169, 8, FALSE)</f>
        <v>*</v>
      </c>
      <c r="I64" s="10">
        <f>VLOOKUP($A64, [1]Sheet1!$B$2:$M$169, 9, FALSE)</f>
        <v>7</v>
      </c>
      <c r="J64" s="10">
        <f>VLOOKUP($A64, [1]Sheet1!$B$2:$M$169, 10, FALSE)</f>
        <v>10</v>
      </c>
      <c r="K64" s="10">
        <f>VLOOKUP($A64, [1]Sheet1!$B$2:$M$169, 11, FALSE)</f>
        <v>11</v>
      </c>
      <c r="L64" s="10">
        <f>VLOOKUP($A64, [1]Sheet1!$B$2:$M$169, 12, FALSE)</f>
        <v>21</v>
      </c>
      <c r="M64" s="11">
        <f t="shared" si="0"/>
        <v>5.0000000000000001E-3</v>
      </c>
    </row>
    <row r="65" spans="1:13" s="5" customFormat="1" ht="12" customHeight="1" x14ac:dyDescent="0.3">
      <c r="A65" s="5">
        <v>500</v>
      </c>
      <c r="B65" s="6" t="s">
        <v>77</v>
      </c>
      <c r="C65" s="48" t="str">
        <f>VLOOKUP($A65, [1]Sheet1!$B$2:$M$169, 3, FALSE)</f>
        <v>*</v>
      </c>
      <c r="D65" s="48" t="str">
        <f>VLOOKUP($A65, [1]Sheet1!$B$2:$M$169, 4, FALSE)</f>
        <v>*</v>
      </c>
      <c r="E65" s="48">
        <f>VLOOKUP($A65, [1]Sheet1!$B$2:$M$169, 5, FALSE)</f>
        <v>9</v>
      </c>
      <c r="F65" s="48" t="str">
        <f>VLOOKUP($A65, [1]Sheet1!$B$2:$M$169, 6, FALSE)</f>
        <v>*</v>
      </c>
      <c r="G65" s="48" t="str">
        <f>VLOOKUP($A65, [1]Sheet1!$B$2:$M$169, 7, FALSE)</f>
        <v>*</v>
      </c>
      <c r="H65" s="48" t="str">
        <f>VLOOKUP($A65, [1]Sheet1!$B$2:$M$169, 8, FALSE)</f>
        <v>*</v>
      </c>
      <c r="I65" s="48" t="str">
        <f>VLOOKUP($A65, [1]Sheet1!$B$2:$M$169, 9, FALSE)</f>
        <v>*</v>
      </c>
      <c r="J65" s="48">
        <f>VLOOKUP($A65, [1]Sheet1!$B$2:$M$169, 10, FALSE)</f>
        <v>6</v>
      </c>
      <c r="K65" s="48">
        <f>VLOOKUP($A65, [1]Sheet1!$B$2:$M$169, 11, FALSE)</f>
        <v>6</v>
      </c>
      <c r="L65" s="48">
        <f>VLOOKUP($A65, [1]Sheet1!$B$2:$M$169, 12, FALSE)</f>
        <v>12</v>
      </c>
      <c r="M65" s="49">
        <f t="shared" si="0"/>
        <v>3.0000000000000001E-3</v>
      </c>
    </row>
    <row r="66" spans="1:13" s="5" customFormat="1" ht="12" customHeight="1" x14ac:dyDescent="0.3">
      <c r="A66" s="5">
        <v>128</v>
      </c>
      <c r="B66" s="9" t="s">
        <v>78</v>
      </c>
      <c r="C66" s="10" t="str">
        <f>VLOOKUP($A66, [1]Sheet1!$B$2:$M$169, 3, FALSE)</f>
        <v>*</v>
      </c>
      <c r="D66" s="10" t="str">
        <f>VLOOKUP($A66, [1]Sheet1!$B$2:$M$169, 4, FALSE)</f>
        <v>*</v>
      </c>
      <c r="E66" s="10">
        <f>VLOOKUP($A66, [1]Sheet1!$B$2:$M$169, 5, FALSE)</f>
        <v>10</v>
      </c>
      <c r="F66" s="10" t="str">
        <f>VLOOKUP($A66, [1]Sheet1!$B$2:$M$169, 6, FALSE)</f>
        <v>*</v>
      </c>
      <c r="G66" s="10" t="str">
        <f>VLOOKUP($A66, [1]Sheet1!$B$2:$M$169, 7, FALSE)</f>
        <v>*</v>
      </c>
      <c r="H66" s="10" t="str">
        <f>VLOOKUP($A66, [1]Sheet1!$B$2:$M$169, 8, FALSE)</f>
        <v>*</v>
      </c>
      <c r="I66" s="10" t="str">
        <f>VLOOKUP($A66, [1]Sheet1!$B$2:$M$169, 9, FALSE)</f>
        <v>*</v>
      </c>
      <c r="J66" s="10">
        <f>VLOOKUP($A66, [1]Sheet1!$B$2:$M$169, 10, FALSE)</f>
        <v>9</v>
      </c>
      <c r="K66" s="10">
        <f>VLOOKUP($A66, [1]Sheet1!$B$2:$M$169, 11, FALSE)</f>
        <v>5</v>
      </c>
      <c r="L66" s="10">
        <f>VLOOKUP($A66, [1]Sheet1!$B$2:$M$169, 12, FALSE)</f>
        <v>14</v>
      </c>
      <c r="M66" s="11">
        <f t="shared" si="0"/>
        <v>4.0000000000000001E-3</v>
      </c>
    </row>
    <row r="67" spans="1:13" s="5" customFormat="1" ht="12" customHeight="1" x14ac:dyDescent="0.3">
      <c r="A67" s="5">
        <v>81</v>
      </c>
      <c r="B67" s="6" t="s">
        <v>79</v>
      </c>
      <c r="C67" s="48" t="str">
        <f>VLOOKUP($A67, [1]Sheet1!$B$2:$M$169, 3, FALSE)</f>
        <v>*</v>
      </c>
      <c r="D67" s="48" t="str">
        <f>VLOOKUP($A67, [1]Sheet1!$B$2:$M$169, 4, FALSE)</f>
        <v>*</v>
      </c>
      <c r="E67" s="48">
        <f>VLOOKUP($A67, [1]Sheet1!$B$2:$M$169, 5, FALSE)</f>
        <v>22</v>
      </c>
      <c r="F67" s="48">
        <f>VLOOKUP($A67, [1]Sheet1!$B$2:$M$169, 6, FALSE)</f>
        <v>14</v>
      </c>
      <c r="G67" s="48" t="str">
        <f>VLOOKUP($A67, [1]Sheet1!$B$2:$M$169, 7, FALSE)</f>
        <v>*</v>
      </c>
      <c r="H67" s="48">
        <f>VLOOKUP($A67, [1]Sheet1!$B$2:$M$169, 8, FALSE)</f>
        <v>3</v>
      </c>
      <c r="I67" s="48">
        <f>VLOOKUP($A67, [1]Sheet1!$B$2:$M$169, 9, FALSE)</f>
        <v>10</v>
      </c>
      <c r="J67" s="48">
        <f>VLOOKUP($A67, [1]Sheet1!$B$2:$M$169, 10, FALSE)</f>
        <v>29</v>
      </c>
      <c r="K67" s="48">
        <f>VLOOKUP($A67, [1]Sheet1!$B$2:$M$169, 11, FALSE)</f>
        <v>21</v>
      </c>
      <c r="L67" s="48">
        <f>VLOOKUP($A67, [1]Sheet1!$B$2:$M$169, 12, FALSE)</f>
        <v>50</v>
      </c>
      <c r="M67" s="49">
        <f t="shared" ref="M67:M93" si="1">ROUND(L67/$L$95,3)</f>
        <v>1.2999999999999999E-2</v>
      </c>
    </row>
    <row r="68" spans="1:13" s="5" customFormat="1" ht="12" customHeight="1" x14ac:dyDescent="0.3">
      <c r="A68" s="5">
        <v>560</v>
      </c>
      <c r="B68" s="9" t="s">
        <v>81</v>
      </c>
      <c r="C68" s="10" t="str">
        <f>VLOOKUP($A68, [1]Sheet1!$B$2:$M$169, 3, FALSE)</f>
        <v>*</v>
      </c>
      <c r="D68" s="10" t="str">
        <f>VLOOKUP($A68, [1]Sheet1!$B$2:$M$169, 4, FALSE)</f>
        <v>*</v>
      </c>
      <c r="E68" s="10">
        <f>VLOOKUP($A68, [1]Sheet1!$B$2:$M$169, 5, FALSE)</f>
        <v>21</v>
      </c>
      <c r="F68" s="10">
        <f>VLOOKUP($A68, [1]Sheet1!$B$2:$M$169, 6, FALSE)</f>
        <v>5</v>
      </c>
      <c r="G68" s="10" t="str">
        <f>VLOOKUP($A68, [1]Sheet1!$B$2:$M$169, 7, FALSE)</f>
        <v>*</v>
      </c>
      <c r="H68" s="10" t="str">
        <f>VLOOKUP($A68, [1]Sheet1!$B$2:$M$169, 8, FALSE)</f>
        <v>*</v>
      </c>
      <c r="I68" s="10">
        <f>VLOOKUP($A68, [1]Sheet1!$B$2:$M$169, 9, FALSE)</f>
        <v>3</v>
      </c>
      <c r="J68" s="10">
        <f>VLOOKUP($A68, [1]Sheet1!$B$2:$M$169, 10, FALSE)</f>
        <v>19</v>
      </c>
      <c r="K68" s="10">
        <f>VLOOKUP($A68, [1]Sheet1!$B$2:$M$169, 11, FALSE)</f>
        <v>12</v>
      </c>
      <c r="L68" s="10">
        <f>VLOOKUP($A68, [1]Sheet1!$B$2:$M$169, 12, FALSE)</f>
        <v>31</v>
      </c>
      <c r="M68" s="11">
        <f t="shared" si="1"/>
        <v>8.0000000000000002E-3</v>
      </c>
    </row>
    <row r="69" spans="1:13" s="5" customFormat="1" ht="12" customHeight="1" x14ac:dyDescent="0.3">
      <c r="A69" s="5">
        <v>86</v>
      </c>
      <c r="B69" s="6" t="s">
        <v>82</v>
      </c>
      <c r="C69" s="48" t="str">
        <f>VLOOKUP($A69, [1]Sheet1!$B$2:$M$169, 3, FALSE)</f>
        <v>*</v>
      </c>
      <c r="D69" s="48" t="str">
        <f>VLOOKUP($A69, [1]Sheet1!$B$2:$M$169, 4, FALSE)</f>
        <v>*</v>
      </c>
      <c r="E69" s="48">
        <f>VLOOKUP($A69, [1]Sheet1!$B$2:$M$169, 5, FALSE)</f>
        <v>9</v>
      </c>
      <c r="F69" s="48" t="str">
        <f>VLOOKUP($A69, [1]Sheet1!$B$2:$M$169, 6, FALSE)</f>
        <v>*</v>
      </c>
      <c r="G69" s="48" t="str">
        <f>VLOOKUP($A69, [1]Sheet1!$B$2:$M$169, 7, FALSE)</f>
        <v>*</v>
      </c>
      <c r="H69" s="48">
        <f>VLOOKUP($A69, [1]Sheet1!$B$2:$M$169, 8, FALSE)</f>
        <v>4</v>
      </c>
      <c r="I69" s="48">
        <f>VLOOKUP($A69, [1]Sheet1!$B$2:$M$169, 9, FALSE)</f>
        <v>12</v>
      </c>
      <c r="J69" s="48">
        <f>VLOOKUP($A69, [1]Sheet1!$B$2:$M$169, 10, FALSE)</f>
        <v>15</v>
      </c>
      <c r="K69" s="48">
        <f>VLOOKUP($A69, [1]Sheet1!$B$2:$M$169, 11, FALSE)</f>
        <v>13</v>
      </c>
      <c r="L69" s="48">
        <f>VLOOKUP($A69, [1]Sheet1!$B$2:$M$169, 12, FALSE)</f>
        <v>28</v>
      </c>
      <c r="M69" s="49">
        <f t="shared" si="1"/>
        <v>7.0000000000000001E-3</v>
      </c>
    </row>
    <row r="70" spans="1:13" s="5" customFormat="1" ht="12" customHeight="1" x14ac:dyDescent="0.3">
      <c r="A70" s="5">
        <v>63</v>
      </c>
      <c r="B70" s="9" t="s">
        <v>83</v>
      </c>
      <c r="C70" s="10" t="str">
        <f>VLOOKUP($A70, [1]Sheet1!$B$2:$M$169, 3, FALSE)</f>
        <v>*</v>
      </c>
      <c r="D70" s="10" t="str">
        <f>VLOOKUP($A70, [1]Sheet1!$B$2:$M$169, 4, FALSE)</f>
        <v>*</v>
      </c>
      <c r="E70" s="10" t="str">
        <f>VLOOKUP($A70, [1]Sheet1!$B$2:$M$169, 5, FALSE)</f>
        <v>*</v>
      </c>
      <c r="F70" s="10" t="str">
        <f>VLOOKUP($A70, [1]Sheet1!$B$2:$M$169, 6, FALSE)</f>
        <v>*</v>
      </c>
      <c r="G70" s="10" t="str">
        <f>VLOOKUP($A70, [1]Sheet1!$B$2:$M$169, 7, FALSE)</f>
        <v>*</v>
      </c>
      <c r="H70" s="10" t="str">
        <f>VLOOKUP($A70, [1]Sheet1!$B$2:$M$169, 8, FALSE)</f>
        <v>*</v>
      </c>
      <c r="I70" s="10" t="str">
        <f>VLOOKUP($A70, [1]Sheet1!$B$2:$M$169, 9, FALSE)</f>
        <v>*</v>
      </c>
      <c r="J70" s="10" t="str">
        <f>VLOOKUP($A70, [1]Sheet1!$B$2:$M$169, 10, FALSE)</f>
        <v>*</v>
      </c>
      <c r="K70" s="10" t="str">
        <f>VLOOKUP($A70, [1]Sheet1!$B$2:$M$169, 11, FALSE)</f>
        <v>*</v>
      </c>
      <c r="L70" s="10">
        <f>VLOOKUP($A70, [1]Sheet1!$B$2:$M$169, 12, FALSE)</f>
        <v>8</v>
      </c>
      <c r="M70" s="11">
        <f t="shared" si="1"/>
        <v>2E-3</v>
      </c>
    </row>
    <row r="71" spans="1:13" s="5" customFormat="1" ht="12" customHeight="1" x14ac:dyDescent="0.3">
      <c r="A71" s="5">
        <v>580</v>
      </c>
      <c r="B71" s="6" t="s">
        <v>84</v>
      </c>
      <c r="C71" s="48" t="str">
        <f>VLOOKUP($A71, [1]Sheet1!$B$2:$M$169, 3, FALSE)</f>
        <v>*</v>
      </c>
      <c r="D71" s="48" t="str">
        <f>VLOOKUP($A71, [1]Sheet1!$B$2:$M$169, 4, FALSE)</f>
        <v>*</v>
      </c>
      <c r="E71" s="48">
        <f>VLOOKUP($A71, [1]Sheet1!$B$2:$M$169, 5, FALSE)</f>
        <v>14</v>
      </c>
      <c r="F71" s="48">
        <f>VLOOKUP($A71, [1]Sheet1!$B$2:$M$169, 6, FALSE)</f>
        <v>4</v>
      </c>
      <c r="G71" s="48" t="str">
        <f>VLOOKUP($A71, [1]Sheet1!$B$2:$M$169, 7, FALSE)</f>
        <v>*</v>
      </c>
      <c r="H71" s="48">
        <f>VLOOKUP($A71, [1]Sheet1!$B$2:$M$169, 8, FALSE)</f>
        <v>3</v>
      </c>
      <c r="I71" s="48" t="str">
        <f>VLOOKUP($A71, [1]Sheet1!$B$2:$M$169, 9, FALSE)</f>
        <v>*</v>
      </c>
      <c r="J71" s="48">
        <f>VLOOKUP($A71, [1]Sheet1!$B$2:$M$169, 10, FALSE)</f>
        <v>13</v>
      </c>
      <c r="K71" s="48">
        <f>VLOOKUP($A71, [1]Sheet1!$B$2:$M$169, 11, FALSE)</f>
        <v>12</v>
      </c>
      <c r="L71" s="48">
        <f>VLOOKUP($A71, [1]Sheet1!$B$2:$M$169, 12, FALSE)</f>
        <v>25</v>
      </c>
      <c r="M71" s="49">
        <f t="shared" si="1"/>
        <v>6.0000000000000001E-3</v>
      </c>
    </row>
    <row r="72" spans="1:13" s="5" customFormat="1" ht="12" customHeight="1" x14ac:dyDescent="0.3">
      <c r="A72" s="5">
        <v>97</v>
      </c>
      <c r="B72" s="9" t="s">
        <v>85</v>
      </c>
      <c r="C72" s="10" t="str">
        <f>VLOOKUP($A72, [1]Sheet1!$B$2:$M$169, 3, FALSE)</f>
        <v>*</v>
      </c>
      <c r="D72" s="10" t="str">
        <f>VLOOKUP($A72, [1]Sheet1!$B$2:$M$169, 4, FALSE)</f>
        <v>*</v>
      </c>
      <c r="E72" s="10">
        <f>VLOOKUP($A72, [1]Sheet1!$B$2:$M$169, 5, FALSE)</f>
        <v>10</v>
      </c>
      <c r="F72" s="10">
        <f>VLOOKUP($A72, [1]Sheet1!$B$2:$M$169, 6, FALSE)</f>
        <v>3</v>
      </c>
      <c r="G72" s="10" t="str">
        <f>VLOOKUP($A72, [1]Sheet1!$B$2:$M$169, 7, FALSE)</f>
        <v>*</v>
      </c>
      <c r="H72" s="10" t="str">
        <f>VLOOKUP($A72, [1]Sheet1!$B$2:$M$169, 8, FALSE)</f>
        <v>*</v>
      </c>
      <c r="I72" s="10" t="str">
        <f>VLOOKUP($A72, [1]Sheet1!$B$2:$M$169, 9, FALSE)</f>
        <v>*</v>
      </c>
      <c r="J72" s="10">
        <f>VLOOKUP($A72, [1]Sheet1!$B$2:$M$169, 10, FALSE)</f>
        <v>8</v>
      </c>
      <c r="K72" s="10">
        <f>VLOOKUP($A72, [1]Sheet1!$B$2:$M$169, 11, FALSE)</f>
        <v>6</v>
      </c>
      <c r="L72" s="10">
        <f>VLOOKUP($A72, [1]Sheet1!$B$2:$M$169, 12, FALSE)</f>
        <v>14</v>
      </c>
      <c r="M72" s="11">
        <f t="shared" si="1"/>
        <v>4.0000000000000001E-3</v>
      </c>
    </row>
    <row r="73" spans="1:13" s="5" customFormat="1" ht="12" customHeight="1" x14ac:dyDescent="0.3">
      <c r="A73" s="5">
        <v>610</v>
      </c>
      <c r="B73" s="6" t="s">
        <v>86</v>
      </c>
      <c r="C73" s="48" t="str">
        <f>VLOOKUP($A73, [1]Sheet1!$B$2:$M$169, 3, FALSE)</f>
        <v>*</v>
      </c>
      <c r="D73" s="48" t="str">
        <f>VLOOKUP($A73, [1]Sheet1!$B$2:$M$169, 4, FALSE)</f>
        <v>*</v>
      </c>
      <c r="E73" s="48">
        <f>VLOOKUP($A73, [1]Sheet1!$B$2:$M$169, 5, FALSE)</f>
        <v>18</v>
      </c>
      <c r="F73" s="48">
        <f>VLOOKUP($A73, [1]Sheet1!$B$2:$M$169, 6, FALSE)</f>
        <v>6</v>
      </c>
      <c r="G73" s="48" t="str">
        <f>VLOOKUP($A73, [1]Sheet1!$B$2:$M$169, 7, FALSE)</f>
        <v>*</v>
      </c>
      <c r="H73" s="48">
        <f>VLOOKUP($A73, [1]Sheet1!$B$2:$M$169, 8, FALSE)</f>
        <v>6</v>
      </c>
      <c r="I73" s="48">
        <f>VLOOKUP($A73, [1]Sheet1!$B$2:$M$169, 9, FALSE)</f>
        <v>6</v>
      </c>
      <c r="J73" s="48">
        <f>VLOOKUP($A73, [1]Sheet1!$B$2:$M$169, 10, FALSE)</f>
        <v>20</v>
      </c>
      <c r="K73" s="48">
        <f>VLOOKUP($A73, [1]Sheet1!$B$2:$M$169, 11, FALSE)</f>
        <v>16</v>
      </c>
      <c r="L73" s="48">
        <f>VLOOKUP($A73, [1]Sheet1!$B$2:$M$169, 12, FALSE)</f>
        <v>36</v>
      </c>
      <c r="M73" s="49">
        <f t="shared" si="1"/>
        <v>8.9999999999999993E-3</v>
      </c>
    </row>
    <row r="74" spans="1:13" s="5" customFormat="1" ht="12" customHeight="1" x14ac:dyDescent="0.3">
      <c r="A74" s="5">
        <v>103</v>
      </c>
      <c r="B74" s="9" t="s">
        <v>87</v>
      </c>
      <c r="C74" s="10" t="str">
        <f>VLOOKUP($A74, [1]Sheet1!$B$2:$M$169, 3, FALSE)</f>
        <v>*</v>
      </c>
      <c r="D74" s="10" t="str">
        <f>VLOOKUP($A74, [1]Sheet1!$B$2:$M$169, 4, FALSE)</f>
        <v>*</v>
      </c>
      <c r="E74" s="10">
        <f>VLOOKUP($A74, [1]Sheet1!$B$2:$M$169, 5, FALSE)</f>
        <v>9</v>
      </c>
      <c r="F74" s="10">
        <f>VLOOKUP($A74, [1]Sheet1!$B$2:$M$169, 6, FALSE)</f>
        <v>11</v>
      </c>
      <c r="G74" s="10" t="str">
        <f>VLOOKUP($A74, [1]Sheet1!$B$2:$M$169, 7, FALSE)</f>
        <v>*</v>
      </c>
      <c r="H74" s="10" t="str">
        <f>VLOOKUP($A74, [1]Sheet1!$B$2:$M$169, 8, FALSE)</f>
        <v>*</v>
      </c>
      <c r="I74" s="10">
        <f>VLOOKUP($A74, [1]Sheet1!$B$2:$M$169, 9, FALSE)</f>
        <v>13</v>
      </c>
      <c r="J74" s="10">
        <f>VLOOKUP($A74, [1]Sheet1!$B$2:$M$169, 10, FALSE)</f>
        <v>19</v>
      </c>
      <c r="K74" s="10">
        <f>VLOOKUP($A74, [1]Sheet1!$B$2:$M$169, 11, FALSE)</f>
        <v>14</v>
      </c>
      <c r="L74" s="10">
        <f>VLOOKUP($A74, [1]Sheet1!$B$2:$M$169, 12, FALSE)</f>
        <v>33</v>
      </c>
      <c r="M74" s="11">
        <f t="shared" si="1"/>
        <v>8.0000000000000002E-3</v>
      </c>
    </row>
    <row r="75" spans="1:13" s="5" customFormat="1" ht="12" customHeight="1" x14ac:dyDescent="0.3">
      <c r="A75" s="5">
        <v>87</v>
      </c>
      <c r="B75" s="6" t="s">
        <v>88</v>
      </c>
      <c r="C75" s="48" t="str">
        <f>VLOOKUP($A75, [1]Sheet1!$B$2:$M$169, 3, FALSE)</f>
        <v>*</v>
      </c>
      <c r="D75" s="48" t="str">
        <f>VLOOKUP($A75, [1]Sheet1!$B$2:$M$169, 4, FALSE)</f>
        <v>*</v>
      </c>
      <c r="E75" s="48" t="str">
        <f>VLOOKUP($A75, [1]Sheet1!$B$2:$M$169, 5, FALSE)</f>
        <v>*</v>
      </c>
      <c r="F75" s="48">
        <f>VLOOKUP($A75, [1]Sheet1!$B$2:$M$169, 6, FALSE)</f>
        <v>8</v>
      </c>
      <c r="G75" s="48" t="str">
        <f>VLOOKUP($A75, [1]Sheet1!$B$2:$M$169, 7, FALSE)</f>
        <v>*</v>
      </c>
      <c r="H75" s="48" t="str">
        <f>VLOOKUP($A75, [1]Sheet1!$B$2:$M$169, 8, FALSE)</f>
        <v>*</v>
      </c>
      <c r="I75" s="48">
        <f>VLOOKUP($A75, [1]Sheet1!$B$2:$M$169, 9, FALSE)</f>
        <v>7</v>
      </c>
      <c r="J75" s="48">
        <f>VLOOKUP($A75, [1]Sheet1!$B$2:$M$169, 10, FALSE)</f>
        <v>8</v>
      </c>
      <c r="K75" s="48">
        <f>VLOOKUP($A75, [1]Sheet1!$B$2:$M$169, 11, FALSE)</f>
        <v>10</v>
      </c>
      <c r="L75" s="48">
        <f>VLOOKUP($A75, [1]Sheet1!$B$2:$M$169, 12, FALSE)</f>
        <v>18</v>
      </c>
      <c r="M75" s="49">
        <f t="shared" si="1"/>
        <v>5.0000000000000001E-3</v>
      </c>
    </row>
    <row r="76" spans="1:13" s="5" customFormat="1" ht="12" customHeight="1" x14ac:dyDescent="0.3">
      <c r="A76" s="5">
        <v>64</v>
      </c>
      <c r="B76" s="9" t="s">
        <v>89</v>
      </c>
      <c r="C76" s="10" t="str">
        <f>VLOOKUP($A76, [1]Sheet1!$B$2:$M$169, 3, FALSE)</f>
        <v>*</v>
      </c>
      <c r="D76" s="10" t="str">
        <f>VLOOKUP($A76, [1]Sheet1!$B$2:$M$169, 4, FALSE)</f>
        <v>*</v>
      </c>
      <c r="E76" s="10">
        <f>VLOOKUP($A76, [1]Sheet1!$B$2:$M$169, 5, FALSE)</f>
        <v>10</v>
      </c>
      <c r="F76" s="10" t="str">
        <f>VLOOKUP($A76, [1]Sheet1!$B$2:$M$169, 6, FALSE)</f>
        <v>*</v>
      </c>
      <c r="G76" s="10" t="str">
        <f>VLOOKUP($A76, [1]Sheet1!$B$2:$M$169, 7, FALSE)</f>
        <v>*</v>
      </c>
      <c r="H76" s="10">
        <f>VLOOKUP($A76, [1]Sheet1!$B$2:$M$169, 8, FALSE)</f>
        <v>3</v>
      </c>
      <c r="I76" s="10">
        <f>VLOOKUP($A76, [1]Sheet1!$B$2:$M$169, 9, FALSE)</f>
        <v>5</v>
      </c>
      <c r="J76" s="10">
        <f>VLOOKUP($A76, [1]Sheet1!$B$2:$M$169, 10, FALSE)</f>
        <v>12</v>
      </c>
      <c r="K76" s="10">
        <f>VLOOKUP($A76, [1]Sheet1!$B$2:$M$169, 11, FALSE)</f>
        <v>7</v>
      </c>
      <c r="L76" s="10">
        <f>VLOOKUP($A76, [1]Sheet1!$B$2:$M$169, 12, FALSE)</f>
        <v>19</v>
      </c>
      <c r="M76" s="11">
        <f t="shared" si="1"/>
        <v>5.0000000000000001E-3</v>
      </c>
    </row>
    <row r="77" spans="1:13" s="5" customFormat="1" ht="12" customHeight="1" x14ac:dyDescent="0.3">
      <c r="A77" s="5">
        <v>71</v>
      </c>
      <c r="B77" s="6" t="s">
        <v>90</v>
      </c>
      <c r="C77" s="48" t="str">
        <f>VLOOKUP($A77, [1]Sheet1!$B$2:$M$169, 3, FALSE)</f>
        <v>*</v>
      </c>
      <c r="D77" s="48" t="str">
        <f>VLOOKUP($A77, [1]Sheet1!$B$2:$M$169, 4, FALSE)</f>
        <v>*</v>
      </c>
      <c r="E77" s="48" t="str">
        <f>VLOOKUP($A77, [1]Sheet1!$B$2:$M$169, 5, FALSE)</f>
        <v>*</v>
      </c>
      <c r="F77" s="48">
        <f>VLOOKUP($A77, [1]Sheet1!$B$2:$M$169, 6, FALSE)</f>
        <v>7</v>
      </c>
      <c r="G77" s="48" t="str">
        <f>VLOOKUP($A77, [1]Sheet1!$B$2:$M$169, 7, FALSE)</f>
        <v>*</v>
      </c>
      <c r="H77" s="48" t="str">
        <f>VLOOKUP($A77, [1]Sheet1!$B$2:$M$169, 8, FALSE)</f>
        <v>*</v>
      </c>
      <c r="I77" s="48">
        <f>VLOOKUP($A77, [1]Sheet1!$B$2:$M$169, 9, FALSE)</f>
        <v>11</v>
      </c>
      <c r="J77" s="48">
        <f>VLOOKUP($A77, [1]Sheet1!$B$2:$M$169, 10, FALSE)</f>
        <v>9</v>
      </c>
      <c r="K77" s="48">
        <f>VLOOKUP($A77, [1]Sheet1!$B$2:$M$169, 11, FALSE)</f>
        <v>9</v>
      </c>
      <c r="L77" s="48">
        <f>VLOOKUP($A77, [1]Sheet1!$B$2:$M$169, 12, FALSE)</f>
        <v>18</v>
      </c>
      <c r="M77" s="49">
        <f t="shared" si="1"/>
        <v>5.0000000000000001E-3</v>
      </c>
    </row>
    <row r="78" spans="1:13" s="5" customFormat="1" ht="12" customHeight="1" x14ac:dyDescent="0.3">
      <c r="A78" s="5">
        <v>211</v>
      </c>
      <c r="B78" s="9" t="s">
        <v>91</v>
      </c>
      <c r="C78" s="10" t="str">
        <f>VLOOKUP($A78, [1]Sheet1!$B$2:$M$169, 3, FALSE)</f>
        <v>*</v>
      </c>
      <c r="D78" s="10" t="str">
        <f>VLOOKUP($A78, [1]Sheet1!$B$2:$M$169, 4, FALSE)</f>
        <v>*</v>
      </c>
      <c r="E78" s="10" t="str">
        <f>VLOOKUP($A78, [1]Sheet1!$B$2:$M$169, 5, FALSE)</f>
        <v>*</v>
      </c>
      <c r="F78" s="10" t="str">
        <f>VLOOKUP($A78, [1]Sheet1!$B$2:$M$169, 6, FALSE)</f>
        <v>*</v>
      </c>
      <c r="G78" s="10" t="str">
        <f>VLOOKUP($A78, [1]Sheet1!$B$2:$M$169, 7, FALSE)</f>
        <v>*</v>
      </c>
      <c r="H78" s="10" t="str">
        <f>VLOOKUP($A78, [1]Sheet1!$B$2:$M$169, 8, FALSE)</f>
        <v>*</v>
      </c>
      <c r="I78" s="10" t="str">
        <f>VLOOKUP($A78, [1]Sheet1!$B$2:$M$169, 9, FALSE)</f>
        <v>*</v>
      </c>
      <c r="J78" s="10" t="str">
        <f>VLOOKUP($A78, [1]Sheet1!$B$2:$M$169, 10, FALSE)</f>
        <v>*</v>
      </c>
      <c r="K78" s="10" t="str">
        <f>VLOOKUP($A78, [1]Sheet1!$B$2:$M$169, 11, FALSE)</f>
        <v>*</v>
      </c>
      <c r="L78" s="10">
        <f>VLOOKUP($A78, [1]Sheet1!$B$2:$M$169, 12, FALSE)</f>
        <v>5</v>
      </c>
      <c r="M78" s="11">
        <f t="shared" si="1"/>
        <v>1E-3</v>
      </c>
    </row>
    <row r="79" spans="1:13" s="5" customFormat="1" ht="12" customHeight="1" x14ac:dyDescent="0.3">
      <c r="A79" s="5">
        <v>104</v>
      </c>
      <c r="B79" s="6" t="s">
        <v>92</v>
      </c>
      <c r="C79" s="48" t="str">
        <f>VLOOKUP($A79, [1]Sheet1!$B$2:$M$169, 3, FALSE)</f>
        <v>*</v>
      </c>
      <c r="D79" s="48" t="str">
        <f>VLOOKUP($A79, [1]Sheet1!$B$2:$M$169, 4, FALSE)</f>
        <v>*</v>
      </c>
      <c r="E79" s="48">
        <f>VLOOKUP($A79, [1]Sheet1!$B$2:$M$169, 5, FALSE)</f>
        <v>9</v>
      </c>
      <c r="F79" s="48" t="str">
        <f>VLOOKUP($A79, [1]Sheet1!$B$2:$M$169, 6, FALSE)</f>
        <v>*</v>
      </c>
      <c r="G79" s="48" t="str">
        <f>VLOOKUP($A79, [1]Sheet1!$B$2:$M$169, 7, FALSE)</f>
        <v>*</v>
      </c>
      <c r="H79" s="48" t="str">
        <f>VLOOKUP($A79, [1]Sheet1!$B$2:$M$169, 8, FALSE)</f>
        <v>*</v>
      </c>
      <c r="I79" s="48">
        <f>VLOOKUP($A79, [1]Sheet1!$B$2:$M$169, 9, FALSE)</f>
        <v>7</v>
      </c>
      <c r="J79" s="48">
        <f>VLOOKUP($A79, [1]Sheet1!$B$2:$M$169, 10, FALSE)</f>
        <v>11</v>
      </c>
      <c r="K79" s="48">
        <f>VLOOKUP($A79, [1]Sheet1!$B$2:$M$169, 11, FALSE)</f>
        <v>8</v>
      </c>
      <c r="L79" s="48">
        <f>VLOOKUP($A79, [1]Sheet1!$B$2:$M$169, 12, FALSE)</f>
        <v>19</v>
      </c>
      <c r="M79" s="49">
        <f t="shared" si="1"/>
        <v>5.0000000000000001E-3</v>
      </c>
    </row>
    <row r="80" spans="1:13" s="5" customFormat="1" ht="12" customHeight="1" x14ac:dyDescent="0.3">
      <c r="A80" s="5">
        <v>16</v>
      </c>
      <c r="B80" s="9" t="s">
        <v>93</v>
      </c>
      <c r="C80" s="10" t="str">
        <f>VLOOKUP($A80, [1]Sheet1!$B$2:$M$169, 3, FALSE)</f>
        <v>*</v>
      </c>
      <c r="D80" s="10" t="str">
        <f>VLOOKUP($A80, [1]Sheet1!$B$2:$M$169, 4, FALSE)</f>
        <v>*</v>
      </c>
      <c r="E80" s="10" t="str">
        <f>VLOOKUP($A80, [1]Sheet1!$B$2:$M$169, 5, FALSE)</f>
        <v>*</v>
      </c>
      <c r="F80" s="10" t="str">
        <f>VLOOKUP($A80, [1]Sheet1!$B$2:$M$169, 6, FALSE)</f>
        <v>*</v>
      </c>
      <c r="G80" s="10" t="str">
        <f>VLOOKUP($A80, [1]Sheet1!$B$2:$M$169, 7, FALSE)</f>
        <v>*</v>
      </c>
      <c r="H80" s="10" t="str">
        <f>VLOOKUP($A80, [1]Sheet1!$B$2:$M$169, 8, FALSE)</f>
        <v>*</v>
      </c>
      <c r="I80" s="10" t="str">
        <f>VLOOKUP($A80, [1]Sheet1!$B$2:$M$169, 9, FALSE)</f>
        <v>*</v>
      </c>
      <c r="J80" s="10" t="str">
        <f>VLOOKUP($A80, [1]Sheet1!$B$2:$M$169, 10, FALSE)</f>
        <v>*</v>
      </c>
      <c r="K80" s="10" t="str">
        <f>VLOOKUP($A80, [1]Sheet1!$B$2:$M$169, 11, FALSE)</f>
        <v>*</v>
      </c>
      <c r="L80" s="10">
        <f>VLOOKUP($A80, [1]Sheet1!$B$2:$M$169, 12, FALSE)</f>
        <v>7</v>
      </c>
      <c r="M80" s="11">
        <f t="shared" si="1"/>
        <v>2E-3</v>
      </c>
    </row>
    <row r="81" spans="1:13" s="5" customFormat="1" ht="12" customHeight="1" x14ac:dyDescent="0.3">
      <c r="A81" s="5">
        <v>69</v>
      </c>
      <c r="B81" s="6" t="s">
        <v>94</v>
      </c>
      <c r="C81" s="48" t="str">
        <f>VLOOKUP($A81, [1]Sheet1!$B$2:$M$169, 3, FALSE)</f>
        <v>*</v>
      </c>
      <c r="D81" s="48" t="str">
        <f>VLOOKUP($A81, [1]Sheet1!$B$2:$M$169, 4, FALSE)</f>
        <v>*</v>
      </c>
      <c r="E81" s="48">
        <f>VLOOKUP($A81, [1]Sheet1!$B$2:$M$169, 5, FALSE)</f>
        <v>3</v>
      </c>
      <c r="F81" s="48">
        <f>VLOOKUP($A81, [1]Sheet1!$B$2:$M$169, 6, FALSE)</f>
        <v>4</v>
      </c>
      <c r="G81" s="48" t="str">
        <f>VLOOKUP($A81, [1]Sheet1!$B$2:$M$169, 7, FALSE)</f>
        <v>*</v>
      </c>
      <c r="H81" s="48" t="str">
        <f>VLOOKUP($A81, [1]Sheet1!$B$2:$M$169, 8, FALSE)</f>
        <v>*</v>
      </c>
      <c r="I81" s="48">
        <f>VLOOKUP($A81, [1]Sheet1!$B$2:$M$169, 9, FALSE)</f>
        <v>8</v>
      </c>
      <c r="J81" s="48">
        <f>VLOOKUP($A81, [1]Sheet1!$B$2:$M$169, 10, FALSE)</f>
        <v>9</v>
      </c>
      <c r="K81" s="48">
        <f>VLOOKUP($A81, [1]Sheet1!$B$2:$M$169, 11, FALSE)</f>
        <v>6</v>
      </c>
      <c r="L81" s="48">
        <f>VLOOKUP($A81, [1]Sheet1!$B$2:$M$169, 12, FALSE)</f>
        <v>15</v>
      </c>
      <c r="M81" s="49">
        <f t="shared" si="1"/>
        <v>4.0000000000000001E-3</v>
      </c>
    </row>
    <row r="82" spans="1:13" s="5" customFormat="1" ht="12" customHeight="1" x14ac:dyDescent="0.3">
      <c r="A82" s="5">
        <v>72</v>
      </c>
      <c r="B82" s="9" t="s">
        <v>95</v>
      </c>
      <c r="C82" s="10" t="str">
        <f>VLOOKUP($A82, [1]Sheet1!$B$2:$M$169, 3, FALSE)</f>
        <v>*</v>
      </c>
      <c r="D82" s="10" t="str">
        <f>VLOOKUP($A82, [1]Sheet1!$B$2:$M$169, 4, FALSE)</f>
        <v>*</v>
      </c>
      <c r="E82" s="10">
        <f>VLOOKUP($A82, [1]Sheet1!$B$2:$M$169, 5, FALSE)</f>
        <v>5</v>
      </c>
      <c r="F82" s="10" t="str">
        <f>VLOOKUP($A82, [1]Sheet1!$B$2:$M$169, 6, FALSE)</f>
        <v>*</v>
      </c>
      <c r="G82" s="10" t="str">
        <f>VLOOKUP($A82, [1]Sheet1!$B$2:$M$169, 7, FALSE)</f>
        <v>*</v>
      </c>
      <c r="H82" s="10" t="str">
        <f>VLOOKUP($A82, [1]Sheet1!$B$2:$M$169, 8, FALSE)</f>
        <v>*</v>
      </c>
      <c r="I82" s="10">
        <f>VLOOKUP($A82, [1]Sheet1!$B$2:$M$169, 9, FALSE)</f>
        <v>3</v>
      </c>
      <c r="J82" s="10">
        <f>VLOOKUP($A82, [1]Sheet1!$B$2:$M$169, 10, FALSE)</f>
        <v>7</v>
      </c>
      <c r="K82" s="10">
        <f>VLOOKUP($A82, [1]Sheet1!$B$2:$M$169, 11, FALSE)</f>
        <v>3</v>
      </c>
      <c r="L82" s="10">
        <f>VLOOKUP($A82, [1]Sheet1!$B$2:$M$169, 12, FALSE)</f>
        <v>10</v>
      </c>
      <c r="M82" s="11">
        <f t="shared" si="1"/>
        <v>3.0000000000000001E-3</v>
      </c>
    </row>
    <row r="83" spans="1:13" s="5" customFormat="1" ht="12" customHeight="1" x14ac:dyDescent="0.3">
      <c r="A83" s="5">
        <v>116</v>
      </c>
      <c r="B83" s="6" t="s">
        <v>96</v>
      </c>
      <c r="C83" s="48" t="str">
        <f>VLOOKUP($A83, [1]Sheet1!$B$2:$M$169, 3, FALSE)</f>
        <v>*</v>
      </c>
      <c r="D83" s="48" t="str">
        <f>VLOOKUP($A83, [1]Sheet1!$B$2:$M$169, 4, FALSE)</f>
        <v>*</v>
      </c>
      <c r="E83" s="48">
        <f>VLOOKUP($A83, [1]Sheet1!$B$2:$M$169, 5, FALSE)</f>
        <v>7</v>
      </c>
      <c r="F83" s="48" t="str">
        <f>VLOOKUP($A83, [1]Sheet1!$B$2:$M$169, 6, FALSE)</f>
        <v>*</v>
      </c>
      <c r="G83" s="48" t="str">
        <f>VLOOKUP($A83, [1]Sheet1!$B$2:$M$169, 7, FALSE)</f>
        <v>*</v>
      </c>
      <c r="H83" s="48">
        <f>VLOOKUP($A83, [1]Sheet1!$B$2:$M$169, 8, FALSE)</f>
        <v>3</v>
      </c>
      <c r="I83" s="48">
        <f>VLOOKUP($A83, [1]Sheet1!$B$2:$M$169, 9, FALSE)</f>
        <v>8</v>
      </c>
      <c r="J83" s="48">
        <f>VLOOKUP($A83, [1]Sheet1!$B$2:$M$169, 10, FALSE)</f>
        <v>12</v>
      </c>
      <c r="K83" s="48">
        <f>VLOOKUP($A83, [1]Sheet1!$B$2:$M$169, 11, FALSE)</f>
        <v>7</v>
      </c>
      <c r="L83" s="48">
        <f>VLOOKUP($A83, [1]Sheet1!$B$2:$M$169, 12, FALSE)</f>
        <v>19</v>
      </c>
      <c r="M83" s="49">
        <f t="shared" si="1"/>
        <v>5.0000000000000001E-3</v>
      </c>
    </row>
    <row r="84" spans="1:13" s="5" customFormat="1" ht="12" customHeight="1" x14ac:dyDescent="0.3">
      <c r="A84" s="5">
        <v>182</v>
      </c>
      <c r="B84" s="9" t="s">
        <v>97</v>
      </c>
      <c r="C84" s="10" t="str">
        <f>VLOOKUP($A84, [1]Sheet1!$B$2:$M$169, 3, FALSE)</f>
        <v>*</v>
      </c>
      <c r="D84" s="10" t="str">
        <f>VLOOKUP($A84, [1]Sheet1!$B$2:$M$169, 4, FALSE)</f>
        <v>*</v>
      </c>
      <c r="E84" s="10">
        <f>VLOOKUP($A84, [1]Sheet1!$B$2:$M$169, 5, FALSE)</f>
        <v>26</v>
      </c>
      <c r="F84" s="10" t="str">
        <f>VLOOKUP($A84, [1]Sheet1!$B$2:$M$169, 6, FALSE)</f>
        <v>*</v>
      </c>
      <c r="G84" s="10" t="str">
        <f>VLOOKUP($A84, [1]Sheet1!$B$2:$M$169, 7, FALSE)</f>
        <v>*</v>
      </c>
      <c r="H84" s="10" t="str">
        <f>VLOOKUP($A84, [1]Sheet1!$B$2:$M$169, 8, FALSE)</f>
        <v>*</v>
      </c>
      <c r="I84" s="10" t="str">
        <f>VLOOKUP($A84, [1]Sheet1!$B$2:$M$169, 9, FALSE)</f>
        <v>*</v>
      </c>
      <c r="J84" s="10">
        <f>VLOOKUP($A84, [1]Sheet1!$B$2:$M$169, 10, FALSE)</f>
        <v>15</v>
      </c>
      <c r="K84" s="10">
        <f>VLOOKUP($A84, [1]Sheet1!$B$2:$M$169, 11, FALSE)</f>
        <v>13</v>
      </c>
      <c r="L84" s="10">
        <f>VLOOKUP($A84, [1]Sheet1!$B$2:$M$169, 12, FALSE)</f>
        <v>28</v>
      </c>
      <c r="M84" s="11">
        <f t="shared" si="1"/>
        <v>7.0000000000000001E-3</v>
      </c>
    </row>
    <row r="85" spans="1:13" s="5" customFormat="1" ht="12" customHeight="1" x14ac:dyDescent="0.3">
      <c r="A85" s="5">
        <v>109</v>
      </c>
      <c r="B85" s="6" t="s">
        <v>98</v>
      </c>
      <c r="C85" s="48" t="str">
        <f>VLOOKUP($A85, [1]Sheet1!$B$2:$M$169, 3, FALSE)</f>
        <v>*</v>
      </c>
      <c r="D85" s="48">
        <f>VLOOKUP($A85, [1]Sheet1!$B$2:$M$169, 4, FALSE)</f>
        <v>6</v>
      </c>
      <c r="E85" s="48">
        <f>VLOOKUP($A85, [1]Sheet1!$B$2:$M$169, 5, FALSE)</f>
        <v>13</v>
      </c>
      <c r="F85" s="48">
        <f>VLOOKUP($A85, [1]Sheet1!$B$2:$M$169, 6, FALSE)</f>
        <v>3</v>
      </c>
      <c r="G85" s="48" t="str">
        <f>VLOOKUP($A85, [1]Sheet1!$B$2:$M$169, 7, FALSE)</f>
        <v>*</v>
      </c>
      <c r="H85" s="48" t="str">
        <f>VLOOKUP($A85, [1]Sheet1!$B$2:$M$169, 8, FALSE)</f>
        <v>*</v>
      </c>
      <c r="I85" s="48">
        <f>VLOOKUP($A85, [1]Sheet1!$B$2:$M$169, 9, FALSE)</f>
        <v>13</v>
      </c>
      <c r="J85" s="48">
        <f>VLOOKUP($A85, [1]Sheet1!$B$2:$M$169, 10, FALSE)</f>
        <v>18</v>
      </c>
      <c r="K85" s="48">
        <f>VLOOKUP($A85, [1]Sheet1!$B$2:$M$169, 11, FALSE)</f>
        <v>19</v>
      </c>
      <c r="L85" s="48">
        <f>VLOOKUP($A85, [1]Sheet1!$B$2:$M$169, 12, FALSE)</f>
        <v>37</v>
      </c>
      <c r="M85" s="49">
        <f t="shared" si="1"/>
        <v>8.9999999999999993E-3</v>
      </c>
    </row>
    <row r="86" spans="1:13" s="5" customFormat="1" ht="12" customHeight="1" x14ac:dyDescent="0.3">
      <c r="A86" s="5">
        <v>67</v>
      </c>
      <c r="B86" s="9" t="s">
        <v>99</v>
      </c>
      <c r="C86" s="10" t="str">
        <f>VLOOKUP($A86, [1]Sheet1!$B$2:$M$169, 3, FALSE)</f>
        <v>*</v>
      </c>
      <c r="D86" s="10" t="str">
        <f>VLOOKUP($A86, [1]Sheet1!$B$2:$M$169, 4, FALSE)</f>
        <v>*</v>
      </c>
      <c r="E86" s="10">
        <f>VLOOKUP($A86, [1]Sheet1!$B$2:$M$169, 5, FALSE)</f>
        <v>5</v>
      </c>
      <c r="F86" s="10" t="str">
        <f>VLOOKUP($A86, [1]Sheet1!$B$2:$M$169, 6, FALSE)</f>
        <v>*</v>
      </c>
      <c r="G86" s="10" t="str">
        <f>VLOOKUP($A86, [1]Sheet1!$B$2:$M$169, 7, FALSE)</f>
        <v>*</v>
      </c>
      <c r="H86" s="10">
        <f>VLOOKUP($A86, [1]Sheet1!$B$2:$M$169, 8, FALSE)</f>
        <v>3</v>
      </c>
      <c r="I86" s="10" t="str">
        <f>VLOOKUP($A86, [1]Sheet1!$B$2:$M$169, 9, FALSE)</f>
        <v>*</v>
      </c>
      <c r="J86" s="10">
        <f>VLOOKUP($A86, [1]Sheet1!$B$2:$M$169, 10, FALSE)</f>
        <v>7</v>
      </c>
      <c r="K86" s="10">
        <f>VLOOKUP($A86, [1]Sheet1!$B$2:$M$169, 11, FALSE)</f>
        <v>4</v>
      </c>
      <c r="L86" s="10">
        <f>VLOOKUP($A86, [1]Sheet1!$B$2:$M$169, 12, FALSE)</f>
        <v>11</v>
      </c>
      <c r="M86" s="11">
        <f t="shared" si="1"/>
        <v>3.0000000000000001E-3</v>
      </c>
    </row>
    <row r="87" spans="1:13" s="5" customFormat="1" ht="12" customHeight="1" x14ac:dyDescent="0.3">
      <c r="A87" s="5">
        <v>66</v>
      </c>
      <c r="B87" s="6" t="s">
        <v>100</v>
      </c>
      <c r="C87" s="48" t="str">
        <f>VLOOKUP($A87, [1]Sheet1!$B$2:$M$169, 3, FALSE)</f>
        <v>*</v>
      </c>
      <c r="D87" s="48" t="str">
        <f>VLOOKUP($A87, [1]Sheet1!$B$2:$M$169, 4, FALSE)</f>
        <v>*</v>
      </c>
      <c r="E87" s="48">
        <f>VLOOKUP($A87, [1]Sheet1!$B$2:$M$169, 5, FALSE)</f>
        <v>5</v>
      </c>
      <c r="F87" s="48" t="str">
        <f>VLOOKUP($A87, [1]Sheet1!$B$2:$M$169, 6, FALSE)</f>
        <v>*</v>
      </c>
      <c r="G87" s="48" t="str">
        <f>VLOOKUP($A87, [1]Sheet1!$B$2:$M$169, 7, FALSE)</f>
        <v>*</v>
      </c>
      <c r="H87" s="48" t="str">
        <f>VLOOKUP($A87, [1]Sheet1!$B$2:$M$169, 8, FALSE)</f>
        <v>*</v>
      </c>
      <c r="I87" s="48">
        <f>VLOOKUP($A87, [1]Sheet1!$B$2:$M$169, 9, FALSE)</f>
        <v>4</v>
      </c>
      <c r="J87" s="48">
        <f>VLOOKUP($A87, [1]Sheet1!$B$2:$M$169, 10, FALSE)</f>
        <v>3</v>
      </c>
      <c r="K87" s="48">
        <f>VLOOKUP($A87, [1]Sheet1!$B$2:$M$169, 11, FALSE)</f>
        <v>7</v>
      </c>
      <c r="L87" s="48">
        <f>VLOOKUP($A87, [1]Sheet1!$B$2:$M$169, 12, FALSE)</f>
        <v>10</v>
      </c>
      <c r="M87" s="49">
        <f t="shared" si="1"/>
        <v>3.0000000000000001E-3</v>
      </c>
    </row>
    <row r="88" spans="1:13" s="5" customFormat="1" ht="12" customHeight="1" x14ac:dyDescent="0.3">
      <c r="A88" s="5">
        <v>117</v>
      </c>
      <c r="B88" s="9" t="s">
        <v>101</v>
      </c>
      <c r="C88" s="10" t="str">
        <f>VLOOKUP($A88, [1]Sheet1!$B$2:$M$169, 3, FALSE)</f>
        <v>*</v>
      </c>
      <c r="D88" s="10">
        <f>VLOOKUP($A88, [1]Sheet1!$B$2:$M$169, 4, FALSE)</f>
        <v>3</v>
      </c>
      <c r="E88" s="10">
        <f>VLOOKUP($A88, [1]Sheet1!$B$2:$M$169, 5, FALSE)</f>
        <v>25</v>
      </c>
      <c r="F88" s="10">
        <f>VLOOKUP($A88, [1]Sheet1!$B$2:$M$169, 6, FALSE)</f>
        <v>10</v>
      </c>
      <c r="G88" s="10" t="str">
        <f>VLOOKUP($A88, [1]Sheet1!$B$2:$M$169, 7, FALSE)</f>
        <v>*</v>
      </c>
      <c r="H88" s="10">
        <f>VLOOKUP($A88, [1]Sheet1!$B$2:$M$169, 8, FALSE)</f>
        <v>6</v>
      </c>
      <c r="I88" s="10">
        <f>VLOOKUP($A88, [1]Sheet1!$B$2:$M$169, 9, FALSE)</f>
        <v>61</v>
      </c>
      <c r="J88" s="10">
        <f>VLOOKUP($A88, [1]Sheet1!$B$2:$M$169, 10, FALSE)</f>
        <v>48</v>
      </c>
      <c r="K88" s="10">
        <f>VLOOKUP($A88, [1]Sheet1!$B$2:$M$169, 11, FALSE)</f>
        <v>57</v>
      </c>
      <c r="L88" s="10">
        <f>VLOOKUP($A88, [1]Sheet1!$B$2:$M$169, 12, FALSE)</f>
        <v>105</v>
      </c>
      <c r="M88" s="11">
        <f t="shared" si="1"/>
        <v>2.7E-2</v>
      </c>
    </row>
    <row r="89" spans="1:13" s="5" customFormat="1" ht="12" customHeight="1" x14ac:dyDescent="0.3">
      <c r="A89" s="5">
        <v>374</v>
      </c>
      <c r="B89" s="6" t="s">
        <v>102</v>
      </c>
      <c r="C89" s="48" t="str">
        <f>VLOOKUP($A89, [1]Sheet1!$B$2:$M$169, 3, FALSE)</f>
        <v>*</v>
      </c>
      <c r="D89" s="48" t="str">
        <f>VLOOKUP($A89, [1]Sheet1!$B$2:$M$169, 4, FALSE)</f>
        <v>*</v>
      </c>
      <c r="E89" s="48">
        <f>VLOOKUP($A89, [1]Sheet1!$B$2:$M$169, 5, FALSE)</f>
        <v>17</v>
      </c>
      <c r="F89" s="48" t="str">
        <f>VLOOKUP($A89, [1]Sheet1!$B$2:$M$169, 6, FALSE)</f>
        <v>*</v>
      </c>
      <c r="G89" s="48" t="str">
        <f>VLOOKUP($A89, [1]Sheet1!$B$2:$M$169, 7, FALSE)</f>
        <v>*</v>
      </c>
      <c r="H89" s="48" t="str">
        <f>VLOOKUP($A89, [1]Sheet1!$B$2:$M$169, 8, FALSE)</f>
        <v>*</v>
      </c>
      <c r="I89" s="48" t="str">
        <f>VLOOKUP($A89, [1]Sheet1!$B$2:$M$169, 9, FALSE)</f>
        <v>*</v>
      </c>
      <c r="J89" s="48">
        <f>VLOOKUP($A89, [1]Sheet1!$B$2:$M$169, 10, FALSE)</f>
        <v>8</v>
      </c>
      <c r="K89" s="48">
        <f>VLOOKUP($A89, [1]Sheet1!$B$2:$M$169, 11, FALSE)</f>
        <v>10</v>
      </c>
      <c r="L89" s="48">
        <f>VLOOKUP($A89, [1]Sheet1!$B$2:$M$169, 12, FALSE)</f>
        <v>18</v>
      </c>
      <c r="M89" s="49">
        <f t="shared" si="1"/>
        <v>5.0000000000000001E-3</v>
      </c>
    </row>
    <row r="90" spans="1:13" s="5" customFormat="1" ht="12" customHeight="1" x14ac:dyDescent="0.3">
      <c r="A90" s="5">
        <v>78</v>
      </c>
      <c r="B90" s="9" t="s">
        <v>103</v>
      </c>
      <c r="C90" s="10" t="str">
        <f>VLOOKUP($A90, [1]Sheet1!$B$2:$M$169, 3, FALSE)</f>
        <v>*</v>
      </c>
      <c r="D90" s="10" t="str">
        <f>VLOOKUP($A90, [1]Sheet1!$B$2:$M$169, 4, FALSE)</f>
        <v>*</v>
      </c>
      <c r="E90" s="10">
        <f>VLOOKUP($A90, [1]Sheet1!$B$2:$M$169, 5, FALSE)</f>
        <v>11</v>
      </c>
      <c r="F90" s="10">
        <f>VLOOKUP($A90, [1]Sheet1!$B$2:$M$169, 6, FALSE)</f>
        <v>5</v>
      </c>
      <c r="G90" s="10" t="str">
        <f>VLOOKUP($A90, [1]Sheet1!$B$2:$M$169, 7, FALSE)</f>
        <v>*</v>
      </c>
      <c r="H90" s="10" t="str">
        <f>VLOOKUP($A90, [1]Sheet1!$B$2:$M$169, 8, FALSE)</f>
        <v>*</v>
      </c>
      <c r="I90" s="10">
        <f>VLOOKUP($A90, [1]Sheet1!$B$2:$M$169, 9, FALSE)</f>
        <v>4</v>
      </c>
      <c r="J90" s="10">
        <f>VLOOKUP($A90, [1]Sheet1!$B$2:$M$169, 10, FALSE)</f>
        <v>12</v>
      </c>
      <c r="K90" s="10">
        <f>VLOOKUP($A90, [1]Sheet1!$B$2:$M$169, 11, FALSE)</f>
        <v>10</v>
      </c>
      <c r="L90" s="10">
        <f>VLOOKUP($A90, [1]Sheet1!$B$2:$M$169, 12, FALSE)</f>
        <v>22</v>
      </c>
      <c r="M90" s="11">
        <f t="shared" si="1"/>
        <v>6.0000000000000001E-3</v>
      </c>
    </row>
    <row r="91" spans="1:13" x14ac:dyDescent="0.3">
      <c r="A91" s="12" t="s">
        <v>104</v>
      </c>
      <c r="B91" s="50" t="s">
        <v>105</v>
      </c>
      <c r="C91" s="51" t="s">
        <v>14</v>
      </c>
      <c r="D91" s="51" t="s">
        <v>14</v>
      </c>
      <c r="E91" s="51" t="s">
        <v>14</v>
      </c>
      <c r="F91" s="51" t="s">
        <v>14</v>
      </c>
      <c r="G91" s="51" t="s">
        <v>14</v>
      </c>
      <c r="H91" s="51" t="s">
        <v>14</v>
      </c>
      <c r="I91" s="51" t="s">
        <v>14</v>
      </c>
      <c r="J91" s="51" t="s">
        <v>14</v>
      </c>
      <c r="K91" s="51" t="s">
        <v>14</v>
      </c>
      <c r="L91" s="51">
        <v>1913</v>
      </c>
      <c r="M91" s="52">
        <v>0.48399999999999999</v>
      </c>
    </row>
    <row r="92" spans="1:13" ht="4.5" customHeight="1" x14ac:dyDescent="0.3">
      <c r="A92" s="12"/>
      <c r="B92" s="12"/>
      <c r="C92" s="16"/>
      <c r="D92" s="16"/>
      <c r="E92" s="16"/>
      <c r="F92" s="16"/>
      <c r="G92" s="16"/>
      <c r="H92" s="16"/>
      <c r="I92" s="16"/>
      <c r="J92" s="16"/>
      <c r="K92" s="16"/>
      <c r="L92" s="17"/>
      <c r="M92" s="16"/>
    </row>
    <row r="93" spans="1:13" x14ac:dyDescent="0.3">
      <c r="A93">
        <v>165</v>
      </c>
      <c r="B93" s="18" t="s">
        <v>106</v>
      </c>
      <c r="C93" s="10" t="str">
        <f>VLOOKUP($A93, [1]Sheet1!$B$2:$M$169, 3, FALSE)</f>
        <v>*</v>
      </c>
      <c r="D93" s="10" t="str">
        <f>VLOOKUP($A93, [1]Sheet1!$B$2:$M$169, 4, FALSE)</f>
        <v>*</v>
      </c>
      <c r="E93" s="10" t="str">
        <f>VLOOKUP($A93, [1]Sheet1!$B$2:$M$169, 5, FALSE)</f>
        <v>*</v>
      </c>
      <c r="F93" s="10" t="str">
        <f>VLOOKUP($A93, [1]Sheet1!$B$2:$M$169, 6, FALSE)</f>
        <v>*</v>
      </c>
      <c r="G93" s="10" t="str">
        <f>VLOOKUP($A93, [1]Sheet1!$B$2:$M$169, 7, FALSE)</f>
        <v>*</v>
      </c>
      <c r="H93" s="10" t="str">
        <f>VLOOKUP($A93, [1]Sheet1!$B$2:$M$169, 8, FALSE)</f>
        <v>*</v>
      </c>
      <c r="I93" s="10" t="str">
        <f>VLOOKUP($A93, [1]Sheet1!$B$2:$M$169, 9, FALSE)</f>
        <v>*</v>
      </c>
      <c r="J93" s="10" t="str">
        <f>VLOOKUP($A93, [1]Sheet1!$B$2:$M$169, 10, FALSE)</f>
        <v>*</v>
      </c>
      <c r="K93" s="10" t="str">
        <f>VLOOKUP($A93, [1]Sheet1!$B$2:$M$169, 11, FALSE)</f>
        <v>*</v>
      </c>
      <c r="L93" s="10">
        <f>VLOOKUP($A93, [1]Sheet1!$B$2:$M$169, 12, FALSE)</f>
        <v>3</v>
      </c>
      <c r="M93" s="11">
        <f t="shared" si="1"/>
        <v>1E-3</v>
      </c>
    </row>
    <row r="94" spans="1:13" ht="5.25" customHeight="1" x14ac:dyDescent="0.3">
      <c r="C94" s="5"/>
      <c r="D94" s="5"/>
      <c r="E94" s="5"/>
      <c r="F94" s="5"/>
      <c r="G94" s="5"/>
      <c r="H94" s="5"/>
      <c r="I94" s="5"/>
      <c r="J94" s="19"/>
      <c r="K94" s="19"/>
      <c r="L94" s="5"/>
      <c r="M94" s="5"/>
    </row>
    <row r="95" spans="1:13" x14ac:dyDescent="0.3">
      <c r="A95">
        <v>999</v>
      </c>
      <c r="B95" s="50" t="s">
        <v>107</v>
      </c>
      <c r="C95" s="53" t="s">
        <v>14</v>
      </c>
      <c r="D95" s="53">
        <v>112</v>
      </c>
      <c r="E95" s="53">
        <v>2105</v>
      </c>
      <c r="F95" s="53">
        <v>561</v>
      </c>
      <c r="G95" s="53" t="s">
        <v>14</v>
      </c>
      <c r="H95" s="53">
        <v>228</v>
      </c>
      <c r="I95" s="53">
        <v>940</v>
      </c>
      <c r="J95" s="53">
        <v>2026</v>
      </c>
      <c r="K95" s="53">
        <v>1927</v>
      </c>
      <c r="L95" s="53">
        <v>3953</v>
      </c>
      <c r="M95" s="54">
        <v>1</v>
      </c>
    </row>
    <row r="96" spans="1:13" x14ac:dyDescent="0.3">
      <c r="B96" s="61" t="s">
        <v>108</v>
      </c>
      <c r="C96" s="61"/>
      <c r="D96" s="61"/>
      <c r="E96" s="61"/>
      <c r="F96" s="61"/>
      <c r="G96" s="61"/>
      <c r="H96" s="61"/>
      <c r="I96" s="61"/>
      <c r="J96" s="61"/>
      <c r="K96" s="61"/>
      <c r="L96" s="61"/>
      <c r="M96" s="61"/>
    </row>
    <row r="97" spans="2:13" ht="12.75" customHeight="1" x14ac:dyDescent="0.3">
      <c r="B97" s="62" t="s">
        <v>109</v>
      </c>
      <c r="C97" s="62"/>
      <c r="D97" s="62"/>
      <c r="E97" s="62"/>
      <c r="F97" s="62"/>
      <c r="G97" s="62"/>
      <c r="H97" s="62"/>
      <c r="I97" s="62"/>
      <c r="J97" s="62"/>
      <c r="K97" s="62"/>
      <c r="L97" s="62"/>
      <c r="M97" s="62"/>
    </row>
    <row r="98" spans="2:13" x14ac:dyDescent="0.3">
      <c r="B98" s="22" t="s">
        <v>110</v>
      </c>
    </row>
    <row r="99" spans="2:13" ht="15" customHeight="1" x14ac:dyDescent="0.3">
      <c r="B99" s="63" t="s">
        <v>111</v>
      </c>
      <c r="C99" s="63"/>
      <c r="D99" s="63"/>
      <c r="E99" s="63"/>
      <c r="F99" s="63"/>
      <c r="G99" s="63"/>
      <c r="H99" s="63"/>
      <c r="I99" s="63"/>
      <c r="J99" s="63"/>
      <c r="K99" s="63"/>
      <c r="L99" s="63"/>
      <c r="M99" s="63"/>
    </row>
    <row r="100" spans="2:13" x14ac:dyDescent="0.3">
      <c r="B100" s="63"/>
      <c r="C100" s="63"/>
      <c r="D100" s="63"/>
      <c r="E100" s="63"/>
      <c r="F100" s="63"/>
      <c r="G100" s="63"/>
      <c r="H100" s="63"/>
      <c r="I100" s="63"/>
      <c r="J100" s="63"/>
      <c r="K100" s="63"/>
      <c r="L100" s="63"/>
      <c r="M100" s="63"/>
    </row>
    <row r="101" spans="2:13" x14ac:dyDescent="0.3">
      <c r="B101" s="63"/>
      <c r="C101" s="63"/>
      <c r="D101" s="63"/>
      <c r="E101" s="63"/>
      <c r="F101" s="63"/>
      <c r="G101" s="63"/>
      <c r="H101" s="63"/>
      <c r="I101" s="63"/>
      <c r="J101" s="63"/>
      <c r="K101" s="63"/>
      <c r="L101" s="63"/>
      <c r="M101" s="63"/>
    </row>
    <row r="102" spans="2:13" x14ac:dyDescent="0.3">
      <c r="B102" s="63"/>
      <c r="C102" s="63"/>
      <c r="D102" s="63"/>
      <c r="E102" s="63"/>
      <c r="F102" s="63"/>
      <c r="G102" s="63"/>
      <c r="H102" s="63"/>
      <c r="I102" s="63"/>
      <c r="J102" s="63"/>
      <c r="K102" s="63"/>
      <c r="L102" s="63"/>
      <c r="M102" s="63"/>
    </row>
    <row r="103" spans="2:13" x14ac:dyDescent="0.3">
      <c r="B103" s="62" t="s">
        <v>112</v>
      </c>
      <c r="C103" s="62"/>
      <c r="D103" s="62"/>
      <c r="E103" s="62"/>
      <c r="F103" s="62"/>
      <c r="G103" s="62"/>
      <c r="H103" s="62"/>
      <c r="I103" s="62"/>
      <c r="J103" s="62"/>
      <c r="K103" s="62"/>
      <c r="L103" s="62"/>
      <c r="M103" s="62"/>
    </row>
  </sheetData>
  <mergeCells count="4">
    <mergeCell ref="B96:M96"/>
    <mergeCell ref="B97:M97"/>
    <mergeCell ref="B99:M102"/>
    <mergeCell ref="B103:M103"/>
  </mergeCells>
  <pageMargins left="0.25" right="0.25" top="0.75" bottom="0.75" header="0.3" footer="0.3"/>
  <pageSetup orientation="portrait" r:id="rId1"/>
  <headerFooter>
    <oddHeader>&amp;C&amp;"-,Bold"&amp;7JEFFERSON COUNTY PUBLIC SCHOOLS
DEMOGRAPHIC CHARACTERISTICS OF THE HOMELESS POPULATION
2020-2021  ELEMENTARY SCHOOLS</oddHeader>
    <oddFooter>&amp;L&amp;8Accountability, Research and Systems Improvement
Data Source: KDE School Report Card
DD:SL:pc</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50151-E5B8-4232-A000-B63D05154D8D}">
  <dimension ref="A1:AC39"/>
  <sheetViews>
    <sheetView view="pageLayout" topLeftCell="B1" zoomScaleNormal="100" workbookViewId="0">
      <selection activeCell="I1" sqref="I1"/>
    </sheetView>
  </sheetViews>
  <sheetFormatPr defaultRowHeight="14.4" x14ac:dyDescent="0.3"/>
  <cols>
    <col min="1" max="1" width="6.88671875" hidden="1" customWidth="1"/>
    <col min="2" max="2" width="21.109375" customWidth="1"/>
    <col min="3" max="3" width="8.33203125" customWidth="1"/>
    <col min="4" max="4" width="5.109375" bestFit="1" customWidth="1"/>
    <col min="5" max="5" width="8.109375" customWidth="1"/>
    <col min="6" max="6" width="7.33203125" bestFit="1" customWidth="1"/>
    <col min="7" max="7" width="8" bestFit="1" customWidth="1"/>
    <col min="8" max="8" width="6.44140625" bestFit="1" customWidth="1"/>
    <col min="9" max="9" width="5.88671875" bestFit="1" customWidth="1"/>
    <col min="10" max="10" width="5" bestFit="1" customWidth="1"/>
    <col min="11" max="11" width="6.6640625" bestFit="1" customWidth="1"/>
    <col min="12" max="12" width="8.5546875" bestFit="1" customWidth="1"/>
    <col min="13" max="13" width="10.109375" bestFit="1" customWidth="1"/>
  </cols>
  <sheetData>
    <row r="1" spans="1:13" ht="69" x14ac:dyDescent="0.3">
      <c r="A1" s="1" t="s">
        <v>0</v>
      </c>
      <c r="B1" s="2" t="s">
        <v>1</v>
      </c>
      <c r="C1" s="3" t="s">
        <v>2</v>
      </c>
      <c r="D1" s="3" t="s">
        <v>3</v>
      </c>
      <c r="E1" s="3" t="s">
        <v>4</v>
      </c>
      <c r="F1" s="3" t="s">
        <v>5</v>
      </c>
      <c r="G1" s="3" t="s">
        <v>6</v>
      </c>
      <c r="H1" s="3" t="s">
        <v>7</v>
      </c>
      <c r="I1" s="3" t="s">
        <v>8</v>
      </c>
      <c r="J1" s="3" t="s">
        <v>9</v>
      </c>
      <c r="K1" s="3" t="s">
        <v>10</v>
      </c>
      <c r="L1" s="3" t="s">
        <v>11</v>
      </c>
      <c r="M1" s="4" t="s">
        <v>12</v>
      </c>
    </row>
    <row r="2" spans="1:13" x14ac:dyDescent="0.3">
      <c r="A2" s="5">
        <v>40</v>
      </c>
      <c r="B2" s="6" t="s">
        <v>113</v>
      </c>
      <c r="C2" s="48" t="s">
        <v>14</v>
      </c>
      <c r="D2" s="48" t="s">
        <v>14</v>
      </c>
      <c r="E2" s="48" t="s">
        <v>14</v>
      </c>
      <c r="F2" s="48" t="s">
        <v>14</v>
      </c>
      <c r="G2" s="48" t="s">
        <v>14</v>
      </c>
      <c r="H2" s="48" t="s">
        <v>14</v>
      </c>
      <c r="I2" s="48" t="s">
        <v>14</v>
      </c>
      <c r="J2" s="48" t="s">
        <v>14</v>
      </c>
      <c r="K2" s="48" t="s">
        <v>14</v>
      </c>
      <c r="L2" s="48">
        <v>5</v>
      </c>
      <c r="M2" s="49">
        <v>1E-3</v>
      </c>
    </row>
    <row r="3" spans="1:13" x14ac:dyDescent="0.3">
      <c r="A3" s="5">
        <v>167</v>
      </c>
      <c r="B3" s="9" t="s">
        <v>114</v>
      </c>
      <c r="C3" s="10" t="s">
        <v>14</v>
      </c>
      <c r="D3" s="10" t="s">
        <v>14</v>
      </c>
      <c r="E3" s="10">
        <v>7</v>
      </c>
      <c r="F3" s="10" t="s">
        <v>14</v>
      </c>
      <c r="G3" s="10" t="s">
        <v>14</v>
      </c>
      <c r="H3" s="10" t="s">
        <v>14</v>
      </c>
      <c r="I3" s="10">
        <v>8</v>
      </c>
      <c r="J3" s="10">
        <v>9</v>
      </c>
      <c r="K3" s="10">
        <v>9</v>
      </c>
      <c r="L3" s="10">
        <v>18</v>
      </c>
      <c r="M3" s="11">
        <v>5.0000000000000001E-3</v>
      </c>
    </row>
    <row r="4" spans="1:13" x14ac:dyDescent="0.3">
      <c r="A4" s="5">
        <v>164</v>
      </c>
      <c r="B4" s="6" t="s">
        <v>115</v>
      </c>
      <c r="C4" s="48" t="s">
        <v>14</v>
      </c>
      <c r="D4" s="48" t="s">
        <v>14</v>
      </c>
      <c r="E4" s="48">
        <v>9</v>
      </c>
      <c r="F4" s="48" t="s">
        <v>14</v>
      </c>
      <c r="G4" s="48" t="s">
        <v>14</v>
      </c>
      <c r="H4" s="48" t="s">
        <v>14</v>
      </c>
      <c r="I4" s="48">
        <v>10</v>
      </c>
      <c r="J4" s="48">
        <v>10</v>
      </c>
      <c r="K4" s="48">
        <v>13</v>
      </c>
      <c r="L4" s="48">
        <v>23</v>
      </c>
      <c r="M4" s="49">
        <v>6.0000000000000001E-3</v>
      </c>
    </row>
    <row r="5" spans="1:13" x14ac:dyDescent="0.3">
      <c r="A5" s="5">
        <v>119</v>
      </c>
      <c r="B5" s="9" t="s">
        <v>116</v>
      </c>
      <c r="C5" s="10" t="s">
        <v>14</v>
      </c>
      <c r="D5" s="10" t="s">
        <v>14</v>
      </c>
      <c r="E5" s="10">
        <v>33</v>
      </c>
      <c r="F5" s="10" t="s">
        <v>14</v>
      </c>
      <c r="G5" s="10" t="s">
        <v>14</v>
      </c>
      <c r="H5" s="10" t="s">
        <v>14</v>
      </c>
      <c r="I5" s="10">
        <v>3</v>
      </c>
      <c r="J5" s="10">
        <v>19</v>
      </c>
      <c r="K5" s="10">
        <v>18</v>
      </c>
      <c r="L5" s="10">
        <v>37</v>
      </c>
      <c r="M5" s="11">
        <v>8.9999999999999993E-3</v>
      </c>
    </row>
    <row r="6" spans="1:13" x14ac:dyDescent="0.3">
      <c r="A6" s="5">
        <v>49</v>
      </c>
      <c r="B6" s="6" t="s">
        <v>117</v>
      </c>
      <c r="C6" s="48" t="s">
        <v>14</v>
      </c>
      <c r="D6" s="48">
        <v>3</v>
      </c>
      <c r="E6" s="48">
        <v>19</v>
      </c>
      <c r="F6" s="48" t="s">
        <v>14</v>
      </c>
      <c r="G6" s="48" t="s">
        <v>14</v>
      </c>
      <c r="H6" s="48" t="s">
        <v>14</v>
      </c>
      <c r="I6" s="48">
        <v>14</v>
      </c>
      <c r="J6" s="48">
        <v>18</v>
      </c>
      <c r="K6" s="48">
        <v>21</v>
      </c>
      <c r="L6" s="48">
        <v>39</v>
      </c>
      <c r="M6" s="49">
        <v>0.01</v>
      </c>
    </row>
    <row r="7" spans="1:13" x14ac:dyDescent="0.3">
      <c r="A7" s="5">
        <v>620</v>
      </c>
      <c r="B7" s="27" t="s">
        <v>118</v>
      </c>
      <c r="C7" s="10" t="s">
        <v>14</v>
      </c>
      <c r="D7" s="10" t="s">
        <v>14</v>
      </c>
      <c r="E7" s="10">
        <v>21</v>
      </c>
      <c r="F7" s="10">
        <v>3</v>
      </c>
      <c r="G7" s="10" t="s">
        <v>14</v>
      </c>
      <c r="H7" s="10" t="s">
        <v>14</v>
      </c>
      <c r="I7" s="10">
        <v>7</v>
      </c>
      <c r="J7" s="10">
        <v>33</v>
      </c>
      <c r="K7" s="10" t="s">
        <v>14</v>
      </c>
      <c r="L7" s="10">
        <v>33</v>
      </c>
      <c r="M7" s="11">
        <v>8.0000000000000002E-3</v>
      </c>
    </row>
    <row r="8" spans="1:13" x14ac:dyDescent="0.3">
      <c r="A8" s="5">
        <v>730</v>
      </c>
      <c r="B8" s="28" t="s">
        <v>119</v>
      </c>
      <c r="C8" s="48" t="s">
        <v>14</v>
      </c>
      <c r="D8" s="48">
        <v>7</v>
      </c>
      <c r="E8" s="48">
        <v>65</v>
      </c>
      <c r="F8" s="48">
        <v>20</v>
      </c>
      <c r="G8" s="48" t="s">
        <v>14</v>
      </c>
      <c r="H8" s="48" t="s">
        <v>14</v>
      </c>
      <c r="I8" s="48">
        <v>13</v>
      </c>
      <c r="J8" s="48" t="s">
        <v>14</v>
      </c>
      <c r="K8" s="48">
        <v>107</v>
      </c>
      <c r="L8" s="48">
        <v>107</v>
      </c>
      <c r="M8" s="49">
        <v>2.7E-2</v>
      </c>
    </row>
    <row r="9" spans="1:13" x14ac:dyDescent="0.3">
      <c r="A9" s="5">
        <v>320</v>
      </c>
      <c r="B9" s="9" t="s">
        <v>120</v>
      </c>
      <c r="C9" s="10" t="s">
        <v>14</v>
      </c>
      <c r="D9" s="10" t="s">
        <v>14</v>
      </c>
      <c r="E9" s="10">
        <v>21</v>
      </c>
      <c r="F9" s="10">
        <v>3</v>
      </c>
      <c r="G9" s="10" t="s">
        <v>14</v>
      </c>
      <c r="H9" s="10">
        <v>6</v>
      </c>
      <c r="I9" s="10">
        <v>9</v>
      </c>
      <c r="J9" s="10">
        <v>24</v>
      </c>
      <c r="K9" s="10">
        <v>16</v>
      </c>
      <c r="L9" s="10">
        <v>40</v>
      </c>
      <c r="M9" s="11">
        <v>0.01</v>
      </c>
    </row>
    <row r="10" spans="1:13" x14ac:dyDescent="0.3">
      <c r="A10" s="5">
        <v>396</v>
      </c>
      <c r="B10" s="6" t="s">
        <v>121</v>
      </c>
      <c r="C10" s="48" t="s">
        <v>14</v>
      </c>
      <c r="D10" s="48" t="s">
        <v>14</v>
      </c>
      <c r="E10" s="48">
        <v>8</v>
      </c>
      <c r="F10" s="48" t="s">
        <v>14</v>
      </c>
      <c r="G10" s="48" t="s">
        <v>14</v>
      </c>
      <c r="H10" s="48" t="s">
        <v>14</v>
      </c>
      <c r="I10" s="48" t="s">
        <v>14</v>
      </c>
      <c r="J10" s="48" t="s">
        <v>14</v>
      </c>
      <c r="K10" s="48" t="s">
        <v>14</v>
      </c>
      <c r="L10" s="48">
        <v>10</v>
      </c>
      <c r="M10" s="49">
        <v>3.0000000000000001E-3</v>
      </c>
    </row>
    <row r="11" spans="1:13" x14ac:dyDescent="0.3">
      <c r="A11" s="5">
        <v>470</v>
      </c>
      <c r="B11" s="9" t="s">
        <v>122</v>
      </c>
      <c r="C11" s="10" t="s">
        <v>14</v>
      </c>
      <c r="D11" s="10" t="s">
        <v>14</v>
      </c>
      <c r="E11" s="10">
        <v>12</v>
      </c>
      <c r="F11" s="10" t="s">
        <v>14</v>
      </c>
      <c r="G11" s="10" t="s">
        <v>14</v>
      </c>
      <c r="H11" s="10" t="s">
        <v>14</v>
      </c>
      <c r="I11" s="10">
        <v>6</v>
      </c>
      <c r="J11" s="10">
        <v>8</v>
      </c>
      <c r="K11" s="10">
        <v>11</v>
      </c>
      <c r="L11" s="10">
        <v>19</v>
      </c>
      <c r="M11" s="11">
        <v>5.0000000000000001E-3</v>
      </c>
    </row>
    <row r="12" spans="1:13" x14ac:dyDescent="0.3">
      <c r="A12" s="5">
        <v>162</v>
      </c>
      <c r="B12" s="6" t="s">
        <v>123</v>
      </c>
      <c r="C12" s="48" t="s">
        <v>14</v>
      </c>
      <c r="D12" s="48" t="s">
        <v>14</v>
      </c>
      <c r="E12" s="48">
        <v>22</v>
      </c>
      <c r="F12" s="48" t="s">
        <v>14</v>
      </c>
      <c r="G12" s="48" t="s">
        <v>14</v>
      </c>
      <c r="H12" s="48">
        <v>6</v>
      </c>
      <c r="I12" s="48">
        <v>4</v>
      </c>
      <c r="J12" s="48">
        <v>18</v>
      </c>
      <c r="K12" s="48">
        <v>16</v>
      </c>
      <c r="L12" s="48">
        <v>34</v>
      </c>
      <c r="M12" s="49">
        <v>8.9999999999999993E-3</v>
      </c>
    </row>
    <row r="13" spans="1:13" x14ac:dyDescent="0.3">
      <c r="A13" s="5">
        <v>163</v>
      </c>
      <c r="B13" s="9" t="s">
        <v>124</v>
      </c>
      <c r="C13" s="10" t="s">
        <v>14</v>
      </c>
      <c r="D13" s="10" t="s">
        <v>14</v>
      </c>
      <c r="E13" s="10">
        <v>4</v>
      </c>
      <c r="F13" s="10">
        <v>6</v>
      </c>
      <c r="G13" s="10" t="s">
        <v>14</v>
      </c>
      <c r="H13" s="10" t="s">
        <v>14</v>
      </c>
      <c r="I13" s="10">
        <v>12</v>
      </c>
      <c r="J13" s="10">
        <v>11</v>
      </c>
      <c r="K13" s="10">
        <v>13</v>
      </c>
      <c r="L13" s="10">
        <v>24</v>
      </c>
      <c r="M13" s="11">
        <v>6.0000000000000001E-3</v>
      </c>
    </row>
    <row r="14" spans="1:13" x14ac:dyDescent="0.3">
      <c r="A14" s="5">
        <v>133</v>
      </c>
      <c r="B14" s="6" t="s">
        <v>125</v>
      </c>
      <c r="C14" s="48" t="s">
        <v>14</v>
      </c>
      <c r="D14" s="48" t="s">
        <v>14</v>
      </c>
      <c r="E14" s="48">
        <v>21</v>
      </c>
      <c r="F14" s="48">
        <v>5</v>
      </c>
      <c r="G14" s="48" t="s">
        <v>14</v>
      </c>
      <c r="H14" s="48" t="s">
        <v>14</v>
      </c>
      <c r="I14" s="48">
        <v>15</v>
      </c>
      <c r="J14" s="48">
        <v>22</v>
      </c>
      <c r="K14" s="48">
        <v>19</v>
      </c>
      <c r="L14" s="48">
        <v>41</v>
      </c>
      <c r="M14" s="49">
        <v>0.01</v>
      </c>
    </row>
    <row r="15" spans="1:13" x14ac:dyDescent="0.3">
      <c r="A15" s="5">
        <v>340</v>
      </c>
      <c r="B15" s="9" t="s">
        <v>126</v>
      </c>
      <c r="C15" s="10" t="s">
        <v>14</v>
      </c>
      <c r="D15" s="10" t="s">
        <v>14</v>
      </c>
      <c r="E15" s="10">
        <v>13</v>
      </c>
      <c r="F15" s="10" t="s">
        <v>14</v>
      </c>
      <c r="G15" s="10" t="s">
        <v>14</v>
      </c>
      <c r="H15" s="10">
        <v>3</v>
      </c>
      <c r="I15" s="10">
        <v>11</v>
      </c>
      <c r="J15" s="10">
        <v>14</v>
      </c>
      <c r="K15" s="10">
        <v>16</v>
      </c>
      <c r="L15" s="10">
        <v>30</v>
      </c>
      <c r="M15" s="11">
        <v>8.0000000000000002E-3</v>
      </c>
    </row>
    <row r="16" spans="1:13" x14ac:dyDescent="0.3">
      <c r="A16" s="5">
        <v>41</v>
      </c>
      <c r="B16" s="6" t="s">
        <v>127</v>
      </c>
      <c r="C16" s="48" t="s">
        <v>14</v>
      </c>
      <c r="D16" s="48" t="s">
        <v>14</v>
      </c>
      <c r="E16" s="48">
        <v>13</v>
      </c>
      <c r="F16" s="48">
        <v>3</v>
      </c>
      <c r="G16" s="48" t="s">
        <v>14</v>
      </c>
      <c r="H16" s="48" t="s">
        <v>14</v>
      </c>
      <c r="I16" s="48">
        <v>11</v>
      </c>
      <c r="J16" s="48">
        <v>17</v>
      </c>
      <c r="K16" s="48">
        <v>12</v>
      </c>
      <c r="L16" s="48">
        <v>29</v>
      </c>
      <c r="M16" s="49">
        <v>7.0000000000000001E-3</v>
      </c>
    </row>
    <row r="17" spans="1:13" x14ac:dyDescent="0.3">
      <c r="A17" s="5">
        <v>435</v>
      </c>
      <c r="B17" s="9" t="s">
        <v>128</v>
      </c>
      <c r="C17" s="10" t="s">
        <v>14</v>
      </c>
      <c r="D17" s="10" t="s">
        <v>14</v>
      </c>
      <c r="E17" s="10">
        <v>30</v>
      </c>
      <c r="F17" s="10">
        <v>3</v>
      </c>
      <c r="G17" s="10" t="s">
        <v>14</v>
      </c>
      <c r="H17" s="10">
        <v>4</v>
      </c>
      <c r="I17" s="10">
        <v>12</v>
      </c>
      <c r="J17" s="10">
        <v>24</v>
      </c>
      <c r="K17" s="10">
        <v>27</v>
      </c>
      <c r="L17" s="10">
        <v>51</v>
      </c>
      <c r="M17" s="11">
        <v>1.2999999999999999E-2</v>
      </c>
    </row>
    <row r="18" spans="1:13" x14ac:dyDescent="0.3">
      <c r="A18" s="5">
        <v>219</v>
      </c>
      <c r="B18" s="6" t="s">
        <v>129</v>
      </c>
      <c r="C18" s="48" t="s">
        <v>14</v>
      </c>
      <c r="D18" s="48" t="s">
        <v>14</v>
      </c>
      <c r="E18" s="48">
        <v>31</v>
      </c>
      <c r="F18" s="48" t="s">
        <v>14</v>
      </c>
      <c r="G18" s="48" t="s">
        <v>14</v>
      </c>
      <c r="H18" s="48">
        <v>4</v>
      </c>
      <c r="I18" s="48">
        <v>13</v>
      </c>
      <c r="J18" s="48">
        <v>24</v>
      </c>
      <c r="K18" s="48">
        <v>26</v>
      </c>
      <c r="L18" s="48">
        <v>50</v>
      </c>
      <c r="M18" s="49">
        <v>1.2999999999999999E-2</v>
      </c>
    </row>
    <row r="19" spans="1:13" x14ac:dyDescent="0.3">
      <c r="A19" s="5">
        <v>85</v>
      </c>
      <c r="B19" s="29" t="s">
        <v>130</v>
      </c>
      <c r="C19" s="10" t="s">
        <v>14</v>
      </c>
      <c r="D19" s="10" t="s">
        <v>14</v>
      </c>
      <c r="E19" s="10">
        <v>11</v>
      </c>
      <c r="F19" s="10" t="s">
        <v>14</v>
      </c>
      <c r="G19" s="10" t="s">
        <v>14</v>
      </c>
      <c r="H19" s="10" t="s">
        <v>14</v>
      </c>
      <c r="I19" s="10">
        <v>10</v>
      </c>
      <c r="J19" s="10">
        <v>15</v>
      </c>
      <c r="K19" s="10">
        <v>8</v>
      </c>
      <c r="L19" s="10">
        <v>23</v>
      </c>
      <c r="M19" s="11">
        <v>6.0000000000000001E-3</v>
      </c>
    </row>
    <row r="20" spans="1:13" x14ac:dyDescent="0.3">
      <c r="A20" s="5">
        <v>144</v>
      </c>
      <c r="B20" s="6" t="s">
        <v>131</v>
      </c>
      <c r="C20" s="48" t="s">
        <v>14</v>
      </c>
      <c r="D20" s="48" t="s">
        <v>14</v>
      </c>
      <c r="E20" s="48">
        <v>23</v>
      </c>
      <c r="F20" s="48">
        <v>4</v>
      </c>
      <c r="G20" s="48" t="s">
        <v>14</v>
      </c>
      <c r="H20" s="48" t="s">
        <v>14</v>
      </c>
      <c r="I20" s="48">
        <v>12</v>
      </c>
      <c r="J20" s="48">
        <v>25</v>
      </c>
      <c r="K20" s="48">
        <v>16</v>
      </c>
      <c r="L20" s="48">
        <v>41</v>
      </c>
      <c r="M20" s="49">
        <v>0.01</v>
      </c>
    </row>
    <row r="21" spans="1:13" x14ac:dyDescent="0.3">
      <c r="A21" s="5">
        <v>90</v>
      </c>
      <c r="B21" s="9" t="s">
        <v>132</v>
      </c>
      <c r="C21" s="10" t="s">
        <v>14</v>
      </c>
      <c r="D21" s="10" t="s">
        <v>14</v>
      </c>
      <c r="E21" s="10">
        <v>13</v>
      </c>
      <c r="F21" s="10">
        <v>7</v>
      </c>
      <c r="G21" s="10" t="s">
        <v>14</v>
      </c>
      <c r="H21" s="10" t="s">
        <v>14</v>
      </c>
      <c r="I21" s="10">
        <v>10</v>
      </c>
      <c r="J21" s="10">
        <v>16</v>
      </c>
      <c r="K21" s="10">
        <v>16</v>
      </c>
      <c r="L21" s="10">
        <v>32</v>
      </c>
      <c r="M21" s="11">
        <v>8.0000000000000002E-3</v>
      </c>
    </row>
    <row r="22" spans="1:13" x14ac:dyDescent="0.3">
      <c r="A22" s="5">
        <v>710</v>
      </c>
      <c r="B22" s="6" t="s">
        <v>133</v>
      </c>
      <c r="C22" s="48" t="s">
        <v>14</v>
      </c>
      <c r="D22" s="48" t="s">
        <v>14</v>
      </c>
      <c r="E22" s="48">
        <v>15</v>
      </c>
      <c r="F22" s="48">
        <v>3</v>
      </c>
      <c r="G22" s="48" t="s">
        <v>14</v>
      </c>
      <c r="H22" s="48" t="s">
        <v>14</v>
      </c>
      <c r="I22" s="48">
        <v>3</v>
      </c>
      <c r="J22" s="48">
        <v>12</v>
      </c>
      <c r="K22" s="48">
        <v>11</v>
      </c>
      <c r="L22" s="48">
        <v>23</v>
      </c>
      <c r="M22" s="49">
        <v>6.0000000000000001E-3</v>
      </c>
    </row>
    <row r="23" spans="1:13" x14ac:dyDescent="0.3">
      <c r="A23" s="5">
        <v>77</v>
      </c>
      <c r="B23" s="9" t="s">
        <v>134</v>
      </c>
      <c r="C23" s="10" t="s">
        <v>14</v>
      </c>
      <c r="D23" s="10" t="s">
        <v>14</v>
      </c>
      <c r="E23" s="10">
        <v>22</v>
      </c>
      <c r="F23" s="10">
        <v>4</v>
      </c>
      <c r="G23" s="10" t="s">
        <v>14</v>
      </c>
      <c r="H23" s="10" t="s">
        <v>14</v>
      </c>
      <c r="I23" s="10">
        <v>13</v>
      </c>
      <c r="J23" s="10">
        <v>21</v>
      </c>
      <c r="K23" s="10">
        <v>21</v>
      </c>
      <c r="L23" s="10">
        <v>42</v>
      </c>
      <c r="M23" s="11">
        <v>1.0999999999999999E-2</v>
      </c>
    </row>
    <row r="24" spans="1:13" x14ac:dyDescent="0.3">
      <c r="A24" s="12" t="s">
        <v>135</v>
      </c>
      <c r="B24" s="55" t="s">
        <v>136</v>
      </c>
      <c r="C24" s="51" t="s">
        <v>14</v>
      </c>
      <c r="D24" s="51" t="s">
        <v>14</v>
      </c>
      <c r="E24" s="51" t="s">
        <v>14</v>
      </c>
      <c r="F24" s="51" t="s">
        <v>14</v>
      </c>
      <c r="G24" s="51" t="s">
        <v>14</v>
      </c>
      <c r="H24" s="51" t="s">
        <v>14</v>
      </c>
      <c r="I24" s="51" t="s">
        <v>14</v>
      </c>
      <c r="J24" s="51" t="s">
        <v>14</v>
      </c>
      <c r="K24" s="51" t="s">
        <v>14</v>
      </c>
      <c r="L24" s="51">
        <v>751</v>
      </c>
      <c r="M24" s="52">
        <v>0.19</v>
      </c>
    </row>
    <row r="25" spans="1:13" ht="3.75" customHeight="1" x14ac:dyDescent="0.3">
      <c r="B25" s="5"/>
      <c r="C25" s="5"/>
      <c r="D25" s="5"/>
      <c r="E25" s="5"/>
      <c r="F25" s="5"/>
      <c r="G25" s="5"/>
      <c r="H25" s="5"/>
      <c r="I25" s="5"/>
      <c r="J25" s="5"/>
      <c r="K25" s="5"/>
      <c r="L25" s="5"/>
      <c r="M25" s="5"/>
    </row>
    <row r="26" spans="1:13" x14ac:dyDescent="0.3">
      <c r="A26">
        <v>165</v>
      </c>
      <c r="B26" s="9" t="s">
        <v>106</v>
      </c>
      <c r="C26" s="10" t="s">
        <v>14</v>
      </c>
      <c r="D26" s="10" t="s">
        <v>14</v>
      </c>
      <c r="E26" s="10" t="s">
        <v>14</v>
      </c>
      <c r="F26" s="10" t="s">
        <v>14</v>
      </c>
      <c r="G26" s="10" t="s">
        <v>14</v>
      </c>
      <c r="H26" s="10" t="s">
        <v>14</v>
      </c>
      <c r="I26" s="10" t="s">
        <v>14</v>
      </c>
      <c r="J26" s="10" t="s">
        <v>14</v>
      </c>
      <c r="K26" s="10" t="s">
        <v>14</v>
      </c>
      <c r="L26" s="10">
        <v>3</v>
      </c>
      <c r="M26" s="11">
        <v>1E-3</v>
      </c>
    </row>
    <row r="27" spans="1:13" x14ac:dyDescent="0.3">
      <c r="A27">
        <v>155</v>
      </c>
      <c r="B27" s="6" t="s">
        <v>137</v>
      </c>
      <c r="C27" s="48" t="s">
        <v>14</v>
      </c>
      <c r="D27" s="48">
        <v>5</v>
      </c>
      <c r="E27" s="48">
        <v>42</v>
      </c>
      <c r="F27" s="48">
        <v>20</v>
      </c>
      <c r="G27" s="48" t="s">
        <v>14</v>
      </c>
      <c r="H27" s="48" t="s">
        <v>14</v>
      </c>
      <c r="I27" s="48">
        <v>19</v>
      </c>
      <c r="J27" s="48">
        <v>53</v>
      </c>
      <c r="K27" s="48">
        <v>34</v>
      </c>
      <c r="L27" s="48">
        <v>87</v>
      </c>
      <c r="M27" s="49">
        <v>2.1999999999999999E-2</v>
      </c>
    </row>
    <row r="28" spans="1:13" x14ac:dyDescent="0.3">
      <c r="A28">
        <v>590</v>
      </c>
      <c r="B28" s="27" t="s">
        <v>138</v>
      </c>
      <c r="C28" s="10" t="s">
        <v>14</v>
      </c>
      <c r="D28" s="10" t="s">
        <v>14</v>
      </c>
      <c r="E28" s="10">
        <v>23</v>
      </c>
      <c r="F28" s="10" t="s">
        <v>14</v>
      </c>
      <c r="G28" s="10" t="s">
        <v>14</v>
      </c>
      <c r="H28" s="10">
        <v>3</v>
      </c>
      <c r="I28" s="10">
        <v>9</v>
      </c>
      <c r="J28" s="10">
        <v>14</v>
      </c>
      <c r="K28" s="10">
        <v>21</v>
      </c>
      <c r="L28" s="10">
        <v>35</v>
      </c>
      <c r="M28" s="11">
        <v>8.9999999999999993E-3</v>
      </c>
    </row>
    <row r="29" spans="1:13" ht="3" customHeight="1" x14ac:dyDescent="0.3">
      <c r="B29" s="5"/>
      <c r="C29" s="31"/>
      <c r="D29" s="31"/>
      <c r="E29" s="31"/>
      <c r="F29" s="31"/>
      <c r="G29" s="31"/>
      <c r="H29" s="31"/>
      <c r="I29" s="31"/>
      <c r="J29" s="32"/>
      <c r="K29" s="32"/>
      <c r="L29" s="31"/>
      <c r="M29" s="31"/>
    </row>
    <row r="30" spans="1:13" x14ac:dyDescent="0.3">
      <c r="A30">
        <v>999</v>
      </c>
      <c r="B30" s="50" t="s">
        <v>107</v>
      </c>
      <c r="C30" s="53" t="s">
        <v>14</v>
      </c>
      <c r="D30" s="53">
        <v>112</v>
      </c>
      <c r="E30" s="53">
        <v>2105</v>
      </c>
      <c r="F30" s="53">
        <v>561</v>
      </c>
      <c r="G30" s="53" t="s">
        <v>14</v>
      </c>
      <c r="H30" s="53">
        <v>228</v>
      </c>
      <c r="I30" s="53">
        <v>940</v>
      </c>
      <c r="J30" s="53">
        <v>2026</v>
      </c>
      <c r="K30" s="53">
        <v>1927</v>
      </c>
      <c r="L30" s="53">
        <v>3953</v>
      </c>
      <c r="M30" s="54">
        <v>1</v>
      </c>
    </row>
    <row r="31" spans="1:13" ht="12.75" customHeight="1" x14ac:dyDescent="0.3">
      <c r="B31" s="64" t="s">
        <v>108</v>
      </c>
      <c r="C31" s="64"/>
      <c r="D31" s="64"/>
      <c r="E31" s="64"/>
      <c r="F31" s="64"/>
      <c r="G31" s="64"/>
      <c r="H31" s="64"/>
      <c r="I31" s="64"/>
      <c r="J31" s="64"/>
      <c r="K31" s="64"/>
      <c r="L31" s="64"/>
      <c r="M31" s="64"/>
    </row>
    <row r="32" spans="1:13" ht="12.75" customHeight="1" x14ac:dyDescent="0.3">
      <c r="B32" s="62" t="s">
        <v>109</v>
      </c>
      <c r="C32" s="62"/>
      <c r="D32" s="62"/>
      <c r="E32" s="62"/>
      <c r="F32" s="62"/>
      <c r="G32" s="62"/>
      <c r="H32" s="62"/>
      <c r="I32" s="62"/>
      <c r="J32" s="62"/>
      <c r="K32" s="62"/>
      <c r="L32" s="62"/>
      <c r="M32" s="62"/>
    </row>
    <row r="33" spans="2:29" x14ac:dyDescent="0.3">
      <c r="B33" s="22" t="s">
        <v>110</v>
      </c>
    </row>
    <row r="34" spans="2:29" ht="15" customHeight="1" x14ac:dyDescent="0.3">
      <c r="B34" s="63" t="s">
        <v>111</v>
      </c>
      <c r="C34" s="63"/>
      <c r="D34" s="63"/>
      <c r="E34" s="63"/>
      <c r="F34" s="63"/>
      <c r="G34" s="63"/>
      <c r="H34" s="63"/>
      <c r="I34" s="63"/>
      <c r="J34" s="63"/>
      <c r="K34" s="63"/>
      <c r="L34" s="63"/>
      <c r="M34" s="63"/>
    </row>
    <row r="35" spans="2:29" x14ac:dyDescent="0.3">
      <c r="B35" s="63"/>
      <c r="C35" s="63"/>
      <c r="D35" s="63"/>
      <c r="E35" s="63"/>
      <c r="F35" s="63"/>
      <c r="G35" s="63"/>
      <c r="H35" s="63"/>
      <c r="I35" s="63"/>
      <c r="J35" s="63"/>
      <c r="K35" s="63"/>
      <c r="L35" s="63"/>
      <c r="M35" s="63"/>
    </row>
    <row r="36" spans="2:29" x14ac:dyDescent="0.3">
      <c r="B36" s="63"/>
      <c r="C36" s="63"/>
      <c r="D36" s="63"/>
      <c r="E36" s="63"/>
      <c r="F36" s="63"/>
      <c r="G36" s="63"/>
      <c r="H36" s="63"/>
      <c r="I36" s="63"/>
      <c r="J36" s="63"/>
      <c r="K36" s="63"/>
      <c r="L36" s="63"/>
      <c r="M36" s="63"/>
    </row>
    <row r="37" spans="2:29" x14ac:dyDescent="0.3">
      <c r="B37" s="63"/>
      <c r="C37" s="63"/>
      <c r="D37" s="63"/>
      <c r="E37" s="63"/>
      <c r="F37" s="63"/>
      <c r="G37" s="63"/>
      <c r="H37" s="63"/>
      <c r="I37" s="63"/>
      <c r="J37" s="63"/>
      <c r="K37" s="63"/>
      <c r="L37" s="63"/>
      <c r="M37" s="63"/>
    </row>
    <row r="38" spans="2:29" x14ac:dyDescent="0.3">
      <c r="B38" s="65" t="s">
        <v>112</v>
      </c>
      <c r="C38" s="65"/>
      <c r="D38" s="65"/>
      <c r="E38" s="65"/>
      <c r="F38" s="65"/>
      <c r="G38" s="65"/>
      <c r="H38" s="65"/>
      <c r="I38" s="65"/>
      <c r="J38" s="65"/>
      <c r="K38" s="65"/>
      <c r="L38" s="65"/>
      <c r="M38" s="65"/>
    </row>
    <row r="39" spans="2:29" x14ac:dyDescent="0.3">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row>
  </sheetData>
  <mergeCells count="4">
    <mergeCell ref="B31:M31"/>
    <mergeCell ref="B32:M32"/>
    <mergeCell ref="B34:M37"/>
    <mergeCell ref="B38:M38"/>
  </mergeCells>
  <pageMargins left="0.25" right="0.25" top="0.75" bottom="0.75" header="0.3" footer="0.3"/>
  <pageSetup orientation="portrait" r:id="rId1"/>
  <headerFooter>
    <oddHeader>&amp;C&amp;"-,Bold"&amp;7JEFFERSON COUNTY PUBLIC SCHOOLS
DEMOGRAPHIC CHARACTERISTICS OF THE HOMELESS POPULATION
2020-2021  MIDDLE SCHOOLS</oddHeader>
    <oddFooter>&amp;L&amp;8Accountability, Research and Systems Improvement
Data Source: KDE School Report Card
DD:SL:pc</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35C41-90F1-46A4-BA84-48734F432C55}">
  <dimension ref="A1:N36"/>
  <sheetViews>
    <sheetView view="pageLayout" topLeftCell="B1" zoomScaleNormal="100" workbookViewId="0">
      <selection activeCell="B1" sqref="B1"/>
    </sheetView>
  </sheetViews>
  <sheetFormatPr defaultRowHeight="14.4" x14ac:dyDescent="0.3"/>
  <cols>
    <col min="1" max="1" width="4.33203125" hidden="1" customWidth="1"/>
    <col min="2" max="2" width="19.5546875" customWidth="1"/>
    <col min="3" max="3" width="8.44140625" customWidth="1"/>
    <col min="4" max="4" width="5.109375" bestFit="1" customWidth="1"/>
    <col min="5" max="5" width="8.5546875" customWidth="1"/>
    <col min="6" max="6" width="7.33203125" bestFit="1" customWidth="1"/>
    <col min="7" max="7" width="8" bestFit="1" customWidth="1"/>
    <col min="8" max="8" width="6.44140625" bestFit="1" customWidth="1"/>
    <col min="9" max="9" width="5.88671875" bestFit="1" customWidth="1"/>
    <col min="10" max="10" width="5" bestFit="1" customWidth="1"/>
    <col min="11" max="11" width="6.6640625" bestFit="1" customWidth="1"/>
    <col min="12" max="12" width="8.5546875" bestFit="1" customWidth="1"/>
    <col min="13" max="13" width="10.88671875" bestFit="1" customWidth="1"/>
  </cols>
  <sheetData>
    <row r="1" spans="1:13" ht="69" x14ac:dyDescent="0.3">
      <c r="A1" s="1" t="s">
        <v>0</v>
      </c>
      <c r="B1" s="2" t="s">
        <v>1</v>
      </c>
      <c r="C1" s="3" t="s">
        <v>2</v>
      </c>
      <c r="D1" s="3" t="s">
        <v>3</v>
      </c>
      <c r="E1" s="3" t="s">
        <v>4</v>
      </c>
      <c r="F1" s="3" t="s">
        <v>5</v>
      </c>
      <c r="G1" s="3" t="s">
        <v>6</v>
      </c>
      <c r="H1" s="3" t="s">
        <v>7</v>
      </c>
      <c r="I1" s="3" t="s">
        <v>8</v>
      </c>
      <c r="J1" s="3" t="s">
        <v>9</v>
      </c>
      <c r="K1" s="3" t="s">
        <v>10</v>
      </c>
      <c r="L1" s="3" t="s">
        <v>11</v>
      </c>
      <c r="M1" s="3" t="s">
        <v>12</v>
      </c>
    </row>
    <row r="2" spans="1:13" x14ac:dyDescent="0.3">
      <c r="A2">
        <v>18</v>
      </c>
      <c r="B2" s="35" t="s">
        <v>139</v>
      </c>
      <c r="C2" s="48" t="s">
        <v>14</v>
      </c>
      <c r="D2" s="48" t="s">
        <v>14</v>
      </c>
      <c r="E2" s="48">
        <v>15</v>
      </c>
      <c r="F2" s="48" t="s">
        <v>14</v>
      </c>
      <c r="G2" s="48" t="s">
        <v>14</v>
      </c>
      <c r="H2" s="48">
        <v>4</v>
      </c>
      <c r="I2" s="48">
        <v>8</v>
      </c>
      <c r="J2" s="48">
        <v>8</v>
      </c>
      <c r="K2" s="48">
        <v>22</v>
      </c>
      <c r="L2" s="48">
        <v>30</v>
      </c>
      <c r="M2" s="49">
        <v>8.0000000000000002E-3</v>
      </c>
    </row>
    <row r="3" spans="1:13" x14ac:dyDescent="0.3">
      <c r="A3">
        <v>105</v>
      </c>
      <c r="B3" s="18" t="s">
        <v>140</v>
      </c>
      <c r="C3" s="10" t="s">
        <v>14</v>
      </c>
      <c r="D3" s="10" t="s">
        <v>14</v>
      </c>
      <c r="E3" s="10">
        <v>10</v>
      </c>
      <c r="F3" s="10" t="s">
        <v>14</v>
      </c>
      <c r="G3" s="10" t="s">
        <v>14</v>
      </c>
      <c r="H3" s="10">
        <v>5</v>
      </c>
      <c r="I3" s="10">
        <v>10</v>
      </c>
      <c r="J3" s="10">
        <v>11</v>
      </c>
      <c r="K3" s="10">
        <v>14</v>
      </c>
      <c r="L3" s="10">
        <v>25</v>
      </c>
      <c r="M3" s="11">
        <v>6.0000000000000001E-3</v>
      </c>
    </row>
    <row r="4" spans="1:13" x14ac:dyDescent="0.3">
      <c r="A4">
        <v>45</v>
      </c>
      <c r="B4" s="35" t="s">
        <v>141</v>
      </c>
      <c r="C4" s="48" t="s">
        <v>14</v>
      </c>
      <c r="D4" s="48">
        <v>3</v>
      </c>
      <c r="E4" s="48">
        <v>63</v>
      </c>
      <c r="F4" s="48">
        <v>5</v>
      </c>
      <c r="G4" s="48" t="s">
        <v>14</v>
      </c>
      <c r="H4" s="48">
        <v>4</v>
      </c>
      <c r="I4" s="48">
        <v>37</v>
      </c>
      <c r="J4" s="48">
        <v>51</v>
      </c>
      <c r="K4" s="48">
        <v>61</v>
      </c>
      <c r="L4" s="48">
        <v>112</v>
      </c>
      <c r="M4" s="49">
        <v>2.8000000000000001E-2</v>
      </c>
    </row>
    <row r="5" spans="1:13" x14ac:dyDescent="0.3">
      <c r="A5">
        <v>179</v>
      </c>
      <c r="B5" s="18" t="s">
        <v>142</v>
      </c>
      <c r="C5" s="10" t="s">
        <v>14</v>
      </c>
      <c r="D5" s="10">
        <v>4</v>
      </c>
      <c r="E5" s="10">
        <v>25</v>
      </c>
      <c r="F5" s="10">
        <v>4</v>
      </c>
      <c r="G5" s="10" t="s">
        <v>14</v>
      </c>
      <c r="H5" s="10" t="s">
        <v>14</v>
      </c>
      <c r="I5" s="10" t="s">
        <v>14</v>
      </c>
      <c r="J5" s="10">
        <v>10</v>
      </c>
      <c r="K5" s="10">
        <v>26</v>
      </c>
      <c r="L5" s="10">
        <v>36</v>
      </c>
      <c r="M5" s="11">
        <v>8.9999999999999993E-3</v>
      </c>
    </row>
    <row r="6" spans="1:13" x14ac:dyDescent="0.3">
      <c r="A6">
        <v>100</v>
      </c>
      <c r="B6" s="35" t="s">
        <v>143</v>
      </c>
      <c r="C6" s="48" t="s">
        <v>14</v>
      </c>
      <c r="D6" s="48" t="s">
        <v>14</v>
      </c>
      <c r="E6" s="48">
        <v>26</v>
      </c>
      <c r="F6" s="48" t="s">
        <v>14</v>
      </c>
      <c r="G6" s="48" t="s">
        <v>14</v>
      </c>
      <c r="H6" s="48" t="s">
        <v>14</v>
      </c>
      <c r="I6" s="48">
        <v>13</v>
      </c>
      <c r="J6" s="48">
        <v>21</v>
      </c>
      <c r="K6" s="48">
        <v>22</v>
      </c>
      <c r="L6" s="48">
        <v>43</v>
      </c>
      <c r="M6" s="49">
        <v>1.0999999999999999E-2</v>
      </c>
    </row>
    <row r="7" spans="1:13" x14ac:dyDescent="0.3">
      <c r="A7">
        <v>200</v>
      </c>
      <c r="B7" s="18" t="s">
        <v>144</v>
      </c>
      <c r="C7" s="10" t="s">
        <v>14</v>
      </c>
      <c r="D7" s="10" t="s">
        <v>14</v>
      </c>
      <c r="E7" s="10">
        <v>7</v>
      </c>
      <c r="F7" s="10" t="s">
        <v>14</v>
      </c>
      <c r="G7" s="10" t="s">
        <v>14</v>
      </c>
      <c r="H7" s="10" t="s">
        <v>14</v>
      </c>
      <c r="I7" s="10">
        <v>5</v>
      </c>
      <c r="J7" s="10">
        <v>5</v>
      </c>
      <c r="K7" s="10">
        <v>10</v>
      </c>
      <c r="L7" s="10">
        <v>15</v>
      </c>
      <c r="M7" s="11">
        <v>4.0000000000000001E-3</v>
      </c>
    </row>
    <row r="8" spans="1:13" x14ac:dyDescent="0.3">
      <c r="A8">
        <v>7</v>
      </c>
      <c r="B8" s="35" t="s">
        <v>145</v>
      </c>
      <c r="C8" s="48" t="s">
        <v>14</v>
      </c>
      <c r="D8" s="48" t="s">
        <v>14</v>
      </c>
      <c r="E8" s="48">
        <v>22</v>
      </c>
      <c r="F8" s="48">
        <v>7</v>
      </c>
      <c r="G8" s="48" t="s">
        <v>14</v>
      </c>
      <c r="H8" s="48">
        <v>3</v>
      </c>
      <c r="I8" s="48">
        <v>14</v>
      </c>
      <c r="J8" s="48">
        <v>22</v>
      </c>
      <c r="K8" s="48">
        <v>25</v>
      </c>
      <c r="L8" s="48">
        <v>47</v>
      </c>
      <c r="M8" s="49">
        <v>1.2E-2</v>
      </c>
    </row>
    <row r="9" spans="1:13" x14ac:dyDescent="0.3">
      <c r="A9">
        <v>57</v>
      </c>
      <c r="B9" s="18" t="s">
        <v>146</v>
      </c>
      <c r="C9" s="10" t="s">
        <v>14</v>
      </c>
      <c r="D9" s="10" t="s">
        <v>14</v>
      </c>
      <c r="E9" s="10">
        <v>15</v>
      </c>
      <c r="F9" s="10">
        <v>3</v>
      </c>
      <c r="G9" s="10" t="s">
        <v>14</v>
      </c>
      <c r="H9" s="10" t="s">
        <v>14</v>
      </c>
      <c r="I9" s="10">
        <v>16</v>
      </c>
      <c r="J9" s="10">
        <v>22</v>
      </c>
      <c r="K9" s="10">
        <v>12</v>
      </c>
      <c r="L9" s="10">
        <v>34</v>
      </c>
      <c r="M9" s="11">
        <v>8.9999999999999993E-3</v>
      </c>
    </row>
    <row r="10" spans="1:13" x14ac:dyDescent="0.3">
      <c r="A10">
        <v>12</v>
      </c>
      <c r="B10" s="35" t="s">
        <v>147</v>
      </c>
      <c r="C10" s="48" t="s">
        <v>14</v>
      </c>
      <c r="D10" s="48" t="s">
        <v>14</v>
      </c>
      <c r="E10" s="48">
        <v>23</v>
      </c>
      <c r="F10" s="48">
        <v>5</v>
      </c>
      <c r="G10" s="48" t="s">
        <v>14</v>
      </c>
      <c r="H10" s="48" t="s">
        <v>14</v>
      </c>
      <c r="I10" s="48">
        <v>15</v>
      </c>
      <c r="J10" s="48">
        <v>22</v>
      </c>
      <c r="K10" s="48">
        <v>24</v>
      </c>
      <c r="L10" s="48">
        <v>46</v>
      </c>
      <c r="M10" s="49">
        <v>1.2E-2</v>
      </c>
    </row>
    <row r="11" spans="1:13" x14ac:dyDescent="0.3">
      <c r="A11">
        <v>335</v>
      </c>
      <c r="B11" s="18" t="s">
        <v>148</v>
      </c>
      <c r="C11" s="10" t="s">
        <v>14</v>
      </c>
      <c r="D11" s="10">
        <v>5</v>
      </c>
      <c r="E11" s="10">
        <v>51</v>
      </c>
      <c r="F11" s="10">
        <v>8</v>
      </c>
      <c r="G11" s="10" t="s">
        <v>14</v>
      </c>
      <c r="H11" s="10" t="s">
        <v>14</v>
      </c>
      <c r="I11" s="10">
        <v>10</v>
      </c>
      <c r="J11" s="10">
        <v>48</v>
      </c>
      <c r="K11" s="10">
        <v>27</v>
      </c>
      <c r="L11" s="10">
        <v>75</v>
      </c>
      <c r="M11" s="11">
        <v>1.9E-2</v>
      </c>
    </row>
    <row r="12" spans="1:13" x14ac:dyDescent="0.3">
      <c r="A12">
        <v>65</v>
      </c>
      <c r="B12" s="35" t="s">
        <v>149</v>
      </c>
      <c r="C12" s="48" t="s">
        <v>14</v>
      </c>
      <c r="D12" s="48" t="s">
        <v>14</v>
      </c>
      <c r="E12" s="48">
        <v>27</v>
      </c>
      <c r="F12" s="48" t="s">
        <v>14</v>
      </c>
      <c r="G12" s="48" t="s">
        <v>14</v>
      </c>
      <c r="H12" s="48">
        <v>3</v>
      </c>
      <c r="I12" s="48">
        <v>15</v>
      </c>
      <c r="J12" s="48">
        <v>23</v>
      </c>
      <c r="K12" s="48">
        <v>24</v>
      </c>
      <c r="L12" s="48">
        <v>47</v>
      </c>
      <c r="M12" s="49">
        <v>1.2E-2</v>
      </c>
    </row>
    <row r="13" spans="1:13" x14ac:dyDescent="0.3">
      <c r="A13">
        <v>47</v>
      </c>
      <c r="B13" s="18" t="s">
        <v>150</v>
      </c>
      <c r="C13" s="10" t="s">
        <v>14</v>
      </c>
      <c r="D13" s="10" t="s">
        <v>14</v>
      </c>
      <c r="E13" s="10">
        <v>10</v>
      </c>
      <c r="F13" s="10" t="s">
        <v>14</v>
      </c>
      <c r="G13" s="10" t="s">
        <v>14</v>
      </c>
      <c r="H13" s="10" t="s">
        <v>14</v>
      </c>
      <c r="I13" s="10">
        <v>7</v>
      </c>
      <c r="J13" s="10">
        <v>5</v>
      </c>
      <c r="K13" s="10">
        <v>13</v>
      </c>
      <c r="L13" s="10">
        <v>18</v>
      </c>
      <c r="M13" s="11">
        <v>5.0000000000000001E-3</v>
      </c>
    </row>
    <row r="14" spans="1:13" x14ac:dyDescent="0.3">
      <c r="A14">
        <v>75</v>
      </c>
      <c r="B14" s="35" t="s">
        <v>151</v>
      </c>
      <c r="C14" s="48" t="s">
        <v>14</v>
      </c>
      <c r="D14" s="48" t="s">
        <v>14</v>
      </c>
      <c r="E14" s="48">
        <v>17</v>
      </c>
      <c r="F14" s="48" t="s">
        <v>14</v>
      </c>
      <c r="G14" s="48" t="s">
        <v>14</v>
      </c>
      <c r="H14" s="48">
        <v>5</v>
      </c>
      <c r="I14" s="48">
        <v>8</v>
      </c>
      <c r="J14" s="48">
        <v>15</v>
      </c>
      <c r="K14" s="48">
        <v>18</v>
      </c>
      <c r="L14" s="48">
        <v>33</v>
      </c>
      <c r="M14" s="49">
        <v>8.0000000000000002E-3</v>
      </c>
    </row>
    <row r="15" spans="1:13" x14ac:dyDescent="0.3">
      <c r="A15">
        <v>73</v>
      </c>
      <c r="B15" s="18" t="s">
        <v>152</v>
      </c>
      <c r="C15" s="10" t="s">
        <v>14</v>
      </c>
      <c r="D15" s="10" t="s">
        <v>14</v>
      </c>
      <c r="E15" s="10">
        <v>27</v>
      </c>
      <c r="F15" s="10" t="s">
        <v>14</v>
      </c>
      <c r="G15" s="10" t="s">
        <v>14</v>
      </c>
      <c r="H15" s="10">
        <v>6</v>
      </c>
      <c r="I15" s="10">
        <v>10</v>
      </c>
      <c r="J15" s="10">
        <v>21</v>
      </c>
      <c r="K15" s="10">
        <v>24</v>
      </c>
      <c r="L15" s="10">
        <v>45</v>
      </c>
      <c r="M15" s="11">
        <v>1.0999999999999999E-2</v>
      </c>
    </row>
    <row r="16" spans="1:13" x14ac:dyDescent="0.3">
      <c r="A16">
        <v>31</v>
      </c>
      <c r="B16" s="35" t="s">
        <v>153</v>
      </c>
      <c r="C16" s="48" t="s">
        <v>14</v>
      </c>
      <c r="D16" s="48" t="s">
        <v>14</v>
      </c>
      <c r="E16" s="48">
        <v>16</v>
      </c>
      <c r="F16" s="48">
        <v>11</v>
      </c>
      <c r="G16" s="48" t="s">
        <v>14</v>
      </c>
      <c r="H16" s="48" t="s">
        <v>14</v>
      </c>
      <c r="I16" s="48">
        <v>13</v>
      </c>
      <c r="J16" s="48">
        <v>23</v>
      </c>
      <c r="K16" s="48">
        <v>19</v>
      </c>
      <c r="L16" s="48">
        <v>42</v>
      </c>
      <c r="M16" s="49">
        <v>1.0999999999999999E-2</v>
      </c>
    </row>
    <row r="17" spans="1:14" x14ac:dyDescent="0.3">
      <c r="A17">
        <v>33</v>
      </c>
      <c r="B17" s="18" t="s">
        <v>154</v>
      </c>
      <c r="C17" s="10" t="s">
        <v>14</v>
      </c>
      <c r="D17" s="10" t="s">
        <v>14</v>
      </c>
      <c r="E17" s="10">
        <v>30</v>
      </c>
      <c r="F17" s="10" t="s">
        <v>14</v>
      </c>
      <c r="G17" s="10" t="s">
        <v>14</v>
      </c>
      <c r="H17" s="10" t="s">
        <v>14</v>
      </c>
      <c r="I17" s="10">
        <v>20</v>
      </c>
      <c r="J17" s="10">
        <v>20</v>
      </c>
      <c r="K17" s="10">
        <v>33</v>
      </c>
      <c r="L17" s="10">
        <v>53</v>
      </c>
      <c r="M17" s="11">
        <v>1.2999999999999999E-2</v>
      </c>
    </row>
    <row r="18" spans="1:14" x14ac:dyDescent="0.3">
      <c r="A18">
        <v>51</v>
      </c>
      <c r="B18" s="35" t="s">
        <v>155</v>
      </c>
      <c r="C18" s="48" t="s">
        <v>14</v>
      </c>
      <c r="D18" s="48" t="s">
        <v>14</v>
      </c>
      <c r="E18" s="48">
        <v>42</v>
      </c>
      <c r="F18" s="48">
        <v>7</v>
      </c>
      <c r="G18" s="48" t="s">
        <v>14</v>
      </c>
      <c r="H18" s="48">
        <v>4</v>
      </c>
      <c r="I18" s="48">
        <v>10</v>
      </c>
      <c r="J18" s="48">
        <v>30</v>
      </c>
      <c r="K18" s="48">
        <v>33</v>
      </c>
      <c r="L18" s="48">
        <v>63</v>
      </c>
      <c r="M18" s="49">
        <v>1.6E-2</v>
      </c>
    </row>
    <row r="19" spans="1:14" x14ac:dyDescent="0.3">
      <c r="A19">
        <v>84</v>
      </c>
      <c r="B19" s="18" t="s">
        <v>156</v>
      </c>
      <c r="C19" s="10" t="s">
        <v>14</v>
      </c>
      <c r="D19" s="10" t="s">
        <v>14</v>
      </c>
      <c r="E19" s="10">
        <v>32</v>
      </c>
      <c r="F19" s="10" t="s">
        <v>14</v>
      </c>
      <c r="G19" s="10" t="s">
        <v>14</v>
      </c>
      <c r="H19" s="10" t="s">
        <v>14</v>
      </c>
      <c r="I19" s="10">
        <v>6</v>
      </c>
      <c r="J19" s="10">
        <v>24</v>
      </c>
      <c r="K19" s="10">
        <v>14</v>
      </c>
      <c r="L19" s="10">
        <v>38</v>
      </c>
      <c r="M19" s="11">
        <v>0.01</v>
      </c>
    </row>
    <row r="20" spans="1:14" x14ac:dyDescent="0.3">
      <c r="A20" s="12" t="s">
        <v>157</v>
      </c>
      <c r="B20" s="50" t="s">
        <v>158</v>
      </c>
      <c r="C20" s="53" t="s">
        <v>14</v>
      </c>
      <c r="D20" s="53" t="s">
        <v>14</v>
      </c>
      <c r="E20" s="53" t="s">
        <v>14</v>
      </c>
      <c r="F20" s="53" t="s">
        <v>14</v>
      </c>
      <c r="G20" s="53" t="s">
        <v>14</v>
      </c>
      <c r="H20" s="53" t="s">
        <v>14</v>
      </c>
      <c r="I20" s="53" t="s">
        <v>14</v>
      </c>
      <c r="J20" s="53" t="s">
        <v>14</v>
      </c>
      <c r="K20" s="53" t="s">
        <v>14</v>
      </c>
      <c r="L20" s="53">
        <v>802</v>
      </c>
      <c r="M20" s="56">
        <v>0.20300000000000001</v>
      </c>
    </row>
    <row r="21" spans="1:14" ht="6.75" customHeight="1" x14ac:dyDescent="0.3">
      <c r="J21" s="41"/>
      <c r="K21" s="41"/>
    </row>
    <row r="22" spans="1:14" x14ac:dyDescent="0.3">
      <c r="A22">
        <v>165</v>
      </c>
      <c r="B22" s="18" t="s">
        <v>106</v>
      </c>
      <c r="C22" s="10" t="s">
        <v>14</v>
      </c>
      <c r="D22" s="10" t="s">
        <v>14</v>
      </c>
      <c r="E22" s="10" t="s">
        <v>14</v>
      </c>
      <c r="F22" s="10" t="s">
        <v>14</v>
      </c>
      <c r="G22" s="10" t="s">
        <v>14</v>
      </c>
      <c r="H22" s="10" t="s">
        <v>14</v>
      </c>
      <c r="I22" s="10" t="s">
        <v>14</v>
      </c>
      <c r="J22" s="10" t="s">
        <v>14</v>
      </c>
      <c r="K22" s="10" t="s">
        <v>14</v>
      </c>
      <c r="L22" s="10">
        <v>3</v>
      </c>
      <c r="M22" s="11">
        <v>1E-3</v>
      </c>
    </row>
    <row r="23" spans="1:14" x14ac:dyDescent="0.3">
      <c r="A23">
        <v>155</v>
      </c>
      <c r="B23" s="35" t="s">
        <v>137</v>
      </c>
      <c r="C23" s="48" t="s">
        <v>14</v>
      </c>
      <c r="D23" s="48">
        <v>5</v>
      </c>
      <c r="E23" s="48">
        <v>42</v>
      </c>
      <c r="F23" s="48">
        <v>20</v>
      </c>
      <c r="G23" s="48" t="s">
        <v>14</v>
      </c>
      <c r="H23" s="48" t="s">
        <v>14</v>
      </c>
      <c r="I23" s="48">
        <v>19</v>
      </c>
      <c r="J23" s="48">
        <v>53</v>
      </c>
      <c r="K23" s="48">
        <v>34</v>
      </c>
      <c r="L23" s="48">
        <v>87</v>
      </c>
      <c r="M23" s="49">
        <v>2.1999999999999999E-2</v>
      </c>
    </row>
    <row r="24" spans="1:14" x14ac:dyDescent="0.3">
      <c r="A24">
        <v>590</v>
      </c>
      <c r="B24" s="42" t="s">
        <v>138</v>
      </c>
      <c r="C24" s="10" t="s">
        <v>14</v>
      </c>
      <c r="D24" s="10" t="s">
        <v>14</v>
      </c>
      <c r="E24" s="10">
        <v>23</v>
      </c>
      <c r="F24" s="10" t="s">
        <v>14</v>
      </c>
      <c r="G24" s="10" t="s">
        <v>14</v>
      </c>
      <c r="H24" s="10">
        <v>3</v>
      </c>
      <c r="I24" s="10">
        <v>9</v>
      </c>
      <c r="J24" s="10">
        <v>14</v>
      </c>
      <c r="K24" s="10">
        <v>21</v>
      </c>
      <c r="L24" s="10">
        <v>35</v>
      </c>
      <c r="M24" s="11">
        <v>8.9999999999999993E-3</v>
      </c>
    </row>
    <row r="25" spans="1:14" ht="6" customHeight="1" x14ac:dyDescent="0.3">
      <c r="J25" s="41"/>
      <c r="K25" s="41"/>
    </row>
    <row r="26" spans="1:14" x14ac:dyDescent="0.3">
      <c r="A26">
        <v>999</v>
      </c>
      <c r="B26" s="50" t="s">
        <v>107</v>
      </c>
      <c r="C26" s="53" t="s">
        <v>14</v>
      </c>
      <c r="D26" s="53">
        <v>112</v>
      </c>
      <c r="E26" s="53">
        <v>2105</v>
      </c>
      <c r="F26" s="53">
        <v>561</v>
      </c>
      <c r="G26" s="53" t="s">
        <v>14</v>
      </c>
      <c r="H26" s="53">
        <v>228</v>
      </c>
      <c r="I26" s="53">
        <v>940</v>
      </c>
      <c r="J26" s="53">
        <v>2026</v>
      </c>
      <c r="K26" s="53">
        <v>1927</v>
      </c>
      <c r="L26" s="53">
        <v>3953</v>
      </c>
      <c r="M26" s="54">
        <v>1</v>
      </c>
    </row>
    <row r="27" spans="1:14" x14ac:dyDescent="0.3">
      <c r="B27" s="66" t="s">
        <v>108</v>
      </c>
      <c r="C27" s="66"/>
      <c r="D27" s="66"/>
      <c r="E27" s="66"/>
      <c r="F27" s="66"/>
      <c r="G27" s="66"/>
      <c r="H27" s="66"/>
      <c r="I27" s="66"/>
      <c r="J27" s="66"/>
      <c r="K27" s="66"/>
      <c r="L27" s="66"/>
      <c r="M27" s="66"/>
      <c r="N27" s="43"/>
    </row>
    <row r="28" spans="1:14" x14ac:dyDescent="0.3">
      <c r="B28" s="62" t="s">
        <v>109</v>
      </c>
      <c r="C28" s="62"/>
      <c r="D28" s="62"/>
      <c r="E28" s="62"/>
      <c r="F28" s="62"/>
      <c r="G28" s="62"/>
      <c r="H28" s="62"/>
      <c r="I28" s="62"/>
      <c r="J28" s="62"/>
      <c r="K28" s="62"/>
      <c r="L28" s="62"/>
      <c r="M28" s="62"/>
      <c r="N28" s="43"/>
    </row>
    <row r="29" spans="1:14" x14ac:dyDescent="0.3">
      <c r="B29" s="44"/>
      <c r="C29" s="43"/>
      <c r="D29" s="43"/>
      <c r="E29" s="43"/>
      <c r="F29" s="43"/>
      <c r="G29" s="43"/>
      <c r="H29" s="43"/>
      <c r="I29" s="45"/>
      <c r="J29" s="46"/>
      <c r="K29" s="43"/>
      <c r="L29" s="47"/>
      <c r="M29" s="44"/>
      <c r="N29" s="46"/>
    </row>
    <row r="30" spans="1:14" x14ac:dyDescent="0.3">
      <c r="B30" s="44"/>
      <c r="C30" s="43"/>
      <c r="D30" s="43"/>
      <c r="E30" s="43"/>
      <c r="F30" s="43"/>
      <c r="G30" s="43"/>
      <c r="H30" s="43"/>
      <c r="I30" s="45"/>
      <c r="J30" s="46"/>
      <c r="K30" s="43"/>
      <c r="L30" s="47"/>
      <c r="M30" s="44"/>
      <c r="N30" s="46"/>
    </row>
    <row r="31" spans="1:14" x14ac:dyDescent="0.3">
      <c r="B31" s="44"/>
      <c r="C31" s="43"/>
      <c r="D31" s="43"/>
      <c r="E31" s="43"/>
      <c r="F31" s="43"/>
      <c r="G31" s="43"/>
      <c r="H31" s="43"/>
      <c r="I31" s="45"/>
      <c r="J31" s="46"/>
      <c r="K31" s="43"/>
      <c r="L31" s="47"/>
      <c r="M31" s="44"/>
      <c r="N31" s="46"/>
    </row>
    <row r="32" spans="1:14" x14ac:dyDescent="0.3">
      <c r="B32" s="44"/>
      <c r="C32" s="43"/>
      <c r="D32" s="43"/>
      <c r="E32" s="43"/>
      <c r="F32" s="43"/>
      <c r="G32" s="43"/>
      <c r="H32" s="43"/>
      <c r="I32" s="45"/>
      <c r="J32" s="46"/>
      <c r="K32" s="43"/>
      <c r="L32" s="47"/>
      <c r="M32" s="44"/>
      <c r="N32" s="46"/>
    </row>
    <row r="33" spans="2:14" x14ac:dyDescent="0.3">
      <c r="B33" s="44"/>
      <c r="C33" s="43"/>
      <c r="D33" s="43"/>
      <c r="E33" s="43"/>
      <c r="F33" s="43"/>
      <c r="G33" s="43"/>
      <c r="H33" s="43"/>
      <c r="I33" s="45"/>
      <c r="J33" s="46"/>
      <c r="K33" s="43"/>
      <c r="L33" s="47"/>
      <c r="M33" s="44"/>
      <c r="N33" s="46"/>
    </row>
    <row r="34" spans="2:14" x14ac:dyDescent="0.3">
      <c r="B34" s="62" t="s">
        <v>112</v>
      </c>
      <c r="C34" s="62"/>
      <c r="D34" s="62"/>
      <c r="E34" s="62"/>
      <c r="F34" s="62"/>
      <c r="G34" s="62"/>
      <c r="H34" s="62"/>
      <c r="I34" s="62"/>
      <c r="J34" s="62"/>
      <c r="K34" s="62"/>
      <c r="L34" s="62"/>
      <c r="M34" s="62"/>
      <c r="N34" s="46"/>
    </row>
    <row r="35" spans="2:14" x14ac:dyDescent="0.3">
      <c r="B35" s="44"/>
      <c r="C35" s="43"/>
      <c r="D35" s="43"/>
      <c r="E35" s="43"/>
      <c r="F35" s="43"/>
      <c r="G35" s="43"/>
      <c r="H35" s="43"/>
      <c r="I35" s="45"/>
      <c r="J35" s="46"/>
      <c r="K35" s="43"/>
      <c r="L35" s="47"/>
      <c r="M35" s="44"/>
      <c r="N35" s="46"/>
    </row>
    <row r="36" spans="2:14" x14ac:dyDescent="0.3">
      <c r="N36" s="46"/>
    </row>
  </sheetData>
  <mergeCells count="3">
    <mergeCell ref="B27:M27"/>
    <mergeCell ref="B28:M28"/>
    <mergeCell ref="B34:M34"/>
  </mergeCells>
  <pageMargins left="0.25" right="0.25" top="0.75" bottom="0.75" header="0.3" footer="0.3"/>
  <pageSetup orientation="portrait" horizontalDpi="4294967295" verticalDpi="4294967295" r:id="rId1"/>
  <headerFooter>
    <oddHeader>&amp;C&amp;"-,Bold"&amp;7JEFFERSON COUNTY PUBLIC SCHOOLS
DEMOGRAPHIC CHARACTERISTICS OF THE HOMELESS POPULATION
2020-2021  HIGH SCHOOLS</oddHeader>
    <oddFooter>&amp;L&amp;8Accountability, Research and Systems Improvement
Data Source: KDE School Report Card
DD:SL:pc</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Data Dictionary</vt:lpstr>
      <vt:lpstr>19-20 Elementary</vt:lpstr>
      <vt:lpstr>19-20 Middle</vt:lpstr>
      <vt:lpstr>19-20 High</vt:lpstr>
      <vt:lpstr>20-21 Elementary</vt:lpstr>
      <vt:lpstr>20-21 Middle</vt:lpstr>
      <vt:lpstr>20-21 High</vt:lpstr>
      <vt:lpstr>'19-20 Elementary'!Print_Titles</vt:lpstr>
      <vt:lpstr>'20-21 Elementary'!Print_Titles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Jade Brown</dc:creator>
  <cp:lastModifiedBy>Gwen Duncan</cp:lastModifiedBy>
  <dcterms:created xsi:type="dcterms:W3CDTF">2021-12-20T23:20:15Z</dcterms:created>
  <dcterms:modified xsi:type="dcterms:W3CDTF">2022-07-03T00:19:39Z</dcterms:modified>
</cp:coreProperties>
</file>