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29" i="1" l="1"/>
  <c r="B28" i="1"/>
  <c r="C27" i="1"/>
  <c r="D27" i="1"/>
  <c r="E27" i="1"/>
  <c r="F27" i="1"/>
  <c r="G27" i="1"/>
  <c r="B27" i="1"/>
  <c r="J27" i="1"/>
  <c r="J26" i="1"/>
  <c r="J25" i="1"/>
  <c r="J24" i="1"/>
  <c r="K23" i="1"/>
  <c r="L23" i="1"/>
  <c r="M23" i="1"/>
  <c r="N23" i="1"/>
  <c r="O23" i="1"/>
  <c r="J23" i="1"/>
  <c r="J22" i="1"/>
  <c r="C22" i="1"/>
  <c r="D22" i="1"/>
  <c r="E22" i="1"/>
  <c r="B23" i="1" s="1"/>
  <c r="B26" i="1" s="1"/>
  <c r="F22" i="1"/>
  <c r="G22" i="1"/>
  <c r="B22" i="1"/>
  <c r="B25" i="1"/>
  <c r="C24" i="1"/>
  <c r="D24" i="1"/>
  <c r="E24" i="1"/>
  <c r="F24" i="1"/>
  <c r="G24" i="1"/>
  <c r="B24" i="1"/>
  <c r="C19" i="1"/>
  <c r="D19" i="1"/>
  <c r="E19" i="1"/>
  <c r="F19" i="1"/>
  <c r="G19" i="1"/>
  <c r="B19" i="1"/>
  <c r="C18" i="1"/>
  <c r="D18" i="1"/>
  <c r="E18" i="1"/>
  <c r="F18" i="1"/>
  <c r="G18" i="1"/>
  <c r="B18" i="1"/>
  <c r="J17" i="1"/>
  <c r="C14" i="1"/>
  <c r="D14" i="1"/>
  <c r="E14" i="1"/>
  <c r="F14" i="1"/>
  <c r="G14" i="1"/>
  <c r="C15" i="1"/>
  <c r="D15" i="1"/>
  <c r="E15" i="1"/>
  <c r="F15" i="1"/>
  <c r="G15" i="1"/>
  <c r="B15" i="1"/>
  <c r="B14" i="1"/>
  <c r="C12" i="1"/>
  <c r="D12" i="1"/>
  <c r="E12" i="1"/>
  <c r="F12" i="1"/>
  <c r="G12" i="1"/>
  <c r="B12" i="1"/>
  <c r="C11" i="1"/>
  <c r="D11" i="1"/>
  <c r="E11" i="1"/>
  <c r="F11" i="1"/>
  <c r="G11" i="1"/>
  <c r="B11" i="1"/>
  <c r="C9" i="1"/>
  <c r="D9" i="1"/>
  <c r="E9" i="1"/>
  <c r="F9" i="1"/>
  <c r="G9" i="1"/>
  <c r="B9" i="1"/>
  <c r="C8" i="1"/>
  <c r="D8" i="1"/>
  <c r="E8" i="1"/>
  <c r="F8" i="1"/>
  <c r="G8" i="1"/>
  <c r="B8" i="1"/>
  <c r="C6" i="1"/>
  <c r="D6" i="1"/>
  <c r="E6" i="1"/>
  <c r="F6" i="1"/>
  <c r="G6" i="1"/>
  <c r="B6" i="1"/>
  <c r="G5" i="1"/>
  <c r="C5" i="1"/>
  <c r="D5" i="1"/>
  <c r="E5" i="1"/>
  <c r="F5" i="1"/>
  <c r="B5" i="1"/>
  <c r="L1" i="1"/>
  <c r="M1" i="1"/>
  <c r="N1" i="1" s="1"/>
  <c r="O1" i="1" s="1"/>
  <c r="K1" i="1"/>
  <c r="D1" i="1"/>
  <c r="E1" i="1" s="1"/>
  <c r="F1" i="1" s="1"/>
  <c r="G1" i="1" s="1"/>
  <c r="C1" i="1"/>
</calcChain>
</file>

<file path=xl/sharedStrings.xml><?xml version="1.0" encoding="utf-8"?>
<sst xmlns="http://schemas.openxmlformats.org/spreadsheetml/2006/main" count="30" uniqueCount="26">
  <si>
    <t>m</t>
  </si>
  <si>
    <t>темн</t>
  </si>
  <si>
    <t>свет</t>
  </si>
  <si>
    <t>D, темн</t>
  </si>
  <si>
    <t>D,светл</t>
  </si>
  <si>
    <t>r, тёмн</t>
  </si>
  <si>
    <t>r, светл</t>
  </si>
  <si>
    <t>r,темн мм</t>
  </si>
  <si>
    <t>r, светл мм</t>
  </si>
  <si>
    <t>r^2, темн</t>
  </si>
  <si>
    <t>r^2, светл</t>
  </si>
  <si>
    <t>Погрешности r^2</t>
  </si>
  <si>
    <t>sigma x_1</t>
  </si>
  <si>
    <t>светл</t>
  </si>
  <si>
    <t>МНК</t>
  </si>
  <si>
    <t>x^2</t>
  </si>
  <si>
    <t>&lt;x^2&gt;</t>
  </si>
  <si>
    <t>xy</t>
  </si>
  <si>
    <t>&lt;xy&gt;</t>
  </si>
  <si>
    <t>k</t>
  </si>
  <si>
    <t>&lt;x&gt;</t>
  </si>
  <si>
    <t>&lt;y&gt;</t>
  </si>
  <si>
    <t>b</t>
  </si>
  <si>
    <t>sigma_k</t>
  </si>
  <si>
    <t>y^2</t>
  </si>
  <si>
    <t>&lt;y^2&gt;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</si>
</sst>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topLeftCell="A13" workbookViewId="0">
      <selection activeCell="B30" sqref="B30"/>
    </sheetView>
  </sheetViews>
  <sheetFormatPr defaultRowHeight="15" x14ac:dyDescent="0.25"/>
  <cols>
    <col min="1" max="1" width="23.7109375" customWidth="1"/>
    <col min="2" max="2" width="12" bestFit="1" customWidth="1"/>
  </cols>
  <sheetData>
    <row r="1" spans="1:15" x14ac:dyDescent="0.25">
      <c r="A1" t="s">
        <v>0</v>
      </c>
      <c r="B1">
        <v>-6</v>
      </c>
      <c r="C1">
        <f>B1+1</f>
        <v>-5</v>
      </c>
      <c r="D1">
        <f t="shared" ref="D1:K1" si="0">C1+1</f>
        <v>-4</v>
      </c>
      <c r="E1">
        <f t="shared" si="0"/>
        <v>-3</v>
      </c>
      <c r="F1">
        <f t="shared" si="0"/>
        <v>-2</v>
      </c>
      <c r="G1">
        <f t="shared" si="0"/>
        <v>-1</v>
      </c>
      <c r="H1">
        <v>0</v>
      </c>
      <c r="I1">
        <v>0</v>
      </c>
      <c r="J1">
        <v>6</v>
      </c>
      <c r="K1">
        <f>J1-1</f>
        <v>5</v>
      </c>
      <c r="L1">
        <f t="shared" ref="L1:O1" si="1">K1-1</f>
        <v>4</v>
      </c>
      <c r="M1">
        <f t="shared" si="1"/>
        <v>3</v>
      </c>
      <c r="N1">
        <f t="shared" si="1"/>
        <v>2</v>
      </c>
      <c r="O1">
        <f t="shared" si="1"/>
        <v>1</v>
      </c>
    </row>
    <row r="2" spans="1:15" x14ac:dyDescent="0.25">
      <c r="A2" t="s">
        <v>1</v>
      </c>
      <c r="B2">
        <v>1.46</v>
      </c>
      <c r="C2">
        <v>1.62</v>
      </c>
      <c r="D2">
        <v>1.83</v>
      </c>
      <c r="E2">
        <v>2.0499999999999998</v>
      </c>
      <c r="F2">
        <v>2.31</v>
      </c>
      <c r="G2">
        <v>2.64</v>
      </c>
      <c r="H2">
        <v>3.14</v>
      </c>
      <c r="I2">
        <v>3.89</v>
      </c>
      <c r="J2">
        <v>5.59</v>
      </c>
      <c r="K2">
        <v>5.4</v>
      </c>
      <c r="L2">
        <v>5.23</v>
      </c>
      <c r="M2">
        <v>5.01</v>
      </c>
      <c r="N2">
        <v>4.7300000000000004</v>
      </c>
      <c r="O2">
        <v>4.3600000000000003</v>
      </c>
    </row>
    <row r="3" spans="1:15" x14ac:dyDescent="0.25">
      <c r="A3" t="s">
        <v>2</v>
      </c>
      <c r="B3">
        <v>1.54</v>
      </c>
      <c r="C3">
        <v>1.73</v>
      </c>
      <c r="D3">
        <v>1.95</v>
      </c>
      <c r="E3">
        <v>2.19</v>
      </c>
      <c r="F3">
        <v>2.4900000000000002</v>
      </c>
      <c r="G3">
        <v>2.92</v>
      </c>
      <c r="J3">
        <v>5.5</v>
      </c>
      <c r="K3">
        <v>5.32</v>
      </c>
      <c r="L3">
        <v>5.1100000000000003</v>
      </c>
      <c r="M3">
        <v>4.9000000000000004</v>
      </c>
      <c r="N3">
        <v>4.51</v>
      </c>
      <c r="O3">
        <v>4.13</v>
      </c>
    </row>
    <row r="5" spans="1:15" x14ac:dyDescent="0.25">
      <c r="A5" t="s">
        <v>3</v>
      </c>
      <c r="B5">
        <f>J2-B2</f>
        <v>4.13</v>
      </c>
      <c r="C5">
        <f t="shared" ref="C5:G5" si="2">K2-C2</f>
        <v>3.7800000000000002</v>
      </c>
      <c r="D5">
        <f t="shared" si="2"/>
        <v>3.4000000000000004</v>
      </c>
      <c r="E5">
        <f t="shared" si="2"/>
        <v>2.96</v>
      </c>
      <c r="F5">
        <f t="shared" si="2"/>
        <v>2.4200000000000004</v>
      </c>
      <c r="G5">
        <f>O2-G2</f>
        <v>1.7200000000000002</v>
      </c>
    </row>
    <row r="6" spans="1:15" x14ac:dyDescent="0.25">
      <c r="A6" t="s">
        <v>4</v>
      </c>
      <c r="B6">
        <f>J3-B3</f>
        <v>3.96</v>
      </c>
      <c r="C6">
        <f t="shared" ref="C6:G6" si="3">K3-C3</f>
        <v>3.5900000000000003</v>
      </c>
      <c r="D6">
        <f t="shared" si="3"/>
        <v>3.16</v>
      </c>
      <c r="E6">
        <f t="shared" si="3"/>
        <v>2.7100000000000004</v>
      </c>
      <c r="F6">
        <f t="shared" si="3"/>
        <v>2.0199999999999996</v>
      </c>
      <c r="G6">
        <f t="shared" si="3"/>
        <v>1.21</v>
      </c>
    </row>
    <row r="8" spans="1:15" x14ac:dyDescent="0.25">
      <c r="A8" t="s">
        <v>5</v>
      </c>
      <c r="B8">
        <f>B5/2</f>
        <v>2.0649999999999999</v>
      </c>
      <c r="C8">
        <f t="shared" ref="C8:G8" si="4">C5/2</f>
        <v>1.8900000000000001</v>
      </c>
      <c r="D8">
        <f t="shared" si="4"/>
        <v>1.7000000000000002</v>
      </c>
      <c r="E8">
        <f t="shared" si="4"/>
        <v>1.48</v>
      </c>
      <c r="F8">
        <f t="shared" si="4"/>
        <v>1.2100000000000002</v>
      </c>
      <c r="G8">
        <f t="shared" si="4"/>
        <v>0.8600000000000001</v>
      </c>
    </row>
    <row r="9" spans="1:15" x14ac:dyDescent="0.25">
      <c r="A9" t="s">
        <v>6</v>
      </c>
      <c r="B9">
        <f>B6/2</f>
        <v>1.98</v>
      </c>
      <c r="C9">
        <f t="shared" ref="C9:G9" si="5">C6/2</f>
        <v>1.7950000000000002</v>
      </c>
      <c r="D9">
        <f t="shared" si="5"/>
        <v>1.58</v>
      </c>
      <c r="E9">
        <f t="shared" si="5"/>
        <v>1.3550000000000002</v>
      </c>
      <c r="F9">
        <f t="shared" si="5"/>
        <v>1.0099999999999998</v>
      </c>
      <c r="G9">
        <f t="shared" si="5"/>
        <v>0.60499999999999998</v>
      </c>
    </row>
    <row r="11" spans="1:15" x14ac:dyDescent="0.25">
      <c r="A11" t="s">
        <v>7</v>
      </c>
      <c r="B11">
        <f>B8*0.1</f>
        <v>0.20650000000000002</v>
      </c>
      <c r="C11">
        <f t="shared" ref="C11:G11" si="6">C8*0.1</f>
        <v>0.18900000000000003</v>
      </c>
      <c r="D11">
        <f t="shared" si="6"/>
        <v>0.17000000000000004</v>
      </c>
      <c r="E11">
        <f t="shared" si="6"/>
        <v>0.14799999999999999</v>
      </c>
      <c r="F11">
        <f t="shared" si="6"/>
        <v>0.12100000000000002</v>
      </c>
      <c r="G11">
        <f t="shared" si="6"/>
        <v>8.6000000000000021E-2</v>
      </c>
    </row>
    <row r="12" spans="1:15" x14ac:dyDescent="0.25">
      <c r="A12" t="s">
        <v>8</v>
      </c>
      <c r="B12">
        <f>B9*0.1</f>
        <v>0.19800000000000001</v>
      </c>
      <c r="C12">
        <f t="shared" ref="C12:G12" si="7">C9*0.1</f>
        <v>0.17950000000000002</v>
      </c>
      <c r="D12">
        <f t="shared" si="7"/>
        <v>0.15800000000000003</v>
      </c>
      <c r="E12">
        <f t="shared" si="7"/>
        <v>0.13550000000000004</v>
      </c>
      <c r="F12">
        <f t="shared" si="7"/>
        <v>0.10099999999999998</v>
      </c>
      <c r="G12">
        <f t="shared" si="7"/>
        <v>6.0499999999999998E-2</v>
      </c>
    </row>
    <row r="14" spans="1:15" x14ac:dyDescent="0.25">
      <c r="A14" t="s">
        <v>9</v>
      </c>
      <c r="B14">
        <f>B11*B11</f>
        <v>4.2642250000000007E-2</v>
      </c>
      <c r="C14">
        <f t="shared" ref="C14:G14" si="8">C11*C11</f>
        <v>3.572100000000001E-2</v>
      </c>
      <c r="D14">
        <f t="shared" si="8"/>
        <v>2.8900000000000012E-2</v>
      </c>
      <c r="E14">
        <f t="shared" si="8"/>
        <v>2.1903999999999996E-2</v>
      </c>
      <c r="F14">
        <f t="shared" si="8"/>
        <v>1.4641000000000006E-2</v>
      </c>
      <c r="G14">
        <f t="shared" si="8"/>
        <v>7.3960000000000033E-3</v>
      </c>
    </row>
    <row r="15" spans="1:15" x14ac:dyDescent="0.25">
      <c r="A15" t="s">
        <v>10</v>
      </c>
      <c r="B15">
        <f>B12*B12</f>
        <v>3.9204000000000003E-2</v>
      </c>
      <c r="C15">
        <f t="shared" ref="C15:G15" si="9">C12*C12</f>
        <v>3.2220250000000006E-2</v>
      </c>
      <c r="D15">
        <f t="shared" si="9"/>
        <v>2.496400000000001E-2</v>
      </c>
      <c r="E15">
        <f t="shared" si="9"/>
        <v>1.8360250000000009E-2</v>
      </c>
      <c r="F15">
        <f t="shared" si="9"/>
        <v>1.0200999999999997E-2</v>
      </c>
      <c r="G15">
        <f t="shared" si="9"/>
        <v>3.6602499999999999E-3</v>
      </c>
    </row>
    <row r="17" spans="1:15" x14ac:dyDescent="0.25">
      <c r="A17" t="s">
        <v>11</v>
      </c>
      <c r="I17" t="s">
        <v>12</v>
      </c>
      <c r="J17">
        <f>0.1*0.01</f>
        <v>1E-3</v>
      </c>
    </row>
    <row r="18" spans="1:15" x14ac:dyDescent="0.25">
      <c r="A18" t="s">
        <v>1</v>
      </c>
      <c r="B18">
        <f>B5*0.1*$J$17/SQRT(2)</f>
        <v>2.9203510063004418E-4</v>
      </c>
      <c r="C18">
        <f t="shared" ref="C18:G18" si="10">C5*0.1*$J$17/SQRT(2)</f>
        <v>2.6728636328851498E-4</v>
      </c>
      <c r="D18">
        <f t="shared" si="10"/>
        <v>2.4041630560342619E-4</v>
      </c>
      <c r="E18">
        <f t="shared" si="10"/>
        <v>2.0930360723121804E-4</v>
      </c>
      <c r="F18">
        <f t="shared" si="10"/>
        <v>1.7111984104714454E-4</v>
      </c>
      <c r="G18">
        <f t="shared" si="10"/>
        <v>1.2162236636408619E-4</v>
      </c>
    </row>
    <row r="19" spans="1:15" x14ac:dyDescent="0.25">
      <c r="A19" t="s">
        <v>13</v>
      </c>
      <c r="B19">
        <f>B6*0.1*$J$17/SQRT(2)</f>
        <v>2.8001428534987283E-4</v>
      </c>
      <c r="C19">
        <f t="shared" ref="C19:G19" si="11">C6*0.1*$J$17/SQRT(2)</f>
        <v>2.5385133444597057E-4</v>
      </c>
      <c r="D19">
        <f t="shared" si="11"/>
        <v>2.2344574285494906E-4</v>
      </c>
      <c r="E19">
        <f t="shared" si="11"/>
        <v>1.9162593770155443E-4</v>
      </c>
      <c r="F19">
        <f t="shared" si="11"/>
        <v>1.4283556979968255E-4</v>
      </c>
      <c r="G19">
        <f t="shared" si="11"/>
        <v>8.5559920523572242E-5</v>
      </c>
    </row>
    <row r="21" spans="1:15" x14ac:dyDescent="0.25">
      <c r="A21" t="s">
        <v>14</v>
      </c>
    </row>
    <row r="22" spans="1:15" x14ac:dyDescent="0.25">
      <c r="A22" t="s">
        <v>15</v>
      </c>
      <c r="B22">
        <f>J1*J1</f>
        <v>36</v>
      </c>
      <c r="C22">
        <f t="shared" ref="C22:G22" si="12">K1*K1</f>
        <v>25</v>
      </c>
      <c r="D22">
        <f t="shared" si="12"/>
        <v>16</v>
      </c>
      <c r="E22">
        <f t="shared" si="12"/>
        <v>9</v>
      </c>
      <c r="F22">
        <f t="shared" si="12"/>
        <v>4</v>
      </c>
      <c r="G22">
        <f t="shared" si="12"/>
        <v>1</v>
      </c>
      <c r="I22" t="s">
        <v>20</v>
      </c>
      <c r="J22">
        <f>SUM(J1:O1)/6</f>
        <v>3.5</v>
      </c>
    </row>
    <row r="23" spans="1:15" x14ac:dyDescent="0.25">
      <c r="A23" t="s">
        <v>16</v>
      </c>
      <c r="B23">
        <f>SUM(B22:G22)/6</f>
        <v>15.166666666666666</v>
      </c>
      <c r="I23" t="s">
        <v>17</v>
      </c>
      <c r="J23">
        <f>B15*J1</f>
        <v>0.23522400000000002</v>
      </c>
      <c r="K23">
        <f t="shared" ref="K23:O23" si="13">C15*K1</f>
        <v>0.16110125000000003</v>
      </c>
      <c r="L23">
        <f t="shared" si="13"/>
        <v>9.9856000000000042E-2</v>
      </c>
      <c r="M23">
        <f t="shared" si="13"/>
        <v>5.5080750000000026E-2</v>
      </c>
      <c r="N23">
        <f t="shared" si="13"/>
        <v>2.0401999999999993E-2</v>
      </c>
      <c r="O23">
        <f t="shared" si="13"/>
        <v>3.6602499999999999E-3</v>
      </c>
    </row>
    <row r="24" spans="1:15" x14ac:dyDescent="0.25">
      <c r="A24" t="s">
        <v>17</v>
      </c>
      <c r="B24">
        <f>B14*J1</f>
        <v>0.25585350000000007</v>
      </c>
      <c r="C24">
        <f t="shared" ref="C24:G24" si="14">C14*K1</f>
        <v>0.17860500000000004</v>
      </c>
      <c r="D24">
        <f t="shared" si="14"/>
        <v>0.11560000000000005</v>
      </c>
      <c r="E24">
        <f t="shared" si="14"/>
        <v>6.5711999999999993E-2</v>
      </c>
      <c r="F24">
        <f t="shared" si="14"/>
        <v>2.9282000000000013E-2</v>
      </c>
      <c r="G24">
        <f t="shared" si="14"/>
        <v>7.3960000000000033E-3</v>
      </c>
      <c r="I24" t="s">
        <v>18</v>
      </c>
      <c r="J24">
        <f>SUM(J23:O23)/6</f>
        <v>9.5887375000000039E-2</v>
      </c>
    </row>
    <row r="25" spans="1:15" x14ac:dyDescent="0.25">
      <c r="A25" t="s">
        <v>18</v>
      </c>
      <c r="B25">
        <f>SUM(B24:G24)/6</f>
        <v>0.10874141666666669</v>
      </c>
      <c r="I25" t="s">
        <v>21</v>
      </c>
      <c r="J25">
        <f>SUM(B15:G15)/6</f>
        <v>2.1434958333333337E-2</v>
      </c>
    </row>
    <row r="26" spans="1:15" x14ac:dyDescent="0.25">
      <c r="A26" t="s">
        <v>19</v>
      </c>
      <c r="B26">
        <f>B25/B23</f>
        <v>7.1697637362637383E-3</v>
      </c>
      <c r="I26" t="s">
        <v>19</v>
      </c>
      <c r="J26">
        <f>(J24-J22*J25)/(B23-J22*J22)</f>
        <v>7.1537214285714388E-3</v>
      </c>
    </row>
    <row r="27" spans="1:15" x14ac:dyDescent="0.25">
      <c r="A27" t="s">
        <v>24</v>
      </c>
      <c r="B27">
        <f>B14*B14</f>
        <v>1.8183614850625005E-3</v>
      </c>
      <c r="C27">
        <f t="shared" ref="C27:G27" si="15">C14*C14</f>
        <v>1.2759898410000007E-3</v>
      </c>
      <c r="D27">
        <f t="shared" si="15"/>
        <v>8.3521000000000073E-4</v>
      </c>
      <c r="E27">
        <f t="shared" si="15"/>
        <v>4.7978521599999983E-4</v>
      </c>
      <c r="F27">
        <f t="shared" si="15"/>
        <v>2.1435888100000019E-4</v>
      </c>
      <c r="G27">
        <f t="shared" si="15"/>
        <v>5.4700816000000048E-5</v>
      </c>
      <c r="I27" t="s">
        <v>22</v>
      </c>
      <c r="J27">
        <f>J25-J26*J22</f>
        <v>-3.6030666666666995E-3</v>
      </c>
    </row>
    <row r="28" spans="1:15" x14ac:dyDescent="0.25">
      <c r="A28" t="s">
        <v>25</v>
      </c>
      <c r="B28">
        <f>SUM(B27:G27)/6</f>
        <v>7.7973437317708355E-4</v>
      </c>
    </row>
    <row r="29" spans="1:15" x14ac:dyDescent="0.25">
      <c r="A29" t="s">
        <v>23</v>
      </c>
      <c r="B29">
        <f>1/SQRT(6)*SQRT(B28/B23-B26*B26)</f>
        <v>3.0401585136427148E-5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2018-04-08T14:00:51Z</dcterms:modified>
</cp:coreProperties>
</file>