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gleissonassis/Documents/github/mlp/concert-impl02/"/>
    </mc:Choice>
  </mc:AlternateContent>
  <bookViews>
    <workbookView xWindow="0" yWindow="460" windowWidth="25600" windowHeight="14260" tabRatio="500" activeTab="2"/>
  </bookViews>
  <sheets>
    <sheet name="Comparing RENS+LP Solver" sheetId="8" r:id="rId1"/>
    <sheet name="Comparing RENS+LP Solver 2" sheetId="7" r:id="rId2"/>
    <sheet name="Results" sheetId="5" r:id="rId3"/>
    <sheet name="Sheet11" sheetId="16" r:id="rId4"/>
    <sheet name="Sheet7" sheetId="12" r:id="rId5"/>
  </sheets>
  <definedNames>
    <definedName name="_xlnm._FilterDatabase" localSheetId="4" hidden="1">Sheet7!$A$1:$F$38</definedName>
  </definedNames>
  <calcPr calcId="150001" concurrentCalc="0"/>
  <pivotCaches>
    <pivotCache cacheId="1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2" i="12"/>
  <c r="G33" i="7"/>
  <c r="G34" i="7"/>
  <c r="G35" i="7"/>
  <c r="G36" i="7"/>
  <c r="G37" i="7"/>
  <c r="D33" i="7"/>
  <c r="D34" i="7"/>
  <c r="D35" i="7"/>
  <c r="D36" i="7"/>
  <c r="D37" i="7"/>
  <c r="G25" i="7"/>
  <c r="G26" i="7"/>
  <c r="G27" i="7"/>
  <c r="G28" i="7"/>
  <c r="G29" i="7"/>
  <c r="G30" i="7"/>
  <c r="G31" i="7"/>
  <c r="G32" i="7"/>
  <c r="D25" i="7"/>
  <c r="D26" i="7"/>
  <c r="D27" i="7"/>
  <c r="D28" i="7"/>
  <c r="D29" i="7"/>
  <c r="D30" i="7"/>
  <c r="D31" i="7"/>
  <c r="D32" i="7"/>
  <c r="G17" i="7"/>
  <c r="G18" i="7"/>
  <c r="G19" i="7"/>
  <c r="G20" i="7"/>
  <c r="G21" i="7"/>
  <c r="G22" i="7"/>
  <c r="G23" i="7"/>
  <c r="G24" i="7"/>
  <c r="D17" i="7"/>
  <c r="D18" i="7"/>
  <c r="D19" i="7"/>
  <c r="D20" i="7"/>
  <c r="D21" i="7"/>
  <c r="D22" i="7"/>
  <c r="D23" i="7"/>
  <c r="G11" i="7"/>
  <c r="G12" i="7"/>
  <c r="G13" i="7"/>
  <c r="G14" i="7"/>
  <c r="G15" i="7"/>
  <c r="G16" i="7"/>
  <c r="D11" i="7"/>
  <c r="D12" i="7"/>
  <c r="D13" i="7"/>
  <c r="D14" i="7"/>
  <c r="D15" i="7"/>
  <c r="D16" i="7"/>
  <c r="D24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D3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4" i="5"/>
  <c r="G5" i="5"/>
  <c r="G6" i="5"/>
  <c r="G3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" i="5"/>
  <c r="D5" i="5"/>
  <c r="J3" i="5"/>
  <c r="I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K28" i="5"/>
  <c r="I29" i="5"/>
  <c r="K29" i="5"/>
  <c r="I30" i="5"/>
  <c r="J30" i="5"/>
  <c r="K30" i="5"/>
  <c r="I31" i="5"/>
  <c r="J31" i="5"/>
  <c r="K31" i="5"/>
  <c r="I32" i="5"/>
  <c r="J32" i="5"/>
  <c r="K32" i="5"/>
  <c r="I33" i="5"/>
  <c r="K33" i="5"/>
  <c r="I34" i="5"/>
  <c r="K34" i="5"/>
  <c r="I35" i="5"/>
  <c r="J35" i="5"/>
  <c r="K35" i="5"/>
  <c r="I36" i="5"/>
  <c r="J36" i="5"/>
  <c r="K36" i="5"/>
  <c r="I37" i="5"/>
  <c r="K37" i="5"/>
  <c r="K38" i="5"/>
  <c r="K39" i="5"/>
  <c r="J16" i="5"/>
  <c r="J28" i="5"/>
  <c r="J29" i="5"/>
  <c r="J33" i="5"/>
  <c r="J34" i="5"/>
  <c r="J37" i="5"/>
  <c r="J38" i="5"/>
  <c r="J39" i="5"/>
  <c r="I38" i="5"/>
  <c r="I39" i="5"/>
</calcChain>
</file>

<file path=xl/sharedStrings.xml><?xml version="1.0" encoding="utf-8"?>
<sst xmlns="http://schemas.openxmlformats.org/spreadsheetml/2006/main" count="153" uniqueCount="138">
  <si>
    <t>Problem</t>
  </si>
  <si>
    <t>Size</t>
  </si>
  <si>
    <t>GAP</t>
  </si>
  <si>
    <t>Time (s)</t>
  </si>
  <si>
    <t>UP</t>
  </si>
  <si>
    <t>Grand Total</t>
  </si>
  <si>
    <t>Row Labels</t>
  </si>
  <si>
    <t>Average of UP</t>
  </si>
  <si>
    <t>Average of Time (s)</t>
  </si>
  <si>
    <t>Heuristc</t>
  </si>
  <si>
    <t>MIP (200s)</t>
  </si>
  <si>
    <t>Results</t>
  </si>
  <si>
    <t>UB Heuristic Better?</t>
  </si>
  <si>
    <t>Heuristic Time Better?</t>
  </si>
  <si>
    <t>Win Win</t>
  </si>
  <si>
    <t>%</t>
  </si>
  <si>
    <t>Ótimo</t>
  </si>
  <si>
    <t>10_1_100_1000</t>
  </si>
  <si>
    <t>10_2_100_1000</t>
  </si>
  <si>
    <t>10_3_100_1000</t>
  </si>
  <si>
    <t>10_4_100_1000</t>
  </si>
  <si>
    <t>10_5_100_1000</t>
  </si>
  <si>
    <t>10_8_100_1000</t>
  </si>
  <si>
    <t>10_9_100_1000</t>
  </si>
  <si>
    <t>10_10_100_1000</t>
  </si>
  <si>
    <t>12_3_100_1000</t>
  </si>
  <si>
    <t>12_4_100_1000</t>
  </si>
  <si>
    <t>12_5_100_1000</t>
  </si>
  <si>
    <t>12_8_100_1000</t>
  </si>
  <si>
    <t>12_9_100_1000</t>
  </si>
  <si>
    <t>12_10_100_1000</t>
  </si>
  <si>
    <t>15_1_100_1000</t>
  </si>
  <si>
    <t>15_2_100_1000</t>
  </si>
  <si>
    <t>15_3_100_1000</t>
  </si>
  <si>
    <t>15_4_100_1000</t>
  </si>
  <si>
    <t>15_5_100_1000</t>
  </si>
  <si>
    <t>15_6_100_1000</t>
  </si>
  <si>
    <t>15_7_100_1000</t>
  </si>
  <si>
    <t>15_10_100_1000</t>
  </si>
  <si>
    <t>20_1_100_1000</t>
  </si>
  <si>
    <t>20_3_100_1000</t>
  </si>
  <si>
    <t>20_4_100_1000</t>
  </si>
  <si>
    <t>20_5_100_1000</t>
  </si>
  <si>
    <t>20_6_100_1000</t>
  </si>
  <si>
    <t>20_7_100_1000</t>
  </si>
  <si>
    <t>20_9_100_1000</t>
  </si>
  <si>
    <t>20_10_100_1000</t>
  </si>
  <si>
    <t>25_1_100_1000</t>
  </si>
  <si>
    <t>25_3_100_1000</t>
  </si>
  <si>
    <t>25_4_100_1000</t>
  </si>
  <si>
    <t>25_7_100_1000</t>
  </si>
  <si>
    <t>25_10_100_1000</t>
  </si>
  <si>
    <t>Best UP</t>
  </si>
  <si>
    <t>10_1_100_1000.txt</t>
  </si>
  <si>
    <t>10_10_100_1000.txt</t>
  </si>
  <si>
    <t>10_2_100_1000.txt</t>
  </si>
  <si>
    <t>10_3_100_1000.txt</t>
  </si>
  <si>
    <t>10_4_100_1000.txt</t>
  </si>
  <si>
    <t>10_5_100_1000.txt</t>
  </si>
  <si>
    <t>10_8_100_1000.txt</t>
  </si>
  <si>
    <t>10_9_100_1000.txt</t>
  </si>
  <si>
    <t>12_10_100_1000.txt</t>
  </si>
  <si>
    <t>12_3_100_1000.txt</t>
  </si>
  <si>
    <t>12_4_100_1000.txt</t>
  </si>
  <si>
    <t>12_5_100_1000.txt</t>
  </si>
  <si>
    <t>12_8_100_1000.txt</t>
  </si>
  <si>
    <t>12_9_100_1000.txt</t>
  </si>
  <si>
    <t>15_1_100_1000.txt</t>
  </si>
  <si>
    <t>15_10_100_1000.txt</t>
  </si>
  <si>
    <t>15_2_100_1000.txt</t>
  </si>
  <si>
    <t>15_3_100_1000.txt</t>
  </si>
  <si>
    <t>15_4_100_1000.txt</t>
  </si>
  <si>
    <t>15_5_100_1000.txt</t>
  </si>
  <si>
    <t>15_6_100_1000.txt</t>
  </si>
  <si>
    <t>15_7_100_1000.txt</t>
  </si>
  <si>
    <t>20_1_100_1000.txt</t>
  </si>
  <si>
    <t>20_10_100_1000.txt</t>
  </si>
  <si>
    <t>20_3_100_1000.txt</t>
  </si>
  <si>
    <t>20_4_100_1000.txt</t>
  </si>
  <si>
    <t>20_5_100_1000.txt</t>
  </si>
  <si>
    <t>20_6_100_1000.txt</t>
  </si>
  <si>
    <t>20_7_100_1000.txt</t>
  </si>
  <si>
    <t>20_9_100_1000.txt</t>
  </si>
  <si>
    <t>25_1_100_1000.txt</t>
  </si>
  <si>
    <t>25_10_100_1000.txt</t>
  </si>
  <si>
    <t>25_3_100_1000.txt</t>
  </si>
  <si>
    <t>25_4_100_1000.txt</t>
  </si>
  <si>
    <t>25_7_100_1000.txt</t>
  </si>
  <si>
    <t>Grupo</t>
  </si>
  <si>
    <t>RENS+FP</t>
  </si>
  <si>
    <t>Solver Padrão</t>
  </si>
  <si>
    <t>GAP Médio (%)</t>
  </si>
  <si>
    <t>Temo Médio (s)</t>
  </si>
  <si>
    <t>Tempo Médio (s)</t>
  </si>
  <si>
    <t>RENS+LB</t>
  </si>
  <si>
    <t>Problema</t>
  </si>
  <si>
    <t>Tempo (s)</t>
  </si>
  <si>
    <t>GAP (%)</t>
  </si>
  <si>
    <t>instancias/10_1_100_1000.txt</t>
  </si>
  <si>
    <t>instancias/10_2_100_1000.txt</t>
  </si>
  <si>
    <t>instancias/10_3_100_1000.txt</t>
  </si>
  <si>
    <t>instancias/10_4_100_1000.txt</t>
  </si>
  <si>
    <t>instancias/10_5_100_1000.txt</t>
  </si>
  <si>
    <t>instancias/10_8_100_1000.txt</t>
  </si>
  <si>
    <t>instancias/10_9_100_1000.txt</t>
  </si>
  <si>
    <t>instancias/10_10_100_1000.txt</t>
  </si>
  <si>
    <t>instancias/12_3_100_1000.txt</t>
  </si>
  <si>
    <t>instancias/12_4_100_1000.txt</t>
  </si>
  <si>
    <t>instancias/12_5_100_1000.txt</t>
  </si>
  <si>
    <t>instancias/12_8_100_1000.txt</t>
  </si>
  <si>
    <t>instancias/12_9_100_1000.txt</t>
  </si>
  <si>
    <t>instancias/12_10_100_1000.txt</t>
  </si>
  <si>
    <t>instancias/15_1_100_1000.txt</t>
  </si>
  <si>
    <t>instancias/15_2_100_1000.txt</t>
  </si>
  <si>
    <t>instancias/15_3_100_1000.txt</t>
  </si>
  <si>
    <t>instancias/15_4_100_1000.txt</t>
  </si>
  <si>
    <t>instancias/15_5_100_1000.txt</t>
  </si>
  <si>
    <t>instancias/15_6_100_1000.txt</t>
  </si>
  <si>
    <t>instancias/15_7_100_1000.txt</t>
  </si>
  <si>
    <t>instancias/15_10_100_1000.txt</t>
  </si>
  <si>
    <t>instancias/20_3_100_1000.txt</t>
  </si>
  <si>
    <t>instancias/20_7_100_1000.txt</t>
  </si>
  <si>
    <t>instancias/25_1_100_1000.txt</t>
  </si>
  <si>
    <t>instancias/25_3_100_1000.txt</t>
  </si>
  <si>
    <t>instancias/25_7_100_1000.txt</t>
  </si>
  <si>
    <t>instancias/25_10_100_1000.txt</t>
  </si>
  <si>
    <t>instancias/20_1_100_1000.txt</t>
  </si>
  <si>
    <t>instancias/20_4_100_1000.txt</t>
  </si>
  <si>
    <t>instancias/20_5_100_1000.txt</t>
  </si>
  <si>
    <t>instancias/20_6_100_1000.txt</t>
  </si>
  <si>
    <t>instancias/20_9_100_1000.txt</t>
  </si>
  <si>
    <t>instancias/20_10_100_1000.txt</t>
  </si>
  <si>
    <t>instancias/25_4_100_1000.txt</t>
  </si>
  <si>
    <t>UB</t>
  </si>
  <si>
    <t>Time</t>
  </si>
  <si>
    <t>Average of GAP</t>
  </si>
  <si>
    <t>Average of Time</t>
  </si>
  <si>
    <t>FP+LB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</si>
</sst>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theme="9" tint="-0.249977111117893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9" tint="-0.24997711111789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9" tint="-0.24997711111789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theme="9" tint="0.79998168889431442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9" tint="0.7999816888943144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" xfId="0" applyNumberFormat="1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4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3" xfId="0" applyFill="1" applyBorder="1"/>
    <xf numFmtId="9" fontId="0" fillId="0" borderId="12" xfId="1" applyFont="1" applyFill="1" applyBorder="1"/>
    <xf numFmtId="0" fontId="2" fillId="7" borderId="3" xfId="0" applyFont="1" applyFill="1" applyBorder="1"/>
    <xf numFmtId="0" fontId="0" fillId="0" borderId="2" xfId="0" applyNumberFormat="1" applyFont="1" applyBorder="1"/>
    <xf numFmtId="0" fontId="2" fillId="5" borderId="3" xfId="0" applyFont="1" applyFill="1" applyBorder="1"/>
    <xf numFmtId="9" fontId="0" fillId="0" borderId="0" xfId="1" applyFont="1"/>
    <xf numFmtId="10" fontId="2" fillId="3" borderId="3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5" borderId="3" xfId="1" applyNumberFormat="1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2" fillId="3" borderId="15" xfId="0" applyFont="1" applyFill="1" applyBorder="1"/>
    <xf numFmtId="0" fontId="0" fillId="0" borderId="1" xfId="0" applyFont="1" applyBorder="1"/>
    <xf numFmtId="0" fontId="0" fillId="9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9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0" fontId="3" fillId="0" borderId="3" xfId="1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/>
    <xf numFmtId="10" fontId="3" fillId="0" borderId="3" xfId="1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3" xfId="0" applyNumberFormat="1" applyFont="1" applyFill="1" applyBorder="1"/>
    <xf numFmtId="2" fontId="3" fillId="0" borderId="3" xfId="0" applyNumberFormat="1" applyFont="1" applyFill="1" applyBorder="1" applyAlignment="1">
      <alignment horizontal="center"/>
    </xf>
    <xf numFmtId="0" fontId="3" fillId="0" borderId="0" xfId="0" applyFont="1" applyFill="1"/>
    <xf numFmtId="10" fontId="3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3" xfId="0" applyFont="1" applyFill="1" applyBorder="1"/>
    <xf numFmtId="10" fontId="4" fillId="0" borderId="3" xfId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0" fontId="0" fillId="0" borderId="0" xfId="0" applyNumberFormat="1"/>
    <xf numFmtId="10" fontId="4" fillId="0" borderId="16" xfId="1" applyNumberFormat="1" applyFont="1" applyBorder="1" applyAlignment="1"/>
    <xf numFmtId="10" fontId="4" fillId="0" borderId="15" xfId="1" applyNumberFormat="1" applyFont="1" applyBorder="1" applyAlignment="1"/>
    <xf numFmtId="10" fontId="4" fillId="0" borderId="3" xfId="1" applyNumberFormat="1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0"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RENS+LB</a:t>
            </a:r>
            <a:r>
              <a:rPr lang="en-US" baseline="0"/>
              <a:t> vs FP+LB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RENS+LP Solver'!$J$2</c:f>
              <c:strCache>
                <c:ptCount val="1"/>
                <c:pt idx="0">
                  <c:v>RENS+FP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'Comparing RENS+LP Solver'!$J$3:$J$7</c:f>
              <c:numCache>
                <c:formatCode>0.00%</c:formatCode>
                <c:ptCount val="5"/>
                <c:pt idx="0">
                  <c:v>0.00903614457831325</c:v>
                </c:pt>
                <c:pt idx="1">
                  <c:v>0.00338861278563857</c:v>
                </c:pt>
                <c:pt idx="2">
                  <c:v>0.0</c:v>
                </c:pt>
                <c:pt idx="3">
                  <c:v>0.0148025830430699</c:v>
                </c:pt>
                <c:pt idx="4">
                  <c:v>0.048372111684004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RENS+LP Solver'!$K$2</c:f>
              <c:strCache>
                <c:ptCount val="1"/>
                <c:pt idx="0">
                  <c:v>FP+LB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'Comparing RENS+LP Solver'!$K$3:$K$7</c:f>
              <c:numCache>
                <c:formatCode>0.00%</c:formatCode>
                <c:ptCount val="5"/>
                <c:pt idx="0">
                  <c:v>0.013970355104629</c:v>
                </c:pt>
                <c:pt idx="1">
                  <c:v>0.00194769059543684</c:v>
                </c:pt>
                <c:pt idx="2">
                  <c:v>0.0757607336390162</c:v>
                </c:pt>
                <c:pt idx="3">
                  <c:v>0.0487143614591397</c:v>
                </c:pt>
                <c:pt idx="4">
                  <c:v>0.327921309812219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36256"/>
        <c:axId val="897240032"/>
      </c:lineChart>
      <c:catAx>
        <c:axId val="89723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40032"/>
        <c:crosses val="autoZero"/>
        <c:auto val="1"/>
        <c:lblAlgn val="ctr"/>
        <c:lblOffset val="100"/>
        <c:noMultiLvlLbl val="0"/>
      </c:catAx>
      <c:valAx>
        <c:axId val="8972400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362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9</xdr:row>
      <xdr:rowOff>63500</xdr:rowOff>
    </xdr:from>
    <xdr:to>
      <xdr:col>9</xdr:col>
      <xdr:colOff>292100</xdr:colOff>
      <xdr:row>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35339351854" createdVersion="4" refreshedVersion="4" minRefreshableVersion="3" recordCount="35">
  <cacheSource type="worksheet">
    <worksheetSource ref="A1:F36" sheet="Sheet7"/>
  </cacheSource>
  <cacheFields count="6">
    <cacheField name="Problem" numFmtId="0">
      <sharedItems/>
    </cacheField>
    <cacheField name="Size" numFmtId="0">
      <sharedItems containsSemiMixedTypes="0" containsString="0" containsNumber="1" containsInteger="1" minValue="10" maxValue="25" count="5">
        <n v="10"/>
        <n v="12"/>
        <n v="15"/>
        <n v="20"/>
        <n v="25"/>
      </sharedItems>
    </cacheField>
    <cacheField name="Size2" numFmtId="0">
      <sharedItems containsSemiMixedTypes="0" containsString="0" containsNumber="1" containsInteger="1" minValue="308" maxValue="2349"/>
    </cacheField>
    <cacheField name="UB" numFmtId="0">
      <sharedItems containsSemiMixedTypes="0" containsString="0" containsNumber="1" containsInteger="1" minValue="332" maxValue="6432"/>
    </cacheField>
    <cacheField name="GAP" numFmtId="9">
      <sharedItems containsSemiMixedTypes="0" containsString="0" containsNumber="1" minValue="0" maxValue="0.63479477611940294" count="16">
        <n v="3.9473684210526314E-2"/>
        <n v="0"/>
        <n v="7.2289156626506021E-2"/>
        <n v="1.1686143572621035E-2"/>
        <n v="0.60608586911213003"/>
        <n v="8.0656185919343815E-2"/>
        <n v="3.5502958579881658E-2"/>
        <n v="0.15965008201202843"/>
        <n v="5.8703071672354952E-2"/>
        <n v="1.8065887353878853E-2"/>
        <n v="3.7136706135629707E-2"/>
        <n v="8.7373979836773891E-2"/>
        <n v="0.24281867145421904"/>
        <n v="0.61632528278813814"/>
        <n v="5.829383886255924E-2"/>
        <n v="0.63479477611940294"/>
      </sharedItems>
    </cacheField>
    <cacheField name="Time" numFmtId="0">
      <sharedItems containsSemiMixedTypes="0" containsString="0" containsNumber="1" minValue="2.65" maxValue="723.95" count="35">
        <n v="3.6"/>
        <n v="3.05"/>
        <n v="2.65"/>
        <n v="5.03"/>
        <n v="3.27"/>
        <n v="4.17"/>
        <n v="5.35"/>
        <n v="4.09"/>
        <n v="9.4499999999999993"/>
        <n v="11.77"/>
        <n v="14.14"/>
        <n v="24.86"/>
        <n v="11.46"/>
        <n v="11.12"/>
        <n v="189.56"/>
        <n v="350.95"/>
        <n v="166.99"/>
        <n v="209.57"/>
        <n v="195.7"/>
        <n v="31.49"/>
        <n v="172.83"/>
        <n v="226.87"/>
        <n v="312.20999999999998"/>
        <n v="291.52999999999997"/>
        <n v="313.14"/>
        <n v="285.91000000000003"/>
        <n v="305.45999999999998"/>
        <n v="347.66"/>
        <n v="394.34"/>
        <n v="417.5"/>
        <n v="723.95"/>
        <n v="581.5"/>
        <n v="329.33"/>
        <n v="560.54"/>
        <n v="6.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instancias/10_1_100_1000.txt"/>
    <x v="0"/>
    <n v="803"/>
    <n v="836"/>
    <x v="0"/>
    <x v="0"/>
  </r>
  <r>
    <s v="instancias/10_10_100_1000.txt"/>
    <x v="0"/>
    <n v="410"/>
    <n v="410"/>
    <x v="1"/>
    <x v="1"/>
  </r>
  <r>
    <s v="instancias/10_2_100_1000.txt"/>
    <x v="0"/>
    <n v="308"/>
    <n v="332"/>
    <x v="2"/>
    <x v="2"/>
  </r>
  <r>
    <s v="instancias/10_3_100_1000.txt"/>
    <x v="0"/>
    <n v="595"/>
    <n v="595"/>
    <x v="1"/>
    <x v="3"/>
  </r>
  <r>
    <s v="instancias/10_4_100_1000.txt"/>
    <x v="0"/>
    <n v="767"/>
    <n v="767"/>
    <x v="1"/>
    <x v="4"/>
  </r>
  <r>
    <s v="instancias/10_5_100_1000.txt"/>
    <x v="0"/>
    <n v="535"/>
    <n v="535"/>
    <x v="1"/>
    <x v="5"/>
  </r>
  <r>
    <s v="instancias/10_8_100_1000.txt"/>
    <x v="0"/>
    <n v="694"/>
    <n v="694"/>
    <x v="1"/>
    <x v="6"/>
  </r>
  <r>
    <s v="instancias/10_9_100_1000.txt"/>
    <x v="0"/>
    <n v="636"/>
    <n v="636"/>
    <x v="1"/>
    <x v="7"/>
  </r>
  <r>
    <s v="instancias/12_10_100_1000.txt"/>
    <x v="1"/>
    <n v="899"/>
    <n v="899"/>
    <x v="1"/>
    <x v="8"/>
  </r>
  <r>
    <s v="instancias/12_3_100_1000.txt"/>
    <x v="1"/>
    <n v="915"/>
    <n v="915"/>
    <x v="1"/>
    <x v="9"/>
  </r>
  <r>
    <s v="instancias/12_4_100_1000.txt"/>
    <x v="1"/>
    <n v="592"/>
    <n v="599"/>
    <x v="3"/>
    <x v="10"/>
  </r>
  <r>
    <s v="instancias/12_5_100_1000.txt"/>
    <x v="1"/>
    <n v="1178"/>
    <n v="1178"/>
    <x v="1"/>
    <x v="11"/>
  </r>
  <r>
    <s v="instancias/12_8_100_1000.txt"/>
    <x v="1"/>
    <n v="575"/>
    <n v="575"/>
    <x v="1"/>
    <x v="12"/>
  </r>
  <r>
    <s v="instancias/12_9_100_1000.txt"/>
    <x v="1"/>
    <n v="1032"/>
    <n v="1032"/>
    <x v="1"/>
    <x v="13"/>
  </r>
  <r>
    <s v="instancias/15_1_100_1000.txt"/>
    <x v="2"/>
    <n v="1066"/>
    <n v="1066"/>
    <x v="1"/>
    <x v="14"/>
  </r>
  <r>
    <s v="instancias/15_10_100_1000.txt"/>
    <x v="2"/>
    <n v="1170"/>
    <n v="1170"/>
    <x v="1"/>
    <x v="15"/>
  </r>
  <r>
    <s v="instancias/15_2_100_1000.txt"/>
    <x v="2"/>
    <n v="643"/>
    <n v="643"/>
    <x v="1"/>
    <x v="16"/>
  </r>
  <r>
    <s v="instancias/15_3_100_1000.txt"/>
    <x v="2"/>
    <n v="685"/>
    <n v="685"/>
    <x v="1"/>
    <x v="17"/>
  </r>
  <r>
    <s v="instancias/15_4_100_1000.txt"/>
    <x v="2"/>
    <n v="781"/>
    <n v="781"/>
    <x v="1"/>
    <x v="18"/>
  </r>
  <r>
    <s v="instancias/15_5_100_1000.txt"/>
    <x v="2"/>
    <n v="945"/>
    <n v="2399"/>
    <x v="4"/>
    <x v="19"/>
  </r>
  <r>
    <s v="instancias/15_6_100_1000.txt"/>
    <x v="2"/>
    <n v="1121"/>
    <n v="1121"/>
    <x v="1"/>
    <x v="20"/>
  </r>
  <r>
    <s v="instancias/15_7_100_1000.txt"/>
    <x v="2"/>
    <n v="944"/>
    <n v="944"/>
    <x v="1"/>
    <x v="21"/>
  </r>
  <r>
    <s v="instancias/20_1_100_1000.txt"/>
    <x v="3"/>
    <n v="1345"/>
    <n v="1463"/>
    <x v="5"/>
    <x v="22"/>
  </r>
  <r>
    <s v="instancias/20_10_100_1000.txt"/>
    <x v="3"/>
    <n v="921"/>
    <n v="921"/>
    <x v="1"/>
    <x v="23"/>
  </r>
  <r>
    <s v="instancias/20_3_100_1000.txt"/>
    <x v="3"/>
    <n v="1793"/>
    <n v="1859"/>
    <x v="6"/>
    <x v="24"/>
  </r>
  <r>
    <s v="instancias/20_4_100_1000.txt"/>
    <x v="3"/>
    <n v="1504"/>
    <n v="1504"/>
    <x v="1"/>
    <x v="25"/>
  </r>
  <r>
    <s v="instancias/20_5_100_1000.txt"/>
    <x v="3"/>
    <n v="1537"/>
    <n v="1829"/>
    <x v="7"/>
    <x v="26"/>
  </r>
  <r>
    <s v="instancias/20_6_100_1000.txt"/>
    <x v="3"/>
    <n v="1379"/>
    <n v="1465"/>
    <x v="8"/>
    <x v="27"/>
  </r>
  <r>
    <s v="instancias/20_7_100_1000.txt"/>
    <x v="3"/>
    <n v="1848"/>
    <n v="1882"/>
    <x v="9"/>
    <x v="28"/>
  </r>
  <r>
    <s v="instancias/20_9_100_1000.txt"/>
    <x v="3"/>
    <n v="1789"/>
    <n v="1858"/>
    <x v="10"/>
    <x v="29"/>
  </r>
  <r>
    <s v="instancias/25_1_100_1000.txt"/>
    <x v="4"/>
    <n v="1901"/>
    <n v="2083"/>
    <x v="11"/>
    <x v="30"/>
  </r>
  <r>
    <s v="instancias/25_10_100_1000.txt"/>
    <x v="4"/>
    <n v="1687"/>
    <n v="2228"/>
    <x v="12"/>
    <x v="31"/>
  </r>
  <r>
    <s v="instancias/25_3_100_1000.txt"/>
    <x v="4"/>
    <n v="1255"/>
    <n v="3271"/>
    <x v="13"/>
    <x v="32"/>
  </r>
  <r>
    <s v="instancias/25_4_100_1000.txt"/>
    <x v="4"/>
    <n v="1987"/>
    <n v="2110"/>
    <x v="14"/>
    <x v="33"/>
  </r>
  <r>
    <s v="instancias/25_7_100_1000.txt"/>
    <x v="4"/>
    <n v="2349"/>
    <n v="6432"/>
    <x v="15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9" firstHeaderRow="0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9" showAll="0">
      <items count="17">
        <item x="1"/>
        <item x="3"/>
        <item x="9"/>
        <item x="6"/>
        <item x="10"/>
        <item x="0"/>
        <item x="14"/>
        <item x="8"/>
        <item x="2"/>
        <item x="5"/>
        <item x="11"/>
        <item x="7"/>
        <item x="12"/>
        <item x="4"/>
        <item x="13"/>
        <item x="15"/>
        <item t="default"/>
      </items>
    </pivotField>
    <pivotField dataField="1" showAll="0">
      <items count="36">
        <item x="2"/>
        <item x="1"/>
        <item x="4"/>
        <item x="0"/>
        <item x="7"/>
        <item x="5"/>
        <item x="3"/>
        <item x="6"/>
        <item x="34"/>
        <item x="8"/>
        <item x="13"/>
        <item x="12"/>
        <item x="9"/>
        <item x="10"/>
        <item x="11"/>
        <item x="19"/>
        <item x="16"/>
        <item x="20"/>
        <item x="14"/>
        <item x="18"/>
        <item x="17"/>
        <item x="21"/>
        <item x="25"/>
        <item x="23"/>
        <item x="26"/>
        <item x="22"/>
        <item x="24"/>
        <item x="32"/>
        <item x="27"/>
        <item x="15"/>
        <item x="28"/>
        <item x="29"/>
        <item x="33"/>
        <item x="31"/>
        <item x="3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" fld="4" subtotal="average" baseField="0" baseItem="0"/>
    <dataField name="Average of Time" fld="5" subtotal="average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E7"/>
    </sheetView>
  </sheetViews>
  <sheetFormatPr baseColWidth="10" defaultRowHeight="16" x14ac:dyDescent="0.2"/>
  <cols>
    <col min="1" max="1" width="9" style="2" customWidth="1"/>
    <col min="2" max="2" width="14.6640625" style="25" bestFit="1" customWidth="1"/>
    <col min="3" max="3" width="14.6640625" style="35" bestFit="1" customWidth="1"/>
    <col min="4" max="5" width="14.6640625" style="35" customWidth="1"/>
    <col min="6" max="6" width="14.6640625" style="25" bestFit="1" customWidth="1"/>
    <col min="7" max="7" width="14.6640625" style="35" bestFit="1" customWidth="1"/>
    <col min="8" max="16384" width="10.83203125" style="2"/>
  </cols>
  <sheetData>
    <row r="1" spans="1:12" x14ac:dyDescent="0.2">
      <c r="A1" s="57" t="s">
        <v>88</v>
      </c>
      <c r="B1" s="56" t="s">
        <v>89</v>
      </c>
      <c r="C1" s="56"/>
      <c r="D1" s="56" t="s">
        <v>137</v>
      </c>
      <c r="E1" s="56"/>
      <c r="F1" s="56" t="s">
        <v>90</v>
      </c>
      <c r="G1" s="56"/>
    </row>
    <row r="2" spans="1:12" x14ac:dyDescent="0.2">
      <c r="A2" s="58"/>
      <c r="B2" s="51" t="s">
        <v>91</v>
      </c>
      <c r="C2" s="52" t="s">
        <v>92</v>
      </c>
      <c r="D2" s="51" t="s">
        <v>91</v>
      </c>
      <c r="E2" s="52" t="s">
        <v>92</v>
      </c>
      <c r="F2" s="51" t="s">
        <v>91</v>
      </c>
      <c r="G2" s="52" t="s">
        <v>93</v>
      </c>
      <c r="I2" s="2" t="s">
        <v>88</v>
      </c>
      <c r="J2" s="54" t="s">
        <v>89</v>
      </c>
      <c r="K2" s="54" t="s">
        <v>137</v>
      </c>
      <c r="L2" s="55"/>
    </row>
    <row r="3" spans="1:12" x14ac:dyDescent="0.2">
      <c r="A3" s="38">
        <v>1</v>
      </c>
      <c r="B3" s="36">
        <v>9.0361445783132526E-3</v>
      </c>
      <c r="C3" s="37">
        <v>1.9906562499999998</v>
      </c>
      <c r="D3" s="36">
        <v>1.3970355104629042E-2</v>
      </c>
      <c r="E3" s="37">
        <v>3.9012500000000006</v>
      </c>
      <c r="F3" s="36">
        <v>9.0361445783132526E-3</v>
      </c>
      <c r="G3" s="37">
        <v>2.4645000000000001</v>
      </c>
      <c r="I3" s="38">
        <v>1</v>
      </c>
      <c r="J3" s="36">
        <v>9.0361445783132526E-3</v>
      </c>
      <c r="K3" s="36">
        <v>1.3970355104629042E-2</v>
      </c>
    </row>
    <row r="4" spans="1:12" x14ac:dyDescent="0.2">
      <c r="A4" s="38">
        <v>2</v>
      </c>
      <c r="B4" s="36">
        <v>3.3886127856385686E-3</v>
      </c>
      <c r="C4" s="37">
        <v>4.6899583333333332</v>
      </c>
      <c r="D4" s="36">
        <v>1.9476905954368391E-3</v>
      </c>
      <c r="E4" s="37">
        <v>13.800000000000002</v>
      </c>
      <c r="F4" s="36">
        <v>1.9476905954368391E-3</v>
      </c>
      <c r="G4" s="37">
        <v>103.78166666666668</v>
      </c>
      <c r="I4" s="38">
        <v>2</v>
      </c>
      <c r="J4" s="36">
        <v>3.3886127856385686E-3</v>
      </c>
      <c r="K4" s="36">
        <v>1.9476905954368391E-3</v>
      </c>
    </row>
    <row r="5" spans="1:12" x14ac:dyDescent="0.2">
      <c r="A5" s="38">
        <v>3</v>
      </c>
      <c r="B5" s="36">
        <v>0</v>
      </c>
      <c r="C5" s="37">
        <v>61.749187499999998</v>
      </c>
      <c r="D5" s="36">
        <v>7.5760733639016253E-2</v>
      </c>
      <c r="E5" s="37">
        <v>192.995</v>
      </c>
      <c r="F5" s="36">
        <v>9.6450617283950612E-4</v>
      </c>
      <c r="G5" s="37">
        <v>200.01050000000001</v>
      </c>
      <c r="I5" s="38">
        <v>3</v>
      </c>
      <c r="J5" s="36">
        <v>0</v>
      </c>
      <c r="K5" s="36">
        <v>7.5760733639016253E-2</v>
      </c>
    </row>
    <row r="6" spans="1:12" x14ac:dyDescent="0.2">
      <c r="A6" s="38">
        <v>4</v>
      </c>
      <c r="B6" s="36">
        <v>1.4802583043069943E-2</v>
      </c>
      <c r="C6" s="37">
        <v>118.7801875</v>
      </c>
      <c r="D6" s="36">
        <v>4.8714361459139675E-2</v>
      </c>
      <c r="E6" s="37">
        <v>333.46875</v>
      </c>
      <c r="F6" s="36">
        <v>3.1223128366696374E-2</v>
      </c>
      <c r="G6" s="37">
        <v>200.01349999999999</v>
      </c>
      <c r="I6" s="38">
        <v>4</v>
      </c>
      <c r="J6" s="36">
        <v>1.4802583043069943E-2</v>
      </c>
      <c r="K6" s="36">
        <v>4.8714361459139675E-2</v>
      </c>
    </row>
    <row r="7" spans="1:12" x14ac:dyDescent="0.2">
      <c r="A7" s="38">
        <v>5</v>
      </c>
      <c r="B7" s="36">
        <v>4.8372111684004029E-2</v>
      </c>
      <c r="C7" s="37">
        <v>135.06299999999996</v>
      </c>
      <c r="D7" s="36">
        <v>0.32792130981221862</v>
      </c>
      <c r="E7" s="37">
        <v>440.33799999999991</v>
      </c>
      <c r="F7" s="36">
        <v>5.6517884392428594E-2</v>
      </c>
      <c r="G7" s="37">
        <v>200.0136</v>
      </c>
      <c r="I7" s="38">
        <v>5</v>
      </c>
      <c r="J7" s="36">
        <v>4.8372111684004029E-2</v>
      </c>
      <c r="K7" s="36">
        <v>0.32792130981221862</v>
      </c>
    </row>
  </sheetData>
  <mergeCells count="4">
    <mergeCell ref="B1:C1"/>
    <mergeCell ref="F1:G1"/>
    <mergeCell ref="A1:A2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5" workbookViewId="0">
      <selection activeCell="B3" sqref="B3:B37"/>
    </sheetView>
  </sheetViews>
  <sheetFormatPr baseColWidth="10" defaultRowHeight="16" x14ac:dyDescent="0.2"/>
  <cols>
    <col min="1" max="1" width="26.33203125" style="45" bestFit="1" customWidth="1"/>
    <col min="2" max="2" width="10.5" style="45" customWidth="1"/>
    <col min="3" max="3" width="14.33203125" style="45" hidden="1" customWidth="1"/>
    <col min="4" max="4" width="13.33203125" style="46" bestFit="1" customWidth="1"/>
    <col min="5" max="5" width="14.83203125" style="47" bestFit="1" customWidth="1"/>
    <col min="6" max="6" width="6" style="45" hidden="1" customWidth="1"/>
    <col min="7" max="7" width="9.1640625" style="46" customWidth="1"/>
    <col min="8" max="8" width="11.5" style="45" customWidth="1"/>
  </cols>
  <sheetData>
    <row r="1" spans="1:8" x14ac:dyDescent="0.2">
      <c r="A1" s="59" t="s">
        <v>95</v>
      </c>
      <c r="B1" s="59" t="s">
        <v>16</v>
      </c>
      <c r="C1" s="60" t="s">
        <v>94</v>
      </c>
      <c r="D1" s="60"/>
      <c r="E1" s="60"/>
      <c r="F1" s="60" t="s">
        <v>10</v>
      </c>
      <c r="G1" s="60"/>
      <c r="H1" s="60"/>
    </row>
    <row r="2" spans="1:8" x14ac:dyDescent="0.2">
      <c r="A2" s="59"/>
      <c r="B2" s="59"/>
      <c r="C2" s="48" t="s">
        <v>91</v>
      </c>
      <c r="D2" s="49" t="s">
        <v>97</v>
      </c>
      <c r="E2" s="50" t="s">
        <v>96</v>
      </c>
      <c r="F2" s="48" t="s">
        <v>4</v>
      </c>
      <c r="G2" s="49" t="s">
        <v>2</v>
      </c>
      <c r="H2" s="48" t="s">
        <v>96</v>
      </c>
    </row>
    <row r="3" spans="1:8" x14ac:dyDescent="0.2">
      <c r="A3" s="42" t="s">
        <v>17</v>
      </c>
      <c r="B3" s="41">
        <v>803</v>
      </c>
      <c r="C3" s="43">
        <v>803</v>
      </c>
      <c r="D3" s="40">
        <f t="shared" ref="D3:D37" si="0">(C3-B3)/C3</f>
        <v>0</v>
      </c>
      <c r="E3" s="44">
        <v>2.77475</v>
      </c>
      <c r="F3" s="41">
        <v>803</v>
      </c>
      <c r="G3" s="40">
        <f t="shared" ref="G3:G37" si="1">(F3-B3)/F3</f>
        <v>0</v>
      </c>
      <c r="H3" s="44">
        <v>2.4950000000000001</v>
      </c>
    </row>
    <row r="4" spans="1:8" x14ac:dyDescent="0.2">
      <c r="A4" s="42" t="s">
        <v>24</v>
      </c>
      <c r="B4" s="41">
        <v>410</v>
      </c>
      <c r="C4" s="43">
        <v>410</v>
      </c>
      <c r="D4" s="40">
        <f t="shared" si="0"/>
        <v>0</v>
      </c>
      <c r="E4" s="44">
        <v>1.6160000000000001</v>
      </c>
      <c r="F4" s="41">
        <v>410</v>
      </c>
      <c r="G4" s="40">
        <f t="shared" si="1"/>
        <v>0</v>
      </c>
      <c r="H4" s="44">
        <v>0.60599999999999998</v>
      </c>
    </row>
    <row r="5" spans="1:8" x14ac:dyDescent="0.2">
      <c r="A5" s="42" t="s">
        <v>18</v>
      </c>
      <c r="B5" s="41">
        <v>308</v>
      </c>
      <c r="C5" s="43">
        <v>332</v>
      </c>
      <c r="D5" s="40">
        <f t="shared" si="0"/>
        <v>7.2289156626506021E-2</v>
      </c>
      <c r="E5" s="44">
        <v>2.45825</v>
      </c>
      <c r="F5" s="41">
        <v>332</v>
      </c>
      <c r="G5" s="40">
        <f t="shared" si="1"/>
        <v>7.2289156626506021E-2</v>
      </c>
      <c r="H5" s="44">
        <v>0.71899999999999997</v>
      </c>
    </row>
    <row r="6" spans="1:8" x14ac:dyDescent="0.2">
      <c r="A6" s="42" t="s">
        <v>19</v>
      </c>
      <c r="B6" s="41">
        <v>595</v>
      </c>
      <c r="C6" s="43">
        <v>595</v>
      </c>
      <c r="D6" s="40">
        <f t="shared" si="0"/>
        <v>0</v>
      </c>
      <c r="E6" s="44">
        <v>2.8812499999999996</v>
      </c>
      <c r="F6" s="41">
        <v>595</v>
      </c>
      <c r="G6" s="40">
        <f t="shared" si="1"/>
        <v>0</v>
      </c>
      <c r="H6" s="44">
        <v>3.3650000000000002</v>
      </c>
    </row>
    <row r="7" spans="1:8" x14ac:dyDescent="0.2">
      <c r="A7" s="42" t="s">
        <v>20</v>
      </c>
      <c r="B7" s="41">
        <v>767</v>
      </c>
      <c r="C7" s="43">
        <v>767</v>
      </c>
      <c r="D7" s="40">
        <f t="shared" si="0"/>
        <v>0</v>
      </c>
      <c r="E7" s="44">
        <v>1.7862499999999999</v>
      </c>
      <c r="F7" s="41">
        <v>767</v>
      </c>
      <c r="G7" s="40">
        <f t="shared" si="1"/>
        <v>0</v>
      </c>
      <c r="H7" s="44">
        <v>1.498</v>
      </c>
    </row>
    <row r="8" spans="1:8" x14ac:dyDescent="0.2">
      <c r="A8" s="42" t="s">
        <v>21</v>
      </c>
      <c r="B8" s="41">
        <v>535</v>
      </c>
      <c r="C8" s="39">
        <v>535</v>
      </c>
      <c r="D8" s="40">
        <f t="shared" si="0"/>
        <v>0</v>
      </c>
      <c r="E8" s="44">
        <v>0.21825</v>
      </c>
      <c r="F8" s="41">
        <v>535</v>
      </c>
      <c r="G8" s="40">
        <f t="shared" si="1"/>
        <v>0</v>
      </c>
      <c r="H8" s="44">
        <v>3.7490000000000001</v>
      </c>
    </row>
    <row r="9" spans="1:8" x14ac:dyDescent="0.2">
      <c r="A9" s="42" t="s">
        <v>22</v>
      </c>
      <c r="B9" s="41">
        <v>694</v>
      </c>
      <c r="C9" s="43">
        <v>694</v>
      </c>
      <c r="D9" s="40">
        <f t="shared" si="0"/>
        <v>0</v>
      </c>
      <c r="E9" s="44">
        <v>2.5094999999999996</v>
      </c>
      <c r="F9" s="41">
        <v>694</v>
      </c>
      <c r="G9" s="40">
        <f t="shared" si="1"/>
        <v>0</v>
      </c>
      <c r="H9" s="44">
        <v>1.8360000000000001</v>
      </c>
    </row>
    <row r="10" spans="1:8" x14ac:dyDescent="0.2">
      <c r="A10" s="42" t="s">
        <v>23</v>
      </c>
      <c r="B10" s="41">
        <v>636</v>
      </c>
      <c r="C10" s="43">
        <v>636</v>
      </c>
      <c r="D10" s="40">
        <f t="shared" si="0"/>
        <v>0</v>
      </c>
      <c r="E10" s="44">
        <v>1.681</v>
      </c>
      <c r="F10" s="41">
        <v>636</v>
      </c>
      <c r="G10" s="40">
        <f t="shared" si="1"/>
        <v>0</v>
      </c>
      <c r="H10" s="44">
        <v>5.4480000000000004</v>
      </c>
    </row>
    <row r="11" spans="1:8" x14ac:dyDescent="0.2">
      <c r="A11" s="42" t="s">
        <v>30</v>
      </c>
      <c r="B11" s="41">
        <v>899</v>
      </c>
      <c r="C11" s="43">
        <v>899</v>
      </c>
      <c r="D11" s="40">
        <f t="shared" si="0"/>
        <v>0</v>
      </c>
      <c r="E11" s="44">
        <v>2.3895</v>
      </c>
      <c r="F11" s="41">
        <v>899</v>
      </c>
      <c r="G11" s="40">
        <f t="shared" si="1"/>
        <v>0</v>
      </c>
      <c r="H11" s="44">
        <v>56.037999999999997</v>
      </c>
    </row>
    <row r="12" spans="1:8" x14ac:dyDescent="0.2">
      <c r="A12" s="42" t="s">
        <v>25</v>
      </c>
      <c r="B12" s="41">
        <v>915</v>
      </c>
      <c r="C12" s="43">
        <v>915</v>
      </c>
      <c r="D12" s="40">
        <f t="shared" si="0"/>
        <v>0</v>
      </c>
      <c r="E12" s="44">
        <v>5.7282500000000001</v>
      </c>
      <c r="F12" s="41">
        <v>915</v>
      </c>
      <c r="G12" s="40">
        <f t="shared" si="1"/>
        <v>0</v>
      </c>
      <c r="H12" s="44">
        <v>82.100999999999999</v>
      </c>
    </row>
    <row r="13" spans="1:8" x14ac:dyDescent="0.2">
      <c r="A13" s="42" t="s">
        <v>26</v>
      </c>
      <c r="B13" s="41">
        <v>592</v>
      </c>
      <c r="C13" s="43">
        <v>599</v>
      </c>
      <c r="D13" s="40">
        <f t="shared" si="0"/>
        <v>1.1686143572621035E-2</v>
      </c>
      <c r="E13" s="44">
        <v>5.3555000000000001</v>
      </c>
      <c r="F13" s="41">
        <v>599</v>
      </c>
      <c r="G13" s="40">
        <f t="shared" si="1"/>
        <v>1.1686143572621035E-2</v>
      </c>
      <c r="H13" s="44">
        <v>200.00800000000001</v>
      </c>
    </row>
    <row r="14" spans="1:8" x14ac:dyDescent="0.2">
      <c r="A14" s="42" t="s">
        <v>27</v>
      </c>
      <c r="B14" s="41">
        <v>1178</v>
      </c>
      <c r="C14" s="43">
        <v>1178</v>
      </c>
      <c r="D14" s="40">
        <f t="shared" si="0"/>
        <v>0</v>
      </c>
      <c r="E14" s="44">
        <v>5.1829999999999998</v>
      </c>
      <c r="F14" s="41">
        <v>1178</v>
      </c>
      <c r="G14" s="40">
        <f t="shared" si="1"/>
        <v>0</v>
      </c>
      <c r="H14" s="44">
        <v>200.006</v>
      </c>
    </row>
    <row r="15" spans="1:8" x14ac:dyDescent="0.2">
      <c r="A15" s="42" t="s">
        <v>28</v>
      </c>
      <c r="B15" s="41">
        <v>575</v>
      </c>
      <c r="C15" s="43">
        <v>575</v>
      </c>
      <c r="D15" s="40">
        <f t="shared" si="0"/>
        <v>0</v>
      </c>
      <c r="E15" s="44">
        <v>5.4424999999999999</v>
      </c>
      <c r="F15" s="41">
        <v>575</v>
      </c>
      <c r="G15" s="40">
        <f t="shared" si="1"/>
        <v>0</v>
      </c>
      <c r="H15" s="44">
        <v>45.005000000000003</v>
      </c>
    </row>
    <row r="16" spans="1:8" x14ac:dyDescent="0.2">
      <c r="A16" s="42" t="s">
        <v>29</v>
      </c>
      <c r="B16" s="41">
        <v>1032</v>
      </c>
      <c r="C16" s="43">
        <v>1041</v>
      </c>
      <c r="D16" s="40">
        <f t="shared" si="0"/>
        <v>8.6455331412103754E-3</v>
      </c>
      <c r="E16" s="44">
        <v>4.0410000000000004</v>
      </c>
      <c r="F16" s="41">
        <v>1032</v>
      </c>
      <c r="G16" s="40">
        <f t="shared" si="1"/>
        <v>0</v>
      </c>
      <c r="H16" s="44">
        <v>39.531999999999996</v>
      </c>
    </row>
    <row r="17" spans="1:8" x14ac:dyDescent="0.2">
      <c r="A17" s="42" t="s">
        <v>31</v>
      </c>
      <c r="B17" s="41">
        <v>1066</v>
      </c>
      <c r="C17" s="43">
        <v>1066</v>
      </c>
      <c r="D17" s="40">
        <f t="shared" si="0"/>
        <v>0</v>
      </c>
      <c r="E17" s="44">
        <v>78.969499999999996</v>
      </c>
      <c r="F17" s="41">
        <v>1066</v>
      </c>
      <c r="G17" s="40">
        <f t="shared" si="1"/>
        <v>0</v>
      </c>
      <c r="H17" s="44">
        <v>200.01</v>
      </c>
    </row>
    <row r="18" spans="1:8" x14ac:dyDescent="0.2">
      <c r="A18" s="42" t="s">
        <v>38</v>
      </c>
      <c r="B18" s="41">
        <v>1170</v>
      </c>
      <c r="C18" s="43">
        <v>1170</v>
      </c>
      <c r="D18" s="40">
        <f t="shared" si="0"/>
        <v>0</v>
      </c>
      <c r="E18" s="44">
        <v>84.937749999999994</v>
      </c>
      <c r="F18" s="41">
        <v>1170</v>
      </c>
      <c r="G18" s="40">
        <f t="shared" si="1"/>
        <v>0</v>
      </c>
      <c r="H18" s="44">
        <v>200.012</v>
      </c>
    </row>
    <row r="19" spans="1:8" x14ac:dyDescent="0.2">
      <c r="A19" s="42" t="s">
        <v>32</v>
      </c>
      <c r="B19" s="41">
        <v>643</v>
      </c>
      <c r="C19" s="43">
        <v>643</v>
      </c>
      <c r="D19" s="40">
        <f t="shared" si="0"/>
        <v>0</v>
      </c>
      <c r="E19" s="44">
        <v>58.691749999999999</v>
      </c>
      <c r="F19" s="41">
        <v>648</v>
      </c>
      <c r="G19" s="40">
        <f t="shared" si="1"/>
        <v>7.716049382716049E-3</v>
      </c>
      <c r="H19" s="44">
        <v>200.01</v>
      </c>
    </row>
    <row r="20" spans="1:8" x14ac:dyDescent="0.2">
      <c r="A20" s="42" t="s">
        <v>33</v>
      </c>
      <c r="B20" s="41">
        <v>685</v>
      </c>
      <c r="C20" s="43">
        <v>685</v>
      </c>
      <c r="D20" s="40">
        <f t="shared" si="0"/>
        <v>0</v>
      </c>
      <c r="E20" s="44">
        <v>53.255000000000003</v>
      </c>
      <c r="F20" s="41">
        <v>685</v>
      </c>
      <c r="G20" s="40">
        <f t="shared" si="1"/>
        <v>0</v>
      </c>
      <c r="H20" s="44">
        <v>200.00800000000001</v>
      </c>
    </row>
    <row r="21" spans="1:8" x14ac:dyDescent="0.2">
      <c r="A21" s="42" t="s">
        <v>34</v>
      </c>
      <c r="B21" s="41">
        <v>781</v>
      </c>
      <c r="C21" s="43">
        <v>781</v>
      </c>
      <c r="D21" s="40">
        <f t="shared" si="0"/>
        <v>0</v>
      </c>
      <c r="E21" s="44">
        <v>62.988500000000002</v>
      </c>
      <c r="F21" s="41">
        <v>781</v>
      </c>
      <c r="G21" s="40">
        <f t="shared" si="1"/>
        <v>0</v>
      </c>
      <c r="H21" s="44">
        <v>200.00800000000001</v>
      </c>
    </row>
    <row r="22" spans="1:8" x14ac:dyDescent="0.2">
      <c r="A22" s="42" t="s">
        <v>35</v>
      </c>
      <c r="B22" s="41">
        <v>945</v>
      </c>
      <c r="C22" s="43">
        <v>945</v>
      </c>
      <c r="D22" s="40">
        <f t="shared" si="0"/>
        <v>0</v>
      </c>
      <c r="E22" s="44">
        <v>37.301000000000002</v>
      </c>
      <c r="F22" s="41">
        <v>945</v>
      </c>
      <c r="G22" s="40">
        <f t="shared" si="1"/>
        <v>0</v>
      </c>
      <c r="H22" s="44">
        <v>200.00700000000001</v>
      </c>
    </row>
    <row r="23" spans="1:8" x14ac:dyDescent="0.2">
      <c r="A23" s="42" t="s">
        <v>36</v>
      </c>
      <c r="B23" s="41">
        <v>1121</v>
      </c>
      <c r="C23" s="43">
        <v>1121</v>
      </c>
      <c r="D23" s="40">
        <f t="shared" si="0"/>
        <v>0</v>
      </c>
      <c r="E23" s="44">
        <v>54.684750000000001</v>
      </c>
      <c r="F23" s="41">
        <v>1121</v>
      </c>
      <c r="G23" s="40">
        <f t="shared" si="1"/>
        <v>0</v>
      </c>
      <c r="H23" s="44">
        <v>200.00899999999999</v>
      </c>
    </row>
    <row r="24" spans="1:8" x14ac:dyDescent="0.2">
      <c r="A24" s="42" t="s">
        <v>37</v>
      </c>
      <c r="B24" s="41">
        <v>944</v>
      </c>
      <c r="C24" s="43">
        <v>944</v>
      </c>
      <c r="D24" s="40">
        <f t="shared" si="0"/>
        <v>0</v>
      </c>
      <c r="E24" s="44">
        <v>63.16525</v>
      </c>
      <c r="F24" s="41">
        <v>944</v>
      </c>
      <c r="G24" s="40">
        <f t="shared" si="1"/>
        <v>0</v>
      </c>
      <c r="H24" s="44">
        <v>200.02</v>
      </c>
    </row>
    <row r="25" spans="1:8" x14ac:dyDescent="0.2">
      <c r="A25" s="42" t="s">
        <v>39</v>
      </c>
      <c r="B25" s="41">
        <v>1345</v>
      </c>
      <c r="C25" s="43">
        <v>1360</v>
      </c>
      <c r="D25" s="40">
        <f t="shared" si="0"/>
        <v>1.1029411764705883E-2</v>
      </c>
      <c r="E25" s="44">
        <v>202.02375000000001</v>
      </c>
      <c r="F25" s="41">
        <v>1535</v>
      </c>
      <c r="G25" s="40">
        <f t="shared" si="1"/>
        <v>0.12377850162866449</v>
      </c>
      <c r="H25" s="44">
        <v>200.04400000000001</v>
      </c>
    </row>
    <row r="26" spans="1:8" x14ac:dyDescent="0.2">
      <c r="A26" s="42" t="s">
        <v>46</v>
      </c>
      <c r="B26" s="41">
        <v>921</v>
      </c>
      <c r="C26" s="43">
        <v>921</v>
      </c>
      <c r="D26" s="40">
        <f t="shared" si="0"/>
        <v>0</v>
      </c>
      <c r="E26" s="44">
        <v>94.1935</v>
      </c>
      <c r="F26" s="41">
        <v>921</v>
      </c>
      <c r="G26" s="40">
        <f t="shared" si="1"/>
        <v>0</v>
      </c>
      <c r="H26" s="44">
        <v>200.01</v>
      </c>
    </row>
    <row r="27" spans="1:8" x14ac:dyDescent="0.2">
      <c r="A27" s="42" t="s">
        <v>40</v>
      </c>
      <c r="B27" s="41">
        <v>1793</v>
      </c>
      <c r="C27" s="43">
        <v>1815</v>
      </c>
      <c r="D27" s="40">
        <f t="shared" si="0"/>
        <v>1.2121212121212121E-2</v>
      </c>
      <c r="E27" s="44">
        <v>114.04000000000002</v>
      </c>
      <c r="F27" s="41">
        <v>1822</v>
      </c>
      <c r="G27" s="40">
        <f t="shared" si="1"/>
        <v>1.5916575192096598E-2</v>
      </c>
      <c r="H27" s="44">
        <v>200.011</v>
      </c>
    </row>
    <row r="28" spans="1:8" x14ac:dyDescent="0.2">
      <c r="A28" s="42" t="s">
        <v>41</v>
      </c>
      <c r="B28" s="41">
        <v>1504</v>
      </c>
      <c r="C28" s="43">
        <v>1557</v>
      </c>
      <c r="D28" s="40">
        <f t="shared" si="0"/>
        <v>3.4039820166987797E-2</v>
      </c>
      <c r="E28" s="44">
        <v>87.271249999999995</v>
      </c>
      <c r="F28" s="41">
        <v>1504</v>
      </c>
      <c r="G28" s="40">
        <f t="shared" si="1"/>
        <v>0</v>
      </c>
      <c r="H28" s="44">
        <v>200.01</v>
      </c>
    </row>
    <row r="29" spans="1:8" x14ac:dyDescent="0.2">
      <c r="A29" s="42" t="s">
        <v>42</v>
      </c>
      <c r="B29" s="41">
        <v>1537</v>
      </c>
      <c r="C29" s="43">
        <v>1611.5</v>
      </c>
      <c r="D29" s="40">
        <f t="shared" si="0"/>
        <v>4.6230220291653738E-2</v>
      </c>
      <c r="E29" s="44">
        <v>108.22399999999999</v>
      </c>
      <c r="F29" s="41">
        <v>1610</v>
      </c>
      <c r="G29" s="40">
        <f t="shared" si="1"/>
        <v>4.5341614906832299E-2</v>
      </c>
      <c r="H29" s="44">
        <v>200.00899999999999</v>
      </c>
    </row>
    <row r="30" spans="1:8" x14ac:dyDescent="0.2">
      <c r="A30" s="42" t="s">
        <v>43</v>
      </c>
      <c r="B30" s="41">
        <v>1379</v>
      </c>
      <c r="C30" s="43">
        <v>1400</v>
      </c>
      <c r="D30" s="40">
        <f t="shared" si="0"/>
        <v>1.4999999999999999E-2</v>
      </c>
      <c r="E30" s="44">
        <v>102.35025</v>
      </c>
      <c r="F30" s="41">
        <v>1407</v>
      </c>
      <c r="G30" s="40">
        <f t="shared" si="1"/>
        <v>1.9900497512437811E-2</v>
      </c>
      <c r="H30" s="44">
        <v>200.00800000000001</v>
      </c>
    </row>
    <row r="31" spans="1:8" x14ac:dyDescent="0.2">
      <c r="A31" s="42" t="s">
        <v>44</v>
      </c>
      <c r="B31" s="41">
        <v>1848</v>
      </c>
      <c r="C31" s="43">
        <v>1848</v>
      </c>
      <c r="D31" s="40">
        <f t="shared" si="0"/>
        <v>0</v>
      </c>
      <c r="E31" s="44">
        <v>120.32900000000001</v>
      </c>
      <c r="F31" s="41">
        <v>1848</v>
      </c>
      <c r="G31" s="40">
        <f t="shared" si="1"/>
        <v>0</v>
      </c>
      <c r="H31" s="44">
        <v>200.00899999999999</v>
      </c>
    </row>
    <row r="32" spans="1:8" x14ac:dyDescent="0.2">
      <c r="A32" s="42" t="s">
        <v>45</v>
      </c>
      <c r="B32" s="41">
        <v>1789</v>
      </c>
      <c r="C32" s="43">
        <v>1789</v>
      </c>
      <c r="D32" s="40">
        <f t="shared" si="0"/>
        <v>0</v>
      </c>
      <c r="E32" s="44">
        <v>121.80974999999999</v>
      </c>
      <c r="F32" s="41">
        <v>1873</v>
      </c>
      <c r="G32" s="40">
        <f t="shared" si="1"/>
        <v>4.4847837693539776E-2</v>
      </c>
      <c r="H32" s="44">
        <v>200.00700000000001</v>
      </c>
    </row>
    <row r="33" spans="1:8" x14ac:dyDescent="0.2">
      <c r="A33" s="42" t="s">
        <v>47</v>
      </c>
      <c r="B33" s="41">
        <v>1901</v>
      </c>
      <c r="C33" s="43">
        <v>2019</v>
      </c>
      <c r="D33" s="40">
        <f t="shared" si="0"/>
        <v>5.8444774640911343E-2</v>
      </c>
      <c r="E33" s="44">
        <v>180.53174999999999</v>
      </c>
      <c r="F33" s="41">
        <v>1983</v>
      </c>
      <c r="G33" s="40">
        <f t="shared" si="1"/>
        <v>4.1351487644982352E-2</v>
      </c>
      <c r="H33" s="44">
        <v>200.01</v>
      </c>
    </row>
    <row r="34" spans="1:8" x14ac:dyDescent="0.2">
      <c r="A34" s="42" t="s">
        <v>51</v>
      </c>
      <c r="B34" s="41">
        <v>1687</v>
      </c>
      <c r="C34" s="43">
        <v>1795</v>
      </c>
      <c r="D34" s="40">
        <f t="shared" si="0"/>
        <v>6.0167130919220053E-2</v>
      </c>
      <c r="E34" s="44">
        <v>197.09074999999999</v>
      </c>
      <c r="F34" s="41">
        <v>1757</v>
      </c>
      <c r="G34" s="40">
        <f t="shared" si="1"/>
        <v>3.9840637450199202E-2</v>
      </c>
      <c r="H34" s="44">
        <v>200.02600000000001</v>
      </c>
    </row>
    <row r="35" spans="1:8" x14ac:dyDescent="0.2">
      <c r="A35" s="42" t="s">
        <v>48</v>
      </c>
      <c r="B35" s="41">
        <v>1255</v>
      </c>
      <c r="C35" s="43">
        <v>1296</v>
      </c>
      <c r="D35" s="40">
        <f t="shared" si="0"/>
        <v>3.1635802469135804E-2</v>
      </c>
      <c r="E35" s="44">
        <v>0.62374999999999992</v>
      </c>
      <c r="F35" s="41">
        <v>1351</v>
      </c>
      <c r="G35" s="40">
        <f t="shared" si="1"/>
        <v>7.105847520355292E-2</v>
      </c>
      <c r="H35" s="44">
        <v>200.01400000000001</v>
      </c>
    </row>
    <row r="36" spans="1:8" x14ac:dyDescent="0.2">
      <c r="A36" s="42" t="s">
        <v>49</v>
      </c>
      <c r="B36" s="41">
        <v>1987</v>
      </c>
      <c r="C36" s="43">
        <v>2040</v>
      </c>
      <c r="D36" s="40">
        <f t="shared" si="0"/>
        <v>2.5980392156862746E-2</v>
      </c>
      <c r="E36" s="44">
        <v>117.5655</v>
      </c>
      <c r="F36" s="41">
        <v>2146</v>
      </c>
      <c r="G36" s="40">
        <f t="shared" si="1"/>
        <v>7.4091332712022367E-2</v>
      </c>
      <c r="H36" s="44">
        <v>200.01</v>
      </c>
    </row>
    <row r="37" spans="1:8" x14ac:dyDescent="0.2">
      <c r="A37" s="42" t="s">
        <v>50</v>
      </c>
      <c r="B37" s="41">
        <v>2349</v>
      </c>
      <c r="C37" s="43">
        <v>2514</v>
      </c>
      <c r="D37" s="40">
        <f t="shared" si="0"/>
        <v>6.5632458233890217E-2</v>
      </c>
      <c r="E37" s="44">
        <v>179.50324999999998</v>
      </c>
      <c r="F37" s="41">
        <v>2489</v>
      </c>
      <c r="G37" s="40">
        <f t="shared" si="1"/>
        <v>5.62474889513861E-2</v>
      </c>
      <c r="H37" s="44">
        <v>200.00800000000001</v>
      </c>
    </row>
  </sheetData>
  <mergeCells count="4">
    <mergeCell ref="A1:A2"/>
    <mergeCell ref="C1:E1"/>
    <mergeCell ref="F1:H1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2" workbookViewId="0">
      <selection activeCell="C34" sqref="C34"/>
    </sheetView>
  </sheetViews>
  <sheetFormatPr baseColWidth="10" defaultRowHeight="16" x14ac:dyDescent="0.2"/>
  <cols>
    <col min="1" max="1" width="26.33203125" bestFit="1" customWidth="1"/>
    <col min="2" max="2" width="10.5" customWidth="1"/>
    <col min="3" max="3" width="12.6640625" bestFit="1" customWidth="1"/>
    <col min="4" max="4" width="12.6640625" style="25" customWidth="1"/>
    <col min="5" max="5" width="11.5" style="2" customWidth="1"/>
    <col min="6" max="6" width="5.1640625" bestFit="1" customWidth="1"/>
    <col min="7" max="7" width="9.1640625" style="25" customWidth="1"/>
    <col min="8" max="8" width="9.33203125" customWidth="1"/>
    <col min="9" max="9" width="17.6640625" bestFit="1" customWidth="1"/>
    <col min="10" max="10" width="19.33203125" bestFit="1" customWidth="1"/>
    <col min="11" max="11" width="13.5" customWidth="1"/>
  </cols>
  <sheetData>
    <row r="1" spans="1:11" x14ac:dyDescent="0.2">
      <c r="A1" s="65" t="s">
        <v>0</v>
      </c>
      <c r="B1" s="30"/>
      <c r="C1" s="61" t="s">
        <v>9</v>
      </c>
      <c r="D1" s="62"/>
      <c r="E1" s="62"/>
      <c r="F1" s="63" t="s">
        <v>10</v>
      </c>
      <c r="G1" s="63"/>
      <c r="H1" s="63"/>
      <c r="I1" s="64" t="s">
        <v>11</v>
      </c>
      <c r="J1" s="64"/>
      <c r="K1" s="67" t="s">
        <v>14</v>
      </c>
    </row>
    <row r="2" spans="1:11" x14ac:dyDescent="0.2">
      <c r="A2" s="66"/>
      <c r="B2" s="30" t="s">
        <v>52</v>
      </c>
      <c r="C2" s="28" t="s">
        <v>7</v>
      </c>
      <c r="D2" s="23" t="s">
        <v>2</v>
      </c>
      <c r="E2" s="31" t="s">
        <v>8</v>
      </c>
      <c r="F2" s="21" t="s">
        <v>4</v>
      </c>
      <c r="G2" s="26" t="s">
        <v>2</v>
      </c>
      <c r="H2" s="21" t="s">
        <v>3</v>
      </c>
      <c r="I2" s="19" t="s">
        <v>12</v>
      </c>
      <c r="J2" s="19" t="s">
        <v>13</v>
      </c>
      <c r="K2" s="67"/>
    </row>
    <row r="3" spans="1:11" x14ac:dyDescent="0.2">
      <c r="A3" s="10" t="s">
        <v>53</v>
      </c>
      <c r="B3" s="30">
        <v>803</v>
      </c>
      <c r="C3" s="20">
        <v>803</v>
      </c>
      <c r="D3" s="24">
        <f>(C3-B3)/C3</f>
        <v>0</v>
      </c>
      <c r="E3" s="32">
        <v>2.77475</v>
      </c>
      <c r="F3" s="7">
        <v>803</v>
      </c>
      <c r="G3" s="27">
        <f t="shared" ref="G3:G37" si="0">(F3-B3)/F3</f>
        <v>0</v>
      </c>
      <c r="H3" s="8">
        <v>2.4950000000000001</v>
      </c>
      <c r="I3" s="6" t="b">
        <f t="shared" ref="I3:I37" si="1">C3&lt;=F3</f>
        <v>1</v>
      </c>
      <c r="J3" s="9" t="b">
        <f t="shared" ref="J3:J37" si="2">E3&lt;H3</f>
        <v>0</v>
      </c>
      <c r="K3" s="9" t="b">
        <f>IF(EXACT(I3,"TRUE"), IF(EXACT(J3,"TRUE"),TRUE,FALSE), FALSE)</f>
        <v>0</v>
      </c>
    </row>
    <row r="4" spans="1:11" x14ac:dyDescent="0.2">
      <c r="A4" s="10" t="s">
        <v>54</v>
      </c>
      <c r="B4" s="30">
        <v>410</v>
      </c>
      <c r="C4" s="5">
        <v>410</v>
      </c>
      <c r="D4" s="24">
        <f t="shared" ref="D4:D37" si="3">(C4-B4)/C4</f>
        <v>0</v>
      </c>
      <c r="E4" s="33">
        <v>1.6160000000000001</v>
      </c>
      <c r="F4" s="7">
        <v>410</v>
      </c>
      <c r="G4" s="27">
        <f t="shared" si="0"/>
        <v>0</v>
      </c>
      <c r="H4" s="8">
        <v>0.60599999999999998</v>
      </c>
      <c r="I4" s="6" t="b">
        <f t="shared" si="1"/>
        <v>1</v>
      </c>
      <c r="J4" s="9" t="b">
        <f t="shared" si="2"/>
        <v>0</v>
      </c>
      <c r="K4" s="9" t="b">
        <f t="shared" ref="K4:K37" si="4">IF(EXACT(I4,"TRUE"), IF(EXACT(J4,"TRUE"),TRUE,FALSE), FALSE)</f>
        <v>0</v>
      </c>
    </row>
    <row r="5" spans="1:11" x14ac:dyDescent="0.2">
      <c r="A5" s="10" t="s">
        <v>55</v>
      </c>
      <c r="B5" s="30">
        <v>308</v>
      </c>
      <c r="C5" s="5">
        <v>332</v>
      </c>
      <c r="D5" s="24">
        <f t="shared" si="3"/>
        <v>7.2289156626506021E-2</v>
      </c>
      <c r="E5" s="33">
        <v>2.45825</v>
      </c>
      <c r="F5" s="7">
        <v>332</v>
      </c>
      <c r="G5" s="27">
        <f t="shared" si="0"/>
        <v>7.2289156626506021E-2</v>
      </c>
      <c r="H5" s="8">
        <v>0.71899999999999997</v>
      </c>
      <c r="I5" s="6" t="b">
        <f t="shared" si="1"/>
        <v>1</v>
      </c>
      <c r="J5" s="9" t="b">
        <f t="shared" si="2"/>
        <v>0</v>
      </c>
      <c r="K5" s="9" t="b">
        <f t="shared" si="4"/>
        <v>0</v>
      </c>
    </row>
    <row r="6" spans="1:11" x14ac:dyDescent="0.2">
      <c r="A6" s="10" t="s">
        <v>56</v>
      </c>
      <c r="B6" s="30">
        <v>595</v>
      </c>
      <c r="C6" s="5">
        <v>595</v>
      </c>
      <c r="D6" s="24">
        <f t="shared" si="3"/>
        <v>0</v>
      </c>
      <c r="E6" s="33">
        <v>2.8812499999999996</v>
      </c>
      <c r="F6" s="7">
        <v>595</v>
      </c>
      <c r="G6" s="27">
        <f t="shared" si="0"/>
        <v>0</v>
      </c>
      <c r="H6" s="8">
        <v>3.3650000000000002</v>
      </c>
      <c r="I6" s="6" t="b">
        <f t="shared" si="1"/>
        <v>1</v>
      </c>
      <c r="J6" s="9" t="b">
        <f t="shared" si="2"/>
        <v>1</v>
      </c>
      <c r="K6" s="9" t="b">
        <f t="shared" si="4"/>
        <v>1</v>
      </c>
    </row>
    <row r="7" spans="1:11" x14ac:dyDescent="0.2">
      <c r="A7" s="10" t="s">
        <v>57</v>
      </c>
      <c r="B7" s="30">
        <v>767</v>
      </c>
      <c r="C7" s="5">
        <v>767</v>
      </c>
      <c r="D7" s="24">
        <f t="shared" si="3"/>
        <v>0</v>
      </c>
      <c r="E7" s="33">
        <v>1.7862499999999999</v>
      </c>
      <c r="F7" s="7">
        <v>767</v>
      </c>
      <c r="G7" s="27">
        <f t="shared" si="0"/>
        <v>0</v>
      </c>
      <c r="H7" s="8">
        <v>1.498</v>
      </c>
      <c r="I7" s="6" t="b">
        <f t="shared" si="1"/>
        <v>1</v>
      </c>
      <c r="J7" s="9" t="b">
        <f t="shared" si="2"/>
        <v>0</v>
      </c>
      <c r="K7" s="9" t="b">
        <f t="shared" si="4"/>
        <v>0</v>
      </c>
    </row>
    <row r="8" spans="1:11" x14ac:dyDescent="0.2">
      <c r="A8" s="10" t="s">
        <v>58</v>
      </c>
      <c r="B8" s="30">
        <v>535</v>
      </c>
      <c r="C8" s="29">
        <v>535</v>
      </c>
      <c r="D8" s="24">
        <f t="shared" si="3"/>
        <v>0</v>
      </c>
      <c r="E8" s="33">
        <v>0.21825</v>
      </c>
      <c r="F8" s="7">
        <v>535</v>
      </c>
      <c r="G8" s="27">
        <f t="shared" si="0"/>
        <v>0</v>
      </c>
      <c r="H8" s="8">
        <v>3.7490000000000001</v>
      </c>
      <c r="I8" s="6" t="b">
        <f t="shared" si="1"/>
        <v>1</v>
      </c>
      <c r="J8" s="9" t="b">
        <f t="shared" si="2"/>
        <v>1</v>
      </c>
      <c r="K8" s="9" t="b">
        <f t="shared" si="4"/>
        <v>1</v>
      </c>
    </row>
    <row r="9" spans="1:11" x14ac:dyDescent="0.2">
      <c r="A9" s="10" t="s">
        <v>59</v>
      </c>
      <c r="B9" s="30">
        <v>694</v>
      </c>
      <c r="C9" s="5">
        <v>694</v>
      </c>
      <c r="D9" s="24">
        <f t="shared" si="3"/>
        <v>0</v>
      </c>
      <c r="E9" s="33">
        <v>2.5094999999999996</v>
      </c>
      <c r="F9" s="7">
        <v>694</v>
      </c>
      <c r="G9" s="27">
        <f t="shared" si="0"/>
        <v>0</v>
      </c>
      <c r="H9" s="8">
        <v>1.8360000000000001</v>
      </c>
      <c r="I9" s="6" t="b">
        <f t="shared" si="1"/>
        <v>1</v>
      </c>
      <c r="J9" s="9" t="b">
        <f t="shared" si="2"/>
        <v>0</v>
      </c>
      <c r="K9" s="9" t="b">
        <f t="shared" si="4"/>
        <v>0</v>
      </c>
    </row>
    <row r="10" spans="1:11" x14ac:dyDescent="0.2">
      <c r="A10" s="10" t="s">
        <v>60</v>
      </c>
      <c r="B10" s="30">
        <v>636</v>
      </c>
      <c r="C10" s="5">
        <v>636</v>
      </c>
      <c r="D10" s="24">
        <f t="shared" si="3"/>
        <v>0</v>
      </c>
      <c r="E10" s="33">
        <v>1.681</v>
      </c>
      <c r="F10" s="7">
        <v>636</v>
      </c>
      <c r="G10" s="27">
        <f t="shared" si="0"/>
        <v>0</v>
      </c>
      <c r="H10" s="8">
        <v>5.4480000000000004</v>
      </c>
      <c r="I10" s="6" t="b">
        <f t="shared" si="1"/>
        <v>1</v>
      </c>
      <c r="J10" s="9" t="b">
        <f t="shared" si="2"/>
        <v>1</v>
      </c>
      <c r="K10" s="9" t="b">
        <f t="shared" si="4"/>
        <v>1</v>
      </c>
    </row>
    <row r="11" spans="1:11" x14ac:dyDescent="0.2">
      <c r="A11" s="10" t="s">
        <v>61</v>
      </c>
      <c r="B11" s="30">
        <v>899</v>
      </c>
      <c r="C11" s="5">
        <v>899</v>
      </c>
      <c r="D11" s="24">
        <f t="shared" si="3"/>
        <v>0</v>
      </c>
      <c r="E11" s="33">
        <v>2.3895</v>
      </c>
      <c r="F11" s="7">
        <v>899</v>
      </c>
      <c r="G11" s="27">
        <f t="shared" si="0"/>
        <v>0</v>
      </c>
      <c r="H11" s="8">
        <v>56.037999999999997</v>
      </c>
      <c r="I11" s="6" t="b">
        <f t="shared" si="1"/>
        <v>1</v>
      </c>
      <c r="J11" s="9" t="b">
        <f t="shared" si="2"/>
        <v>1</v>
      </c>
      <c r="K11" s="9" t="b">
        <f t="shared" si="4"/>
        <v>1</v>
      </c>
    </row>
    <row r="12" spans="1:11" x14ac:dyDescent="0.2">
      <c r="A12" s="10" t="s">
        <v>62</v>
      </c>
      <c r="B12" s="30">
        <v>915</v>
      </c>
      <c r="C12" s="5">
        <v>915</v>
      </c>
      <c r="D12" s="24">
        <f t="shared" si="3"/>
        <v>0</v>
      </c>
      <c r="E12" s="33">
        <v>5.7282500000000001</v>
      </c>
      <c r="F12" s="7">
        <v>915</v>
      </c>
      <c r="G12" s="27">
        <f t="shared" si="0"/>
        <v>0</v>
      </c>
      <c r="H12" s="8">
        <v>82.100999999999999</v>
      </c>
      <c r="I12" s="6" t="b">
        <f t="shared" si="1"/>
        <v>1</v>
      </c>
      <c r="J12" s="9" t="b">
        <f t="shared" si="2"/>
        <v>1</v>
      </c>
      <c r="K12" s="9" t="b">
        <f t="shared" si="4"/>
        <v>1</v>
      </c>
    </row>
    <row r="13" spans="1:11" x14ac:dyDescent="0.2">
      <c r="A13" s="10" t="s">
        <v>63</v>
      </c>
      <c r="B13" s="30">
        <v>592</v>
      </c>
      <c r="C13" s="5">
        <v>599</v>
      </c>
      <c r="D13" s="24">
        <f t="shared" si="3"/>
        <v>1.1686143572621035E-2</v>
      </c>
      <c r="E13" s="33">
        <v>5.3555000000000001</v>
      </c>
      <c r="F13" s="7">
        <v>599</v>
      </c>
      <c r="G13" s="27">
        <f t="shared" si="0"/>
        <v>1.1686143572621035E-2</v>
      </c>
      <c r="H13" s="8">
        <v>200.00800000000001</v>
      </c>
      <c r="I13" s="6" t="b">
        <f t="shared" si="1"/>
        <v>1</v>
      </c>
      <c r="J13" s="9" t="b">
        <f t="shared" si="2"/>
        <v>1</v>
      </c>
      <c r="K13" s="9" t="b">
        <f t="shared" si="4"/>
        <v>1</v>
      </c>
    </row>
    <row r="14" spans="1:11" x14ac:dyDescent="0.2">
      <c r="A14" s="10" t="s">
        <v>64</v>
      </c>
      <c r="B14" s="30">
        <v>1178</v>
      </c>
      <c r="C14" s="5">
        <v>1178</v>
      </c>
      <c r="D14" s="24">
        <f t="shared" si="3"/>
        <v>0</v>
      </c>
      <c r="E14" s="33">
        <v>5.1829999999999998</v>
      </c>
      <c r="F14" s="7">
        <v>1178</v>
      </c>
      <c r="G14" s="27">
        <f t="shared" si="0"/>
        <v>0</v>
      </c>
      <c r="H14" s="8">
        <v>200.006</v>
      </c>
      <c r="I14" s="6" t="b">
        <f t="shared" si="1"/>
        <v>1</v>
      </c>
      <c r="J14" s="9" t="b">
        <f t="shared" si="2"/>
        <v>1</v>
      </c>
      <c r="K14" s="9" t="b">
        <f t="shared" si="4"/>
        <v>1</v>
      </c>
    </row>
    <row r="15" spans="1:11" x14ac:dyDescent="0.2">
      <c r="A15" s="10" t="s">
        <v>65</v>
      </c>
      <c r="B15" s="30">
        <v>575</v>
      </c>
      <c r="C15" s="5">
        <v>575</v>
      </c>
      <c r="D15" s="24">
        <f t="shared" si="3"/>
        <v>0</v>
      </c>
      <c r="E15" s="33">
        <v>5.4424999999999999</v>
      </c>
      <c r="F15" s="7">
        <v>575</v>
      </c>
      <c r="G15" s="27">
        <f t="shared" si="0"/>
        <v>0</v>
      </c>
      <c r="H15" s="8">
        <v>45.005000000000003</v>
      </c>
      <c r="I15" s="6" t="b">
        <f t="shared" si="1"/>
        <v>1</v>
      </c>
      <c r="J15" s="9" t="b">
        <f t="shared" si="2"/>
        <v>1</v>
      </c>
      <c r="K15" s="9" t="b">
        <f t="shared" si="4"/>
        <v>1</v>
      </c>
    </row>
    <row r="16" spans="1:11" x14ac:dyDescent="0.2">
      <c r="A16" s="10" t="s">
        <v>66</v>
      </c>
      <c r="B16" s="30">
        <v>1032</v>
      </c>
      <c r="C16" s="5">
        <v>1041</v>
      </c>
      <c r="D16" s="24">
        <f t="shared" si="3"/>
        <v>8.6455331412103754E-3</v>
      </c>
      <c r="E16" s="33">
        <v>4.0410000000000004</v>
      </c>
      <c r="F16" s="7">
        <v>1032</v>
      </c>
      <c r="G16" s="27">
        <f t="shared" si="0"/>
        <v>0</v>
      </c>
      <c r="H16" s="8">
        <v>39.531999999999996</v>
      </c>
      <c r="I16" s="6" t="b">
        <f t="shared" si="1"/>
        <v>0</v>
      </c>
      <c r="J16" s="9" t="b">
        <f t="shared" si="2"/>
        <v>1</v>
      </c>
      <c r="K16" s="9" t="b">
        <f t="shared" si="4"/>
        <v>0</v>
      </c>
    </row>
    <row r="17" spans="1:11" x14ac:dyDescent="0.2">
      <c r="A17" s="10" t="s">
        <v>67</v>
      </c>
      <c r="B17" s="30">
        <v>1066</v>
      </c>
      <c r="C17" s="5">
        <v>1066</v>
      </c>
      <c r="D17" s="24">
        <f t="shared" si="3"/>
        <v>0</v>
      </c>
      <c r="E17" s="33">
        <v>78.969499999999996</v>
      </c>
      <c r="F17" s="7">
        <v>1066</v>
      </c>
      <c r="G17" s="27">
        <f t="shared" si="0"/>
        <v>0</v>
      </c>
      <c r="H17" s="8">
        <v>200.01</v>
      </c>
      <c r="I17" s="6" t="b">
        <f t="shared" si="1"/>
        <v>1</v>
      </c>
      <c r="J17" s="9" t="b">
        <f t="shared" si="2"/>
        <v>1</v>
      </c>
      <c r="K17" s="9" t="b">
        <f t="shared" si="4"/>
        <v>1</v>
      </c>
    </row>
    <row r="18" spans="1:11" x14ac:dyDescent="0.2">
      <c r="A18" s="10" t="s">
        <v>68</v>
      </c>
      <c r="B18" s="30">
        <v>1170</v>
      </c>
      <c r="C18" s="5">
        <v>1170</v>
      </c>
      <c r="D18" s="24">
        <f t="shared" si="3"/>
        <v>0</v>
      </c>
      <c r="E18" s="33">
        <v>84.937749999999994</v>
      </c>
      <c r="F18" s="7">
        <v>1170</v>
      </c>
      <c r="G18" s="27">
        <f t="shared" si="0"/>
        <v>0</v>
      </c>
      <c r="H18" s="8">
        <v>200.012</v>
      </c>
      <c r="I18" s="6" t="b">
        <f t="shared" si="1"/>
        <v>1</v>
      </c>
      <c r="J18" s="9" t="b">
        <f t="shared" si="2"/>
        <v>1</v>
      </c>
      <c r="K18" s="9" t="b">
        <f t="shared" si="4"/>
        <v>1</v>
      </c>
    </row>
    <row r="19" spans="1:11" x14ac:dyDescent="0.2">
      <c r="A19" s="10" t="s">
        <v>69</v>
      </c>
      <c r="B19" s="30">
        <v>643</v>
      </c>
      <c r="C19" s="5">
        <v>643</v>
      </c>
      <c r="D19" s="24">
        <f t="shared" si="3"/>
        <v>0</v>
      </c>
      <c r="E19" s="33">
        <v>58.691749999999999</v>
      </c>
      <c r="F19" s="7">
        <v>648</v>
      </c>
      <c r="G19" s="27">
        <f t="shared" si="0"/>
        <v>7.716049382716049E-3</v>
      </c>
      <c r="H19" s="8">
        <v>200.01</v>
      </c>
      <c r="I19" s="6" t="b">
        <f t="shared" si="1"/>
        <v>1</v>
      </c>
      <c r="J19" s="9" t="b">
        <f t="shared" si="2"/>
        <v>1</v>
      </c>
      <c r="K19" s="9" t="b">
        <f t="shared" si="4"/>
        <v>1</v>
      </c>
    </row>
    <row r="20" spans="1:11" x14ac:dyDescent="0.2">
      <c r="A20" s="10" t="s">
        <v>70</v>
      </c>
      <c r="B20" s="30">
        <v>685</v>
      </c>
      <c r="C20" s="5">
        <v>685</v>
      </c>
      <c r="D20" s="24">
        <f t="shared" si="3"/>
        <v>0</v>
      </c>
      <c r="E20" s="33">
        <v>53.255000000000003</v>
      </c>
      <c r="F20" s="7">
        <v>685</v>
      </c>
      <c r="G20" s="27">
        <f t="shared" si="0"/>
        <v>0</v>
      </c>
      <c r="H20" s="8">
        <v>200.00800000000001</v>
      </c>
      <c r="I20" s="6" t="b">
        <f t="shared" si="1"/>
        <v>1</v>
      </c>
      <c r="J20" s="9" t="b">
        <f t="shared" si="2"/>
        <v>1</v>
      </c>
      <c r="K20" s="9" t="b">
        <f t="shared" si="4"/>
        <v>1</v>
      </c>
    </row>
    <row r="21" spans="1:11" x14ac:dyDescent="0.2">
      <c r="A21" s="10" t="s">
        <v>71</v>
      </c>
      <c r="B21" s="30">
        <v>781</v>
      </c>
      <c r="C21" s="5">
        <v>781</v>
      </c>
      <c r="D21" s="24">
        <f t="shared" si="3"/>
        <v>0</v>
      </c>
      <c r="E21" s="33">
        <v>62.988500000000002</v>
      </c>
      <c r="F21" s="7">
        <v>781</v>
      </c>
      <c r="G21" s="27">
        <f t="shared" si="0"/>
        <v>0</v>
      </c>
      <c r="H21" s="8">
        <v>200.00800000000001</v>
      </c>
      <c r="I21" s="6" t="b">
        <f t="shared" si="1"/>
        <v>1</v>
      </c>
      <c r="J21" s="9" t="b">
        <f t="shared" si="2"/>
        <v>1</v>
      </c>
      <c r="K21" s="9" t="b">
        <f t="shared" si="4"/>
        <v>1</v>
      </c>
    </row>
    <row r="22" spans="1:11" x14ac:dyDescent="0.2">
      <c r="A22" s="10" t="s">
        <v>72</v>
      </c>
      <c r="B22" s="30">
        <v>945</v>
      </c>
      <c r="C22" s="5">
        <v>945</v>
      </c>
      <c r="D22" s="24">
        <f t="shared" si="3"/>
        <v>0</v>
      </c>
      <c r="E22" s="33">
        <v>37.301000000000002</v>
      </c>
      <c r="F22" s="7">
        <v>945</v>
      </c>
      <c r="G22" s="27">
        <f t="shared" si="0"/>
        <v>0</v>
      </c>
      <c r="H22" s="8">
        <v>200.00700000000001</v>
      </c>
      <c r="I22" s="6" t="b">
        <f t="shared" si="1"/>
        <v>1</v>
      </c>
      <c r="J22" s="9" t="b">
        <f t="shared" si="2"/>
        <v>1</v>
      </c>
      <c r="K22" s="9" t="b">
        <f t="shared" si="4"/>
        <v>1</v>
      </c>
    </row>
    <row r="23" spans="1:11" x14ac:dyDescent="0.2">
      <c r="A23" s="10" t="s">
        <v>73</v>
      </c>
      <c r="B23" s="30">
        <v>1121</v>
      </c>
      <c r="C23" s="5">
        <v>1121</v>
      </c>
      <c r="D23" s="24">
        <f t="shared" si="3"/>
        <v>0</v>
      </c>
      <c r="E23" s="33">
        <v>54.684750000000001</v>
      </c>
      <c r="F23" s="7">
        <v>1121</v>
      </c>
      <c r="G23" s="27">
        <f t="shared" si="0"/>
        <v>0</v>
      </c>
      <c r="H23" s="8">
        <v>200.00899999999999</v>
      </c>
      <c r="I23" s="6" t="b">
        <f t="shared" si="1"/>
        <v>1</v>
      </c>
      <c r="J23" s="9" t="b">
        <f t="shared" si="2"/>
        <v>1</v>
      </c>
      <c r="K23" s="9" t="b">
        <f t="shared" si="4"/>
        <v>1</v>
      </c>
    </row>
    <row r="24" spans="1:11" x14ac:dyDescent="0.2">
      <c r="A24" s="10" t="s">
        <v>74</v>
      </c>
      <c r="B24" s="30">
        <v>944</v>
      </c>
      <c r="C24" s="5">
        <v>944</v>
      </c>
      <c r="D24" s="24">
        <f t="shared" si="3"/>
        <v>0</v>
      </c>
      <c r="E24" s="33">
        <v>63.16525</v>
      </c>
      <c r="F24" s="7">
        <v>944</v>
      </c>
      <c r="G24" s="27">
        <f t="shared" si="0"/>
        <v>0</v>
      </c>
      <c r="H24" s="8">
        <v>200.02</v>
      </c>
      <c r="I24" s="6" t="b">
        <f t="shared" si="1"/>
        <v>1</v>
      </c>
      <c r="J24" s="9" t="b">
        <f t="shared" si="2"/>
        <v>1</v>
      </c>
      <c r="K24" s="9" t="b">
        <f t="shared" si="4"/>
        <v>1</v>
      </c>
    </row>
    <row r="25" spans="1:11" x14ac:dyDescent="0.2">
      <c r="A25" s="10" t="s">
        <v>75</v>
      </c>
      <c r="B25" s="30">
        <v>1345</v>
      </c>
      <c r="C25" s="5">
        <v>1360</v>
      </c>
      <c r="D25" s="24">
        <f t="shared" si="3"/>
        <v>1.1029411764705883E-2</v>
      </c>
      <c r="E25" s="33">
        <v>202.02375000000001</v>
      </c>
      <c r="F25" s="7">
        <v>1535</v>
      </c>
      <c r="G25" s="27">
        <f t="shared" si="0"/>
        <v>0.12377850162866449</v>
      </c>
      <c r="H25" s="8">
        <v>200.04400000000001</v>
      </c>
      <c r="I25" s="6" t="b">
        <f t="shared" si="1"/>
        <v>1</v>
      </c>
      <c r="J25" s="9" t="b">
        <f t="shared" si="2"/>
        <v>0</v>
      </c>
      <c r="K25" s="9" t="b">
        <f t="shared" si="4"/>
        <v>0</v>
      </c>
    </row>
    <row r="26" spans="1:11" x14ac:dyDescent="0.2">
      <c r="A26" s="10" t="s">
        <v>76</v>
      </c>
      <c r="B26" s="30">
        <v>921</v>
      </c>
      <c r="C26" s="5">
        <v>921</v>
      </c>
      <c r="D26" s="24">
        <f t="shared" si="3"/>
        <v>0</v>
      </c>
      <c r="E26" s="33">
        <v>94.1935</v>
      </c>
      <c r="F26" s="7">
        <v>921</v>
      </c>
      <c r="G26" s="27">
        <f t="shared" si="0"/>
        <v>0</v>
      </c>
      <c r="H26" s="8">
        <v>200.01</v>
      </c>
      <c r="I26" s="6" t="b">
        <f t="shared" si="1"/>
        <v>1</v>
      </c>
      <c r="J26" s="9" t="b">
        <f t="shared" si="2"/>
        <v>1</v>
      </c>
      <c r="K26" s="9" t="b">
        <f t="shared" si="4"/>
        <v>1</v>
      </c>
    </row>
    <row r="27" spans="1:11" x14ac:dyDescent="0.2">
      <c r="A27" s="10" t="s">
        <v>77</v>
      </c>
      <c r="B27" s="30">
        <v>1793</v>
      </c>
      <c r="C27" s="5">
        <v>1815</v>
      </c>
      <c r="D27" s="24">
        <f t="shared" si="3"/>
        <v>1.2121212121212121E-2</v>
      </c>
      <c r="E27" s="33">
        <v>114.04000000000002</v>
      </c>
      <c r="F27" s="7">
        <v>1822</v>
      </c>
      <c r="G27" s="27">
        <f t="shared" si="0"/>
        <v>1.5916575192096598E-2</v>
      </c>
      <c r="H27" s="8">
        <v>200.011</v>
      </c>
      <c r="I27" s="6" t="b">
        <f t="shared" si="1"/>
        <v>1</v>
      </c>
      <c r="J27" s="9" t="b">
        <f t="shared" si="2"/>
        <v>1</v>
      </c>
      <c r="K27" s="9" t="b">
        <f t="shared" si="4"/>
        <v>1</v>
      </c>
    </row>
    <row r="28" spans="1:11" x14ac:dyDescent="0.2">
      <c r="A28" s="10" t="s">
        <v>78</v>
      </c>
      <c r="B28" s="30">
        <v>1504</v>
      </c>
      <c r="C28" s="5">
        <v>1557</v>
      </c>
      <c r="D28" s="24">
        <f t="shared" si="3"/>
        <v>3.4039820166987797E-2</v>
      </c>
      <c r="E28" s="33">
        <v>87.271249999999995</v>
      </c>
      <c r="F28" s="7">
        <v>1504</v>
      </c>
      <c r="G28" s="27">
        <f t="shared" si="0"/>
        <v>0</v>
      </c>
      <c r="H28" s="8">
        <v>200.01</v>
      </c>
      <c r="I28" s="6" t="b">
        <f t="shared" si="1"/>
        <v>0</v>
      </c>
      <c r="J28" s="9" t="b">
        <f t="shared" si="2"/>
        <v>1</v>
      </c>
      <c r="K28" s="9" t="b">
        <f t="shared" si="4"/>
        <v>0</v>
      </c>
    </row>
    <row r="29" spans="1:11" x14ac:dyDescent="0.2">
      <c r="A29" s="10" t="s">
        <v>79</v>
      </c>
      <c r="B29" s="30">
        <v>1537</v>
      </c>
      <c r="C29" s="5">
        <v>1611.5</v>
      </c>
      <c r="D29" s="24">
        <f t="shared" si="3"/>
        <v>4.6230220291653738E-2</v>
      </c>
      <c r="E29" s="33">
        <v>108.22399999999999</v>
      </c>
      <c r="F29" s="7">
        <v>1610</v>
      </c>
      <c r="G29" s="27">
        <f t="shared" si="0"/>
        <v>4.5341614906832299E-2</v>
      </c>
      <c r="H29" s="8">
        <v>200.00899999999999</v>
      </c>
      <c r="I29" s="6" t="b">
        <f t="shared" si="1"/>
        <v>0</v>
      </c>
      <c r="J29" s="9" t="b">
        <f t="shared" si="2"/>
        <v>1</v>
      </c>
      <c r="K29" s="9" t="b">
        <f t="shared" si="4"/>
        <v>0</v>
      </c>
    </row>
    <row r="30" spans="1:11" x14ac:dyDescent="0.2">
      <c r="A30" s="10" t="s">
        <v>80</v>
      </c>
      <c r="B30" s="30">
        <v>1379</v>
      </c>
      <c r="C30" s="5">
        <v>1400</v>
      </c>
      <c r="D30" s="24">
        <f t="shared" si="3"/>
        <v>1.4999999999999999E-2</v>
      </c>
      <c r="E30" s="33">
        <v>102.35025</v>
      </c>
      <c r="F30" s="7">
        <v>1407</v>
      </c>
      <c r="G30" s="27">
        <f t="shared" si="0"/>
        <v>1.9900497512437811E-2</v>
      </c>
      <c r="H30" s="8">
        <v>200.00800000000001</v>
      </c>
      <c r="I30" s="6" t="b">
        <f t="shared" si="1"/>
        <v>1</v>
      </c>
      <c r="J30" s="9" t="b">
        <f t="shared" si="2"/>
        <v>1</v>
      </c>
      <c r="K30" s="9" t="b">
        <f t="shared" si="4"/>
        <v>1</v>
      </c>
    </row>
    <row r="31" spans="1:11" x14ac:dyDescent="0.2">
      <c r="A31" s="10" t="s">
        <v>81</v>
      </c>
      <c r="B31" s="30">
        <v>1848</v>
      </c>
      <c r="C31" s="5">
        <v>1848</v>
      </c>
      <c r="D31" s="24">
        <f t="shared" si="3"/>
        <v>0</v>
      </c>
      <c r="E31" s="33">
        <v>120.32900000000001</v>
      </c>
      <c r="F31" s="7">
        <v>1848</v>
      </c>
      <c r="G31" s="27">
        <f t="shared" si="0"/>
        <v>0</v>
      </c>
      <c r="H31" s="8">
        <v>200.00899999999999</v>
      </c>
      <c r="I31" s="6" t="b">
        <f t="shared" si="1"/>
        <v>1</v>
      </c>
      <c r="J31" s="9" t="b">
        <f t="shared" si="2"/>
        <v>1</v>
      </c>
      <c r="K31" s="9" t="b">
        <f t="shared" si="4"/>
        <v>1</v>
      </c>
    </row>
    <row r="32" spans="1:11" x14ac:dyDescent="0.2">
      <c r="A32" s="10" t="s">
        <v>82</v>
      </c>
      <c r="B32" s="30">
        <v>1789</v>
      </c>
      <c r="C32" s="5">
        <v>1789</v>
      </c>
      <c r="D32" s="24">
        <f t="shared" si="3"/>
        <v>0</v>
      </c>
      <c r="E32" s="33">
        <v>121.80974999999999</v>
      </c>
      <c r="F32" s="7">
        <v>1873</v>
      </c>
      <c r="G32" s="27">
        <f t="shared" si="0"/>
        <v>4.4847837693539776E-2</v>
      </c>
      <c r="H32" s="8">
        <v>200.00700000000001</v>
      </c>
      <c r="I32" s="6" t="b">
        <f t="shared" si="1"/>
        <v>1</v>
      </c>
      <c r="J32" s="9" t="b">
        <f t="shared" si="2"/>
        <v>1</v>
      </c>
      <c r="K32" s="9" t="b">
        <f t="shared" si="4"/>
        <v>1</v>
      </c>
    </row>
    <row r="33" spans="1:11" x14ac:dyDescent="0.2">
      <c r="A33" s="10" t="s">
        <v>83</v>
      </c>
      <c r="B33" s="30">
        <v>1901</v>
      </c>
      <c r="C33" s="5">
        <v>2019</v>
      </c>
      <c r="D33" s="24">
        <f t="shared" si="3"/>
        <v>5.8444774640911343E-2</v>
      </c>
      <c r="E33" s="33">
        <v>180.53174999999999</v>
      </c>
      <c r="F33" s="7">
        <v>1983</v>
      </c>
      <c r="G33" s="27">
        <f t="shared" si="0"/>
        <v>4.1351487644982352E-2</v>
      </c>
      <c r="H33" s="8">
        <v>200.01</v>
      </c>
      <c r="I33" s="6" t="b">
        <f t="shared" si="1"/>
        <v>0</v>
      </c>
      <c r="J33" s="9" t="b">
        <f t="shared" si="2"/>
        <v>1</v>
      </c>
      <c r="K33" s="9" t="b">
        <f t="shared" si="4"/>
        <v>0</v>
      </c>
    </row>
    <row r="34" spans="1:11" x14ac:dyDescent="0.2">
      <c r="A34" s="10" t="s">
        <v>84</v>
      </c>
      <c r="B34" s="30">
        <v>1687</v>
      </c>
      <c r="C34" s="5">
        <v>1795</v>
      </c>
      <c r="D34" s="24">
        <f t="shared" si="3"/>
        <v>6.0167130919220053E-2</v>
      </c>
      <c r="E34" s="33">
        <v>197.09074999999999</v>
      </c>
      <c r="F34" s="7">
        <v>1757</v>
      </c>
      <c r="G34" s="27">
        <f t="shared" si="0"/>
        <v>3.9840637450199202E-2</v>
      </c>
      <c r="H34" s="8">
        <v>200.02600000000001</v>
      </c>
      <c r="I34" s="6" t="b">
        <f t="shared" si="1"/>
        <v>0</v>
      </c>
      <c r="J34" s="9" t="b">
        <f t="shared" si="2"/>
        <v>1</v>
      </c>
      <c r="K34" s="9" t="b">
        <f t="shared" si="4"/>
        <v>0</v>
      </c>
    </row>
    <row r="35" spans="1:11" x14ac:dyDescent="0.2">
      <c r="A35" s="10" t="s">
        <v>85</v>
      </c>
      <c r="B35" s="30">
        <v>1255</v>
      </c>
      <c r="C35" s="5">
        <v>1296</v>
      </c>
      <c r="D35" s="24">
        <f t="shared" si="3"/>
        <v>3.1635802469135804E-2</v>
      </c>
      <c r="E35" s="33">
        <v>0.62374999999999992</v>
      </c>
      <c r="F35" s="7">
        <v>1351</v>
      </c>
      <c r="G35" s="27">
        <f t="shared" si="0"/>
        <v>7.105847520355292E-2</v>
      </c>
      <c r="H35" s="8">
        <v>200.01400000000001</v>
      </c>
      <c r="I35" s="6" t="b">
        <f t="shared" si="1"/>
        <v>1</v>
      </c>
      <c r="J35" s="9" t="b">
        <f t="shared" si="2"/>
        <v>1</v>
      </c>
      <c r="K35" s="9" t="b">
        <f t="shared" si="4"/>
        <v>1</v>
      </c>
    </row>
    <row r="36" spans="1:11" x14ac:dyDescent="0.2">
      <c r="A36" s="10" t="s">
        <v>86</v>
      </c>
      <c r="B36" s="30">
        <v>1987</v>
      </c>
      <c r="C36" s="5">
        <v>2040</v>
      </c>
      <c r="D36" s="24">
        <f t="shared" si="3"/>
        <v>2.5980392156862746E-2</v>
      </c>
      <c r="E36" s="33">
        <v>117.5655</v>
      </c>
      <c r="F36" s="7">
        <v>2146</v>
      </c>
      <c r="G36" s="27">
        <f t="shared" si="0"/>
        <v>7.4091332712022367E-2</v>
      </c>
      <c r="H36" s="8">
        <v>200.01</v>
      </c>
      <c r="I36" s="6" t="b">
        <f t="shared" si="1"/>
        <v>1</v>
      </c>
      <c r="J36" s="9" t="b">
        <f t="shared" si="2"/>
        <v>1</v>
      </c>
      <c r="K36" s="9" t="b">
        <f t="shared" si="4"/>
        <v>1</v>
      </c>
    </row>
    <row r="37" spans="1:11" x14ac:dyDescent="0.2">
      <c r="A37" s="11" t="s">
        <v>87</v>
      </c>
      <c r="B37" s="30">
        <v>2349</v>
      </c>
      <c r="C37" s="12">
        <v>2514</v>
      </c>
      <c r="D37" s="24">
        <f t="shared" si="3"/>
        <v>6.5632458233890217E-2</v>
      </c>
      <c r="E37" s="34">
        <v>179.50324999999998</v>
      </c>
      <c r="F37" s="13">
        <v>2489</v>
      </c>
      <c r="G37" s="27">
        <f t="shared" si="0"/>
        <v>5.62474889513861E-2</v>
      </c>
      <c r="H37" s="14">
        <v>200.00800000000001</v>
      </c>
      <c r="I37" s="15" t="b">
        <f t="shared" si="1"/>
        <v>0</v>
      </c>
      <c r="J37" s="16" t="b">
        <f t="shared" si="2"/>
        <v>1</v>
      </c>
      <c r="K37" s="16" t="b">
        <f t="shared" si="4"/>
        <v>0</v>
      </c>
    </row>
    <row r="38" spans="1:11" x14ac:dyDescent="0.2">
      <c r="H38" s="2"/>
      <c r="I38" s="17">
        <f>COUNTIF(I3:I37,TRUE)</f>
        <v>29</v>
      </c>
      <c r="J38" s="17">
        <f>COUNTIF(J3:J37,TRUE)</f>
        <v>29</v>
      </c>
      <c r="K38" s="17">
        <f>COUNTIF(K3:K37,TRUE)</f>
        <v>23</v>
      </c>
    </row>
    <row r="39" spans="1:11" x14ac:dyDescent="0.2">
      <c r="H39" s="2" t="s">
        <v>15</v>
      </c>
      <c r="I39" s="18">
        <f>I38/35</f>
        <v>0.82857142857142863</v>
      </c>
      <c r="J39" s="18">
        <f>J38/35</f>
        <v>0.82857142857142863</v>
      </c>
      <c r="K39" s="18">
        <f>K38/35</f>
        <v>0.65714285714285714</v>
      </c>
    </row>
  </sheetData>
  <mergeCells count="5">
    <mergeCell ref="C1:E1"/>
    <mergeCell ref="F1:H1"/>
    <mergeCell ref="I1:J1"/>
    <mergeCell ref="A1:A2"/>
    <mergeCell ref="K1:K2"/>
  </mergeCells>
  <conditionalFormatting sqref="I3">
    <cfRule type="cellIs" dxfId="9" priority="9" operator="equal">
      <formula>FALSE</formula>
    </cfRule>
  </conditionalFormatting>
  <conditionalFormatting sqref="I1:I39 J38:K39">
    <cfRule type="cellIs" dxfId="8" priority="7" operator="equal">
      <formula>TRUE</formula>
    </cfRule>
    <cfRule type="cellIs" dxfId="7" priority="8" operator="equal">
      <formula>FALSE</formula>
    </cfRule>
  </conditionalFormatting>
  <conditionalFormatting sqref="J3">
    <cfRule type="cellIs" dxfId="6" priority="6" operator="equal">
      <formula>FALSE</formula>
    </cfRule>
  </conditionalFormatting>
  <conditionalFormatting sqref="J3:J37">
    <cfRule type="cellIs" dxfId="5" priority="4" operator="equal">
      <formula>TRUE</formula>
    </cfRule>
    <cfRule type="cellIs" dxfId="4" priority="5" operator="equal">
      <formula>FALSE</formula>
    </cfRule>
  </conditionalFormatting>
  <conditionalFormatting sqref="K3:K37">
    <cfRule type="cellIs" dxfId="3" priority="3" operator="equal">
      <formula>FALSE</formula>
    </cfRule>
  </conditionalFormatting>
  <conditionalFormatting sqref="K3:K37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4" sqref="B4:C8"/>
    </sheetView>
  </sheetViews>
  <sheetFormatPr baseColWidth="10" defaultRowHeight="16" x14ac:dyDescent="0.2"/>
  <cols>
    <col min="1" max="1" width="12.83203125" bestFit="1" customWidth="1"/>
    <col min="2" max="2" width="13.83203125" bestFit="1" customWidth="1"/>
    <col min="3" max="3" width="14.33203125" bestFit="1" customWidth="1"/>
  </cols>
  <sheetData>
    <row r="3" spans="1:3" x14ac:dyDescent="0.2">
      <c r="A3" s="3" t="s">
        <v>6</v>
      </c>
      <c r="B3" t="s">
        <v>135</v>
      </c>
      <c r="C3" t="s">
        <v>136</v>
      </c>
    </row>
    <row r="4" spans="1:3" x14ac:dyDescent="0.2">
      <c r="A4" s="1">
        <v>10</v>
      </c>
      <c r="B4" s="53">
        <v>1.3970355104629042E-2</v>
      </c>
      <c r="C4" s="4">
        <v>3.9012500000000006</v>
      </c>
    </row>
    <row r="5" spans="1:3" x14ac:dyDescent="0.2">
      <c r="A5" s="1">
        <v>12</v>
      </c>
      <c r="B5" s="53">
        <v>1.9476905954368391E-3</v>
      </c>
      <c r="C5" s="4">
        <v>13.800000000000002</v>
      </c>
    </row>
    <row r="6" spans="1:3" x14ac:dyDescent="0.2">
      <c r="A6" s="1">
        <v>15</v>
      </c>
      <c r="B6" s="53">
        <v>7.5760733639016253E-2</v>
      </c>
      <c r="C6" s="4">
        <v>192.995</v>
      </c>
    </row>
    <row r="7" spans="1:3" x14ac:dyDescent="0.2">
      <c r="A7" s="1">
        <v>20</v>
      </c>
      <c r="B7" s="53">
        <v>4.8714361459139675E-2</v>
      </c>
      <c r="C7" s="4">
        <v>333.46875</v>
      </c>
    </row>
    <row r="8" spans="1:3" x14ac:dyDescent="0.2">
      <c r="A8" s="1">
        <v>25</v>
      </c>
      <c r="B8" s="53">
        <v>0.32792130981221862</v>
      </c>
      <c r="C8" s="4">
        <v>440.33799999999991</v>
      </c>
    </row>
    <row r="9" spans="1:3" x14ac:dyDescent="0.2">
      <c r="A9" s="1" t="s">
        <v>5</v>
      </c>
      <c r="B9" s="4">
        <v>7.8824465550171252E-2</v>
      </c>
      <c r="C9" s="4">
        <v>186.49742857142854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36"/>
    </sheetView>
  </sheetViews>
  <sheetFormatPr baseColWidth="10" defaultRowHeight="16" x14ac:dyDescent="0.2"/>
  <cols>
    <col min="1" max="1" width="26.6640625" bestFit="1" customWidth="1"/>
    <col min="5" max="5" width="10.83203125" style="22"/>
  </cols>
  <sheetData>
    <row r="1" spans="1:6" x14ac:dyDescent="0.2">
      <c r="A1" t="s">
        <v>0</v>
      </c>
      <c r="B1" t="s">
        <v>1</v>
      </c>
      <c r="C1" t="s">
        <v>1</v>
      </c>
      <c r="D1" t="s">
        <v>133</v>
      </c>
      <c r="E1" s="22" t="s">
        <v>2</v>
      </c>
      <c r="F1" t="s">
        <v>134</v>
      </c>
    </row>
    <row r="2" spans="1:6" x14ac:dyDescent="0.2">
      <c r="A2" t="s">
        <v>98</v>
      </c>
      <c r="B2">
        <v>10</v>
      </c>
      <c r="C2" s="41">
        <v>803</v>
      </c>
      <c r="D2">
        <v>836</v>
      </c>
      <c r="E2" s="22">
        <f>(D2-C2)/D2</f>
        <v>3.9473684210526314E-2</v>
      </c>
      <c r="F2">
        <v>3.6</v>
      </c>
    </row>
    <row r="3" spans="1:6" x14ac:dyDescent="0.2">
      <c r="A3" t="s">
        <v>105</v>
      </c>
      <c r="B3">
        <v>10</v>
      </c>
      <c r="C3" s="41">
        <v>410</v>
      </c>
      <c r="D3">
        <v>410</v>
      </c>
      <c r="E3" s="22">
        <f t="shared" ref="E3:E36" si="0">(D3-C3)/D3</f>
        <v>0</v>
      </c>
      <c r="F3">
        <v>3.05</v>
      </c>
    </row>
    <row r="4" spans="1:6" x14ac:dyDescent="0.2">
      <c r="A4" t="s">
        <v>99</v>
      </c>
      <c r="B4">
        <v>10</v>
      </c>
      <c r="C4" s="41">
        <v>308</v>
      </c>
      <c r="D4">
        <v>332</v>
      </c>
      <c r="E4" s="22">
        <f t="shared" si="0"/>
        <v>7.2289156626506021E-2</v>
      </c>
      <c r="F4">
        <v>2.65</v>
      </c>
    </row>
    <row r="5" spans="1:6" x14ac:dyDescent="0.2">
      <c r="A5" t="s">
        <v>100</v>
      </c>
      <c r="B5">
        <v>10</v>
      </c>
      <c r="C5" s="41">
        <v>595</v>
      </c>
      <c r="D5">
        <v>595</v>
      </c>
      <c r="E5" s="22">
        <f t="shared" si="0"/>
        <v>0</v>
      </c>
      <c r="F5">
        <v>5.03</v>
      </c>
    </row>
    <row r="6" spans="1:6" x14ac:dyDescent="0.2">
      <c r="A6" t="s">
        <v>101</v>
      </c>
      <c r="B6">
        <v>10</v>
      </c>
      <c r="C6" s="41">
        <v>767</v>
      </c>
      <c r="D6">
        <v>767</v>
      </c>
      <c r="E6" s="22">
        <f t="shared" si="0"/>
        <v>0</v>
      </c>
      <c r="F6">
        <v>3.27</v>
      </c>
    </row>
    <row r="7" spans="1:6" x14ac:dyDescent="0.2">
      <c r="A7" t="s">
        <v>102</v>
      </c>
      <c r="B7">
        <v>10</v>
      </c>
      <c r="C7" s="41">
        <v>535</v>
      </c>
      <c r="D7">
        <v>535</v>
      </c>
      <c r="E7" s="22">
        <f t="shared" si="0"/>
        <v>0</v>
      </c>
      <c r="F7">
        <v>4.17</v>
      </c>
    </row>
    <row r="8" spans="1:6" x14ac:dyDescent="0.2">
      <c r="A8" t="s">
        <v>103</v>
      </c>
      <c r="B8">
        <v>10</v>
      </c>
      <c r="C8" s="41">
        <v>694</v>
      </c>
      <c r="D8">
        <v>694</v>
      </c>
      <c r="E8" s="22">
        <f t="shared" si="0"/>
        <v>0</v>
      </c>
      <c r="F8">
        <v>5.35</v>
      </c>
    </row>
    <row r="9" spans="1:6" x14ac:dyDescent="0.2">
      <c r="A9" t="s">
        <v>104</v>
      </c>
      <c r="B9">
        <v>10</v>
      </c>
      <c r="C9" s="41">
        <v>636</v>
      </c>
      <c r="D9">
        <v>636</v>
      </c>
      <c r="E9" s="22">
        <f t="shared" si="0"/>
        <v>0</v>
      </c>
      <c r="F9">
        <v>4.09</v>
      </c>
    </row>
    <row r="10" spans="1:6" x14ac:dyDescent="0.2">
      <c r="A10" t="s">
        <v>111</v>
      </c>
      <c r="B10">
        <v>12</v>
      </c>
      <c r="C10" s="41">
        <v>899</v>
      </c>
      <c r="D10">
        <v>899</v>
      </c>
      <c r="E10" s="22">
        <f t="shared" si="0"/>
        <v>0</v>
      </c>
      <c r="F10">
        <v>9.4499999999999993</v>
      </c>
    </row>
    <row r="11" spans="1:6" x14ac:dyDescent="0.2">
      <c r="A11" t="s">
        <v>106</v>
      </c>
      <c r="B11">
        <v>12</v>
      </c>
      <c r="C11" s="41">
        <v>915</v>
      </c>
      <c r="D11">
        <v>915</v>
      </c>
      <c r="E11" s="22">
        <f t="shared" si="0"/>
        <v>0</v>
      </c>
      <c r="F11">
        <v>11.77</v>
      </c>
    </row>
    <row r="12" spans="1:6" x14ac:dyDescent="0.2">
      <c r="A12" t="s">
        <v>107</v>
      </c>
      <c r="B12">
        <v>12</v>
      </c>
      <c r="C12" s="41">
        <v>592</v>
      </c>
      <c r="D12">
        <v>599</v>
      </c>
      <c r="E12" s="22">
        <f t="shared" si="0"/>
        <v>1.1686143572621035E-2</v>
      </c>
      <c r="F12">
        <v>14.14</v>
      </c>
    </row>
    <row r="13" spans="1:6" x14ac:dyDescent="0.2">
      <c r="A13" t="s">
        <v>108</v>
      </c>
      <c r="B13">
        <v>12</v>
      </c>
      <c r="C13" s="41">
        <v>1178</v>
      </c>
      <c r="D13">
        <v>1178</v>
      </c>
      <c r="E13" s="22">
        <f t="shared" si="0"/>
        <v>0</v>
      </c>
      <c r="F13">
        <v>24.86</v>
      </c>
    </row>
    <row r="14" spans="1:6" x14ac:dyDescent="0.2">
      <c r="A14" t="s">
        <v>109</v>
      </c>
      <c r="B14">
        <v>12</v>
      </c>
      <c r="C14" s="41">
        <v>575</v>
      </c>
      <c r="D14">
        <v>575</v>
      </c>
      <c r="E14" s="22">
        <f t="shared" si="0"/>
        <v>0</v>
      </c>
      <c r="F14">
        <v>11.46</v>
      </c>
    </row>
    <row r="15" spans="1:6" x14ac:dyDescent="0.2">
      <c r="A15" t="s">
        <v>110</v>
      </c>
      <c r="B15">
        <v>12</v>
      </c>
      <c r="C15" s="41">
        <v>1032</v>
      </c>
      <c r="D15">
        <v>1032</v>
      </c>
      <c r="E15" s="22">
        <f t="shared" si="0"/>
        <v>0</v>
      </c>
      <c r="F15">
        <v>11.12</v>
      </c>
    </row>
    <row r="16" spans="1:6" x14ac:dyDescent="0.2">
      <c r="A16" t="s">
        <v>112</v>
      </c>
      <c r="B16">
        <v>15</v>
      </c>
      <c r="C16" s="41">
        <v>1066</v>
      </c>
      <c r="D16">
        <v>1066</v>
      </c>
      <c r="E16" s="22">
        <f t="shared" si="0"/>
        <v>0</v>
      </c>
      <c r="F16">
        <v>189.56</v>
      </c>
    </row>
    <row r="17" spans="1:6" x14ac:dyDescent="0.2">
      <c r="A17" t="s">
        <v>119</v>
      </c>
      <c r="B17">
        <v>15</v>
      </c>
      <c r="C17" s="41">
        <v>1170</v>
      </c>
      <c r="D17">
        <v>1170</v>
      </c>
      <c r="E17" s="22">
        <f t="shared" si="0"/>
        <v>0</v>
      </c>
      <c r="F17">
        <v>350.95</v>
      </c>
    </row>
    <row r="18" spans="1:6" x14ac:dyDescent="0.2">
      <c r="A18" t="s">
        <v>113</v>
      </c>
      <c r="B18">
        <v>15</v>
      </c>
      <c r="C18" s="41">
        <v>643</v>
      </c>
      <c r="D18">
        <v>643</v>
      </c>
      <c r="E18" s="22">
        <f t="shared" si="0"/>
        <v>0</v>
      </c>
      <c r="F18">
        <v>166.99</v>
      </c>
    </row>
    <row r="19" spans="1:6" x14ac:dyDescent="0.2">
      <c r="A19" t="s">
        <v>114</v>
      </c>
      <c r="B19">
        <v>15</v>
      </c>
      <c r="C19" s="41">
        <v>685</v>
      </c>
      <c r="D19">
        <v>685</v>
      </c>
      <c r="E19" s="22">
        <f t="shared" si="0"/>
        <v>0</v>
      </c>
      <c r="F19">
        <v>209.57</v>
      </c>
    </row>
    <row r="20" spans="1:6" x14ac:dyDescent="0.2">
      <c r="A20" t="s">
        <v>115</v>
      </c>
      <c r="B20">
        <v>15</v>
      </c>
      <c r="C20" s="41">
        <v>781</v>
      </c>
      <c r="D20">
        <v>781</v>
      </c>
      <c r="E20" s="22">
        <f t="shared" si="0"/>
        <v>0</v>
      </c>
      <c r="F20">
        <v>195.7</v>
      </c>
    </row>
    <row r="21" spans="1:6" x14ac:dyDescent="0.2">
      <c r="A21" t="s">
        <v>116</v>
      </c>
      <c r="B21">
        <v>15</v>
      </c>
      <c r="C21" s="41">
        <v>945</v>
      </c>
      <c r="D21">
        <v>2399</v>
      </c>
      <c r="E21" s="22">
        <f t="shared" si="0"/>
        <v>0.60608586911213003</v>
      </c>
      <c r="F21">
        <v>31.49</v>
      </c>
    </row>
    <row r="22" spans="1:6" x14ac:dyDescent="0.2">
      <c r="A22" t="s">
        <v>117</v>
      </c>
      <c r="B22">
        <v>15</v>
      </c>
      <c r="C22" s="41">
        <v>1121</v>
      </c>
      <c r="D22">
        <v>1121</v>
      </c>
      <c r="E22" s="22">
        <f t="shared" si="0"/>
        <v>0</v>
      </c>
      <c r="F22">
        <v>172.83</v>
      </c>
    </row>
    <row r="23" spans="1:6" x14ac:dyDescent="0.2">
      <c r="A23" t="s">
        <v>118</v>
      </c>
      <c r="B23">
        <v>15</v>
      </c>
      <c r="C23" s="41">
        <v>944</v>
      </c>
      <c r="D23">
        <v>944</v>
      </c>
      <c r="E23" s="22">
        <f t="shared" si="0"/>
        <v>0</v>
      </c>
      <c r="F23">
        <v>226.87</v>
      </c>
    </row>
    <row r="24" spans="1:6" x14ac:dyDescent="0.2">
      <c r="A24" t="s">
        <v>126</v>
      </c>
      <c r="B24">
        <v>20</v>
      </c>
      <c r="C24" s="41">
        <v>1345</v>
      </c>
      <c r="D24">
        <v>1463</v>
      </c>
      <c r="E24" s="22">
        <f t="shared" si="0"/>
        <v>8.0656185919343815E-2</v>
      </c>
      <c r="F24">
        <v>312.20999999999998</v>
      </c>
    </row>
    <row r="25" spans="1:6" x14ac:dyDescent="0.2">
      <c r="A25" t="s">
        <v>131</v>
      </c>
      <c r="B25">
        <v>20</v>
      </c>
      <c r="C25" s="41">
        <v>921</v>
      </c>
      <c r="D25">
        <v>921</v>
      </c>
      <c r="E25" s="22">
        <f t="shared" si="0"/>
        <v>0</v>
      </c>
      <c r="F25">
        <v>291.52999999999997</v>
      </c>
    </row>
    <row r="26" spans="1:6" x14ac:dyDescent="0.2">
      <c r="A26" t="s">
        <v>120</v>
      </c>
      <c r="B26">
        <v>20</v>
      </c>
      <c r="C26" s="41">
        <v>1793</v>
      </c>
      <c r="D26">
        <v>1859</v>
      </c>
      <c r="E26" s="22">
        <f t="shared" si="0"/>
        <v>3.5502958579881658E-2</v>
      </c>
      <c r="F26">
        <v>313.14</v>
      </c>
    </row>
    <row r="27" spans="1:6" x14ac:dyDescent="0.2">
      <c r="A27" t="s">
        <v>127</v>
      </c>
      <c r="B27">
        <v>20</v>
      </c>
      <c r="C27" s="41">
        <v>1504</v>
      </c>
      <c r="D27">
        <v>1504</v>
      </c>
      <c r="E27" s="22">
        <f t="shared" si="0"/>
        <v>0</v>
      </c>
      <c r="F27">
        <v>285.91000000000003</v>
      </c>
    </row>
    <row r="28" spans="1:6" x14ac:dyDescent="0.2">
      <c r="A28" t="s">
        <v>128</v>
      </c>
      <c r="B28">
        <v>20</v>
      </c>
      <c r="C28" s="41">
        <v>1537</v>
      </c>
      <c r="D28">
        <v>1829</v>
      </c>
      <c r="E28" s="22">
        <f t="shared" si="0"/>
        <v>0.15965008201202843</v>
      </c>
      <c r="F28">
        <v>305.45999999999998</v>
      </c>
    </row>
    <row r="29" spans="1:6" x14ac:dyDescent="0.2">
      <c r="A29" t="s">
        <v>129</v>
      </c>
      <c r="B29">
        <v>20</v>
      </c>
      <c r="C29" s="41">
        <v>1379</v>
      </c>
      <c r="D29">
        <v>1465</v>
      </c>
      <c r="E29" s="22">
        <f t="shared" si="0"/>
        <v>5.8703071672354952E-2</v>
      </c>
      <c r="F29">
        <v>347.66</v>
      </c>
    </row>
    <row r="30" spans="1:6" x14ac:dyDescent="0.2">
      <c r="A30" t="s">
        <v>121</v>
      </c>
      <c r="B30">
        <v>20</v>
      </c>
      <c r="C30" s="41">
        <v>1848</v>
      </c>
      <c r="D30">
        <v>1882</v>
      </c>
      <c r="E30" s="22">
        <f t="shared" si="0"/>
        <v>1.8065887353878853E-2</v>
      </c>
      <c r="F30">
        <v>394.34</v>
      </c>
    </row>
    <row r="31" spans="1:6" x14ac:dyDescent="0.2">
      <c r="A31" t="s">
        <v>130</v>
      </c>
      <c r="B31">
        <v>20</v>
      </c>
      <c r="C31" s="41">
        <v>1789</v>
      </c>
      <c r="D31">
        <v>1858</v>
      </c>
      <c r="E31" s="22">
        <f t="shared" si="0"/>
        <v>3.7136706135629707E-2</v>
      </c>
      <c r="F31">
        <v>417.5</v>
      </c>
    </row>
    <row r="32" spans="1:6" x14ac:dyDescent="0.2">
      <c r="A32" t="s">
        <v>122</v>
      </c>
      <c r="B32">
        <v>25</v>
      </c>
      <c r="C32" s="41">
        <v>1901</v>
      </c>
      <c r="D32">
        <v>2083</v>
      </c>
      <c r="E32" s="22">
        <f t="shared" si="0"/>
        <v>8.7373979836773891E-2</v>
      </c>
      <c r="F32">
        <v>723.95</v>
      </c>
    </row>
    <row r="33" spans="1:6" x14ac:dyDescent="0.2">
      <c r="A33" t="s">
        <v>125</v>
      </c>
      <c r="B33">
        <v>25</v>
      </c>
      <c r="C33" s="41">
        <v>1687</v>
      </c>
      <c r="D33">
        <v>2228</v>
      </c>
      <c r="E33" s="22">
        <f t="shared" si="0"/>
        <v>0.24281867145421904</v>
      </c>
      <c r="F33">
        <v>581.5</v>
      </c>
    </row>
    <row r="34" spans="1:6" x14ac:dyDescent="0.2">
      <c r="A34" t="s">
        <v>123</v>
      </c>
      <c r="B34">
        <v>25</v>
      </c>
      <c r="C34" s="41">
        <v>1255</v>
      </c>
      <c r="D34">
        <v>3271</v>
      </c>
      <c r="E34" s="22">
        <f t="shared" si="0"/>
        <v>0.61632528278813814</v>
      </c>
      <c r="F34">
        <v>329.33</v>
      </c>
    </row>
    <row r="35" spans="1:6" x14ac:dyDescent="0.2">
      <c r="A35" t="s">
        <v>132</v>
      </c>
      <c r="B35">
        <v>25</v>
      </c>
      <c r="C35" s="41">
        <v>1987</v>
      </c>
      <c r="D35">
        <v>2110</v>
      </c>
      <c r="E35" s="22">
        <f t="shared" si="0"/>
        <v>5.829383886255924E-2</v>
      </c>
      <c r="F35">
        <v>560.54</v>
      </c>
    </row>
    <row r="36" spans="1:6" x14ac:dyDescent="0.2">
      <c r="A36" t="s">
        <v>124</v>
      </c>
      <c r="B36">
        <v>25</v>
      </c>
      <c r="C36" s="41">
        <v>2349</v>
      </c>
      <c r="D36">
        <v>6432</v>
      </c>
      <c r="E36" s="22">
        <f t="shared" si="0"/>
        <v>0.63479477611940294</v>
      </c>
      <c r="F36">
        <v>6.37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Comparing RENS+LP Solver</vt:lpstr>
      <vt:lpstr>Comparing RENS+LP Solver 2</vt:lpstr>
      <vt:lpstr>Results</vt:lpstr>
      <vt:lpstr>Sheet11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2018-03-25T12:43:03Z</dcterms:created>
  <dcterms:modified xsi:type="dcterms:W3CDTF">2018-03-27T02:18:48Z</dcterms:modified>
</cp:coreProperties>
</file>