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glencharlton/Projects/NSW_DPI0002_VPRU/OnAnimalTrackingSystem/datahub/hardware/"/>
    </mc:Choice>
  </mc:AlternateContent>
  <xr:revisionPtr revIDLastSave="0" documentId="13_ncr:1_{C5049594-C28C-8940-BE32-9A1BD5E149F6}" xr6:coauthVersionLast="47" xr6:coauthVersionMax="47" xr10:uidLastSave="{00000000-0000-0000-0000-000000000000}"/>
  <bookViews>
    <workbookView xWindow="-40220" yWindow="4040" windowWidth="32720" windowHeight="16840" xr2:uid="{00000000-000D-0000-FFFF-FFFF00000000}"/>
  </bookViews>
  <sheets>
    <sheet name="dataHub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8" l="1"/>
  <c r="H4" i="8"/>
  <c r="H16" i="8"/>
  <c r="H17" i="8"/>
  <c r="H18" i="8"/>
  <c r="H19" i="8"/>
  <c r="H23" i="8"/>
  <c r="H22" i="8"/>
  <c r="H24" i="8" l="1"/>
  <c r="H3" i="8"/>
  <c r="H5" i="8"/>
  <c r="H6" i="8"/>
  <c r="H7" i="8"/>
  <c r="H8" i="8"/>
  <c r="H9" i="8"/>
  <c r="H10" i="8"/>
  <c r="H11" i="8"/>
  <c r="H12" i="8"/>
  <c r="H13" i="8"/>
  <c r="H14" i="8" l="1"/>
  <c r="H20" i="8"/>
</calcChain>
</file>

<file path=xl/sharedStrings.xml><?xml version="1.0" encoding="utf-8"?>
<sst xmlns="http://schemas.openxmlformats.org/spreadsheetml/2006/main" count="94" uniqueCount="72">
  <si>
    <t>Part</t>
  </si>
  <si>
    <t>Supplier</t>
  </si>
  <si>
    <t>Brand</t>
  </si>
  <si>
    <t>SKU</t>
  </si>
  <si>
    <t>Link</t>
  </si>
  <si>
    <t>Battery</t>
  </si>
  <si>
    <t>Core</t>
  </si>
  <si>
    <t>Housing</t>
  </si>
  <si>
    <t>-</t>
  </si>
  <si>
    <t>Total</t>
  </si>
  <si>
    <t>Mouser</t>
  </si>
  <si>
    <t>Raspberry Pi</t>
  </si>
  <si>
    <t>485-3775</t>
  </si>
  <si>
    <t>RUT240</t>
  </si>
  <si>
    <t>5V - Step Down</t>
  </si>
  <si>
    <t>Polulu</t>
  </si>
  <si>
    <t>D24V10F5</t>
  </si>
  <si>
    <t>Protoboard</t>
  </si>
  <si>
    <t>Adafruit</t>
  </si>
  <si>
    <t>Micro USB Cable</t>
  </si>
  <si>
    <t>Power Socket</t>
  </si>
  <si>
    <t xml:space="preserve">Switchcraft </t>
  </si>
  <si>
    <t>L712AS</t>
  </si>
  <si>
    <t>Power Plug</t>
  </si>
  <si>
    <t>761KS15</t>
  </si>
  <si>
    <t xml:space="preserve">https://au.mouser.com/ProductDetail/Adafruit/3775?qs=sGAEpiMZZMv0NwlthflBiwPbD7GBTZqZJZzOZt6szkE%3D </t>
  </si>
  <si>
    <t xml:space="preserve">https://core-electronics.com.au/pololu-5v-1a-step-down-voltage-regulator-d24v10f5.html </t>
  </si>
  <si>
    <t xml:space="preserve">https://au.mouser.com/ProductDetail/Adafruit/2727?qs=sGAEpiMZZMsyYdr3R27aV9lt26jtWIDfg4BsiZyA%252Bk4%3D </t>
  </si>
  <si>
    <t xml:space="preserve">https://au.mouser.com/ProductDetail/Switchcraft/L712AS?qs=sGAEpiMZZMtneIuP4Zx3qR6nND7GBBB%252Bd2XniiAO0LE%3D </t>
  </si>
  <si>
    <t xml:space="preserve">https://au.mouser.com/ProductDetail/Switchcraft/761KS15?qs=fbkhFuCHoTZ5iIjOwAweAw%3D%3D </t>
  </si>
  <si>
    <t>RTC</t>
  </si>
  <si>
    <t xml:space="preserve">https://au.mouser.com/ProductDetail/Adafruit/4282?qs=sGAEpiMZZMv0NwlthflBi3Bfmvau2Dq1gj1%2FCTb5l%2FY%3D </t>
  </si>
  <si>
    <t xml:space="preserve">https://www.tro.com.au/Polycarbonate-Enclosure-Grey-Lid-IP65-360H-x-200W-x-150D </t>
  </si>
  <si>
    <t>Tro Pacific</t>
  </si>
  <si>
    <t>ENL362015P</t>
  </si>
  <si>
    <t>Master Instruments</t>
  </si>
  <si>
    <t xml:space="preserve">https://www.master-instruments.com.au/products/66331/SY-M40W-5M.html </t>
  </si>
  <si>
    <t>Solar Panel</t>
  </si>
  <si>
    <t>Solar Panel Bracket</t>
  </si>
  <si>
    <t xml:space="preserve">https://www.master-instruments.com.au/products/65195/SmartSolar%20MPPT%2075/10.html </t>
  </si>
  <si>
    <t>SY-M40W-5M</t>
  </si>
  <si>
    <t>Symmetry</t>
  </si>
  <si>
    <t>SY-PM-40-50W</t>
  </si>
  <si>
    <t>https://www.master-instruments.com.au/products/66349/SY-PM-40-50W.html</t>
  </si>
  <si>
    <t>SmartSolar MPPT 75/10</t>
  </si>
  <si>
    <t>Victron</t>
  </si>
  <si>
    <t>Solar Charge Controller</t>
  </si>
  <si>
    <t>DC Power Supply</t>
  </si>
  <si>
    <t>LICB-18650-3S8P-HC-R</t>
  </si>
  <si>
    <t>FY1906000-2.1mm</t>
  </si>
  <si>
    <t>Fuyuang</t>
  </si>
  <si>
    <t>Part Quantity</t>
  </si>
  <si>
    <t>https://au.mouser.com/ProductDetail/Adafruit/1214?qs=sGAEpiMZZMsKEdP9slC0YW%252BYYZWwtoZTTH9q5SRUsrQ%3D</t>
  </si>
  <si>
    <t>Armidale Computer</t>
  </si>
  <si>
    <t>Teltonika</t>
  </si>
  <si>
    <t>Ethernet Cable</t>
  </si>
  <si>
    <t>https://www.master-instruments.com.au/products/64090/FY1906000-2.5mm.html</t>
  </si>
  <si>
    <t>https://www.tro.com.au/Grey-Cat.6A-Patch-Cable-Cable-0.2m</t>
  </si>
  <si>
    <t xml:space="preserve">Solar Setup </t>
  </si>
  <si>
    <t>Unit Cost</t>
  </si>
  <si>
    <t>Datahub Total Cost</t>
  </si>
  <si>
    <t>Solar Setup Total Cost</t>
  </si>
  <si>
    <t>Grand Total</t>
  </si>
  <si>
    <t>Datahub - RUT240</t>
  </si>
  <si>
    <t>AC Power Supply</t>
  </si>
  <si>
    <t>SD Card</t>
  </si>
  <si>
    <t>Scorptec</t>
  </si>
  <si>
    <t>Sandisk</t>
  </si>
  <si>
    <t>SDSQXA2-064G-GN6MA</t>
  </si>
  <si>
    <t>https://www.scorptec.com.au/product/flash-memory/micro-sd-cards/75028-sdsqxa2-064g-gn6ma?gclid=Cj0KCQjwuaiXBhCCARIsAKZLt3lj-tG4tcekdzNVPonee8eeAFCWaLl0E8WMNM18Ww4l46UbwtTJtO0aAjONEALw_wcB</t>
  </si>
  <si>
    <t>AC Supply Total</t>
  </si>
  <si>
    <t xml:space="preserve">Special order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</si>
</sst>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2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4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5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10" xfId="0" applyFont="1" applyBorder="1">
      <alignment vertical="center"/>
    </xf>
    <xf numFmtId="0" fontId="7" fillId="0" borderId="6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13" xfId="0" applyFont="1" applyBorder="1">
      <alignment vertical="center"/>
    </xf>
    <xf numFmtId="0" fontId="6" fillId="0" borderId="16" xfId="0" applyFont="1" applyBorder="1" applyAlignment="1">
      <alignment horizontal="right" vertical="center"/>
    </xf>
    <xf numFmtId="0" fontId="5" fillId="0" borderId="11" xfId="0" applyFont="1" applyBorder="1" applyAlignment="1">
      <alignment horizontal="right" vertical="center"/>
    </xf>
    <xf numFmtId="0" fontId="5" fillId="0" borderId="12" xfId="0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15" xfId="0" applyFont="1" applyBorder="1" applyAlignment="1">
      <alignment horizontal="right" vertical="center"/>
    </xf>
    <xf numFmtId="0" fontId="5" fillId="0" borderId="19" xfId="0" applyFont="1" applyBorder="1" applyAlignment="1">
      <alignment horizontal="center" vertical="center"/>
    </xf>
    <xf numFmtId="0" fontId="6" fillId="0" borderId="8" xfId="0" applyFont="1" applyBorder="1" applyAlignment="1">
      <alignment horizontal="right"/>
    </xf>
    <xf numFmtId="0" fontId="6" fillId="0" borderId="9" xfId="0" applyFont="1" applyBorder="1" applyAlignment="1">
      <alignment horizontal="right"/>
    </xf>
    <xf numFmtId="0" fontId="6" fillId="0" borderId="14" xfId="0" applyFont="1" applyBorder="1" applyAlignment="1">
      <alignment horizontal="right" vertical="center"/>
    </xf>
    <xf numFmtId="0" fontId="6" fillId="0" borderId="20" xfId="0" applyFont="1" applyBorder="1" applyAlignment="1">
      <alignment horizontal="right" vertical="center"/>
    </xf>
    <xf numFmtId="0" fontId="6" fillId="0" borderId="21" xfId="0" applyFont="1" applyBorder="1" applyAlignment="1">
      <alignment horizontal="right" vertical="center"/>
    </xf>
    <xf numFmtId="0" fontId="6" fillId="0" borderId="22" xfId="0" applyFont="1" applyBorder="1" applyAlignment="1">
      <alignment horizontal="right" vertical="center"/>
    </xf>
  </cellXfs>
  <cellStyles count="5">
    <cellStyle name="Hyperlink" xfId="4" builtinId="8"/>
    <cellStyle name="Hyperlink 2" xfId="3" xr:uid="{2B844D9E-F7E7-4621-A2DA-45CFA387DD6A}"/>
    <cellStyle name="Normal" xfId="0" builtinId="0"/>
    <cellStyle name="Normal 2" xfId="1" xr:uid="{398518B0-4920-4000-B017-4418819F9C6A}"/>
    <cellStyle name="Normal 3" xfId="2" xr:uid="{21A729B0-477C-4E03-BFC0-1B8B0EB5B1FD}"/>
  </cellStyles>
  <dxfs count="0"/>
  <tableStyles count="1" defaultTableStyle="TableStyleMedium9" defaultPivotStyle="PivotStyleLight16">
    <tableStyle name="Invisible" pivot="0" table="0" count="0" xr9:uid="{2CDBE739-8CD8-4F95-8C09-472B8DE10C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1428-E0C2-4094-B439-E01D8EBBD1E6}">
  <dimension ref="A1:H25"/>
  <sheetViews>
    <sheetView tabSelected="1" zoomScale="85" zoomScaleNormal="85" workbookViewId="0">
      <selection activeCell="C26" sqref="C26"/>
    </sheetView>
  </sheetViews>
  <sheetFormatPr baseColWidth="10" defaultColWidth="9.1640625" defaultRowHeight="15" x14ac:dyDescent="0.2"/>
  <cols>
    <col min="1" max="1" width="9.1640625" style="12"/>
    <col min="2" max="2" width="23.6640625" style="12" bestFit="1" customWidth="1"/>
    <col min="3" max="3" width="18.6640625" style="12" bestFit="1" customWidth="1"/>
    <col min="4" max="4" width="12" style="12" bestFit="1" customWidth="1"/>
    <col min="5" max="5" width="21.6640625" style="12" bestFit="1" customWidth="1"/>
    <col min="6" max="6" width="115.33203125" style="12" bestFit="1" customWidth="1"/>
    <col min="7" max="16384" width="9.1640625" style="12"/>
  </cols>
  <sheetData>
    <row r="1" spans="1:8" x14ac:dyDescent="0.2">
      <c r="A1" s="18" t="s">
        <v>63</v>
      </c>
      <c r="B1" s="19"/>
      <c r="C1" s="19"/>
      <c r="D1" s="19"/>
      <c r="E1" s="19"/>
      <c r="F1" s="19"/>
      <c r="G1" s="19"/>
      <c r="H1" s="20"/>
    </row>
    <row r="2" spans="1:8" s="13" customFormat="1" ht="32" x14ac:dyDescent="0.2">
      <c r="A2" s="6" t="s">
        <v>51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59</v>
      </c>
      <c r="H2" s="7" t="s">
        <v>9</v>
      </c>
    </row>
    <row r="3" spans="1:8" x14ac:dyDescent="0.2">
      <c r="A3" s="8">
        <v>1</v>
      </c>
      <c r="B3" s="2" t="s">
        <v>11</v>
      </c>
      <c r="C3" s="2" t="s">
        <v>10</v>
      </c>
      <c r="D3" s="2" t="s">
        <v>11</v>
      </c>
      <c r="E3" s="2" t="s">
        <v>12</v>
      </c>
      <c r="F3" s="1" t="s">
        <v>25</v>
      </c>
      <c r="G3" s="1">
        <v>59.06</v>
      </c>
      <c r="H3" s="11">
        <f>A3*G3</f>
        <v>59.06</v>
      </c>
    </row>
    <row r="4" spans="1:8" x14ac:dyDescent="0.2">
      <c r="A4" s="8">
        <v>1</v>
      </c>
      <c r="B4" s="2" t="s">
        <v>65</v>
      </c>
      <c r="C4" s="2" t="s">
        <v>66</v>
      </c>
      <c r="D4" s="2" t="s">
        <v>67</v>
      </c>
      <c r="E4" s="2" t="s">
        <v>68</v>
      </c>
      <c r="F4" s="1" t="s">
        <v>69</v>
      </c>
      <c r="G4" s="1">
        <v>19</v>
      </c>
      <c r="H4" s="11">
        <f>A4*G4</f>
        <v>19</v>
      </c>
    </row>
    <row r="5" spans="1:8" x14ac:dyDescent="0.2">
      <c r="A5" s="8">
        <v>1</v>
      </c>
      <c r="B5" s="2" t="s">
        <v>13</v>
      </c>
      <c r="C5" s="2" t="s">
        <v>53</v>
      </c>
      <c r="D5" s="2" t="s">
        <v>54</v>
      </c>
      <c r="E5" s="2" t="s">
        <v>13</v>
      </c>
      <c r="F5" s="2" t="s">
        <v>8</v>
      </c>
      <c r="G5" s="1">
        <v>272</v>
      </c>
      <c r="H5" s="11">
        <f t="shared" ref="H5:H13" si="0">A5*G5</f>
        <v>272</v>
      </c>
    </row>
    <row r="6" spans="1:8" x14ac:dyDescent="0.2">
      <c r="A6" s="8">
        <v>1</v>
      </c>
      <c r="B6" s="2" t="s">
        <v>14</v>
      </c>
      <c r="C6" s="2" t="s">
        <v>6</v>
      </c>
      <c r="D6" s="2" t="s">
        <v>15</v>
      </c>
      <c r="E6" s="2" t="s">
        <v>16</v>
      </c>
      <c r="F6" s="1" t="s">
        <v>26</v>
      </c>
      <c r="G6" s="1">
        <v>12.25</v>
      </c>
      <c r="H6" s="11">
        <f t="shared" si="0"/>
        <v>12.25</v>
      </c>
    </row>
    <row r="7" spans="1:8" x14ac:dyDescent="0.2">
      <c r="A7" s="8">
        <v>0.33</v>
      </c>
      <c r="B7" s="2" t="s">
        <v>17</v>
      </c>
      <c r="C7" s="2" t="s">
        <v>10</v>
      </c>
      <c r="D7" s="2" t="s">
        <v>18</v>
      </c>
      <c r="E7" s="2">
        <v>1214</v>
      </c>
      <c r="F7" s="1" t="s">
        <v>52</v>
      </c>
      <c r="G7" s="1">
        <v>7.95</v>
      </c>
      <c r="H7" s="11">
        <f t="shared" si="0"/>
        <v>2.6235000000000004</v>
      </c>
    </row>
    <row r="8" spans="1:8" x14ac:dyDescent="0.2">
      <c r="A8" s="8">
        <v>1</v>
      </c>
      <c r="B8" s="2" t="s">
        <v>19</v>
      </c>
      <c r="C8" s="2" t="s">
        <v>10</v>
      </c>
      <c r="D8" s="2" t="s">
        <v>18</v>
      </c>
      <c r="E8" s="2">
        <v>2727</v>
      </c>
      <c r="F8" s="1" t="s">
        <v>27</v>
      </c>
      <c r="G8" s="1">
        <v>2.63</v>
      </c>
      <c r="H8" s="11">
        <f t="shared" si="0"/>
        <v>2.63</v>
      </c>
    </row>
    <row r="9" spans="1:8" x14ac:dyDescent="0.2">
      <c r="A9" s="8">
        <v>1</v>
      </c>
      <c r="B9" s="2" t="s">
        <v>20</v>
      </c>
      <c r="C9" s="2" t="s">
        <v>10</v>
      </c>
      <c r="D9" s="2" t="s">
        <v>21</v>
      </c>
      <c r="E9" s="2" t="s">
        <v>22</v>
      </c>
      <c r="F9" s="1" t="s">
        <v>28</v>
      </c>
      <c r="G9" s="1">
        <v>7.99</v>
      </c>
      <c r="H9" s="11">
        <f t="shared" si="0"/>
        <v>7.99</v>
      </c>
    </row>
    <row r="10" spans="1:8" ht="16" x14ac:dyDescent="0.2">
      <c r="A10" s="8">
        <v>1</v>
      </c>
      <c r="B10" s="2" t="s">
        <v>23</v>
      </c>
      <c r="C10" s="2" t="s">
        <v>10</v>
      </c>
      <c r="D10" s="2" t="s">
        <v>21</v>
      </c>
      <c r="E10" s="5" t="s">
        <v>24</v>
      </c>
      <c r="F10" s="1" t="s">
        <v>29</v>
      </c>
      <c r="G10" s="1">
        <v>9.19</v>
      </c>
      <c r="H10" s="11">
        <f t="shared" si="0"/>
        <v>9.19</v>
      </c>
    </row>
    <row r="11" spans="1:8" x14ac:dyDescent="0.2">
      <c r="A11" s="8">
        <v>1</v>
      </c>
      <c r="B11" s="2" t="s">
        <v>30</v>
      </c>
      <c r="C11" s="2" t="s">
        <v>10</v>
      </c>
      <c r="D11" s="2" t="s">
        <v>18</v>
      </c>
      <c r="E11" s="2">
        <v>4282</v>
      </c>
      <c r="F11" s="1" t="s">
        <v>31</v>
      </c>
      <c r="G11" s="1">
        <v>20.18</v>
      </c>
      <c r="H11" s="11">
        <f t="shared" si="0"/>
        <v>20.18</v>
      </c>
    </row>
    <row r="12" spans="1:8" x14ac:dyDescent="0.2">
      <c r="A12" s="8">
        <v>1</v>
      </c>
      <c r="B12" s="2" t="s">
        <v>55</v>
      </c>
      <c r="C12" s="2"/>
      <c r="D12" s="2"/>
      <c r="E12" s="2">
        <v>1165940002</v>
      </c>
      <c r="F12" s="1" t="s">
        <v>57</v>
      </c>
      <c r="G12" s="1">
        <v>7.7</v>
      </c>
      <c r="H12" s="11">
        <f t="shared" si="0"/>
        <v>7.7</v>
      </c>
    </row>
    <row r="13" spans="1:8" x14ac:dyDescent="0.2">
      <c r="A13" s="8">
        <v>1</v>
      </c>
      <c r="B13" s="2" t="s">
        <v>7</v>
      </c>
      <c r="C13" s="2" t="s">
        <v>33</v>
      </c>
      <c r="D13" s="2" t="s">
        <v>8</v>
      </c>
      <c r="E13" s="2" t="s">
        <v>34</v>
      </c>
      <c r="F13" s="1" t="s">
        <v>32</v>
      </c>
      <c r="G13" s="1">
        <v>60</v>
      </c>
      <c r="H13" s="11">
        <f t="shared" si="0"/>
        <v>60</v>
      </c>
    </row>
    <row r="14" spans="1:8" ht="16" thickBot="1" x14ac:dyDescent="0.25">
      <c r="A14" s="25" t="s">
        <v>60</v>
      </c>
      <c r="B14" s="26"/>
      <c r="C14" s="26"/>
      <c r="D14" s="26"/>
      <c r="E14" s="26"/>
      <c r="F14" s="26"/>
      <c r="G14" s="26"/>
      <c r="H14" s="10">
        <f>SUM(H3:H13)</f>
        <v>472.62349999999998</v>
      </c>
    </row>
    <row r="15" spans="1:8" x14ac:dyDescent="0.2">
      <c r="A15" s="24" t="s">
        <v>58</v>
      </c>
      <c r="B15" s="21"/>
      <c r="C15" s="21"/>
      <c r="D15" s="21"/>
      <c r="E15" s="21"/>
      <c r="F15" s="21"/>
      <c r="G15" s="21"/>
      <c r="H15" s="22"/>
    </row>
    <row r="16" spans="1:8" x14ac:dyDescent="0.2">
      <c r="A16" s="8">
        <v>1</v>
      </c>
      <c r="B16" s="2" t="s">
        <v>5</v>
      </c>
      <c r="C16" s="2" t="s">
        <v>35</v>
      </c>
      <c r="D16" s="2" t="s">
        <v>8</v>
      </c>
      <c r="E16" s="2" t="s">
        <v>48</v>
      </c>
      <c r="F16" s="2" t="s">
        <v>71</v>
      </c>
      <c r="G16" s="1">
        <v>395</v>
      </c>
      <c r="H16" s="11">
        <f>A16*G16</f>
        <v>395</v>
      </c>
    </row>
    <row r="17" spans="1:8" x14ac:dyDescent="0.2">
      <c r="A17" s="8">
        <v>1</v>
      </c>
      <c r="B17" s="2" t="s">
        <v>37</v>
      </c>
      <c r="C17" s="2" t="s">
        <v>35</v>
      </c>
      <c r="D17" s="2" t="s">
        <v>41</v>
      </c>
      <c r="E17" s="2" t="s">
        <v>40</v>
      </c>
      <c r="F17" s="1" t="s">
        <v>36</v>
      </c>
      <c r="G17" s="1">
        <v>75</v>
      </c>
      <c r="H17" s="11">
        <f>A17*G17</f>
        <v>75</v>
      </c>
    </row>
    <row r="18" spans="1:8" x14ac:dyDescent="0.2">
      <c r="A18" s="8">
        <v>1</v>
      </c>
      <c r="B18" s="2" t="s">
        <v>38</v>
      </c>
      <c r="C18" s="2" t="s">
        <v>35</v>
      </c>
      <c r="D18" s="2" t="s">
        <v>41</v>
      </c>
      <c r="E18" s="2" t="s">
        <v>42</v>
      </c>
      <c r="F18" s="3" t="s">
        <v>43</v>
      </c>
      <c r="G18" s="1">
        <v>91</v>
      </c>
      <c r="H18" s="11">
        <f>A18*G18</f>
        <v>91</v>
      </c>
    </row>
    <row r="19" spans="1:8" x14ac:dyDescent="0.2">
      <c r="A19" s="8">
        <v>1</v>
      </c>
      <c r="B19" s="2" t="s">
        <v>46</v>
      </c>
      <c r="C19" s="2" t="s">
        <v>35</v>
      </c>
      <c r="D19" s="2" t="s">
        <v>45</v>
      </c>
      <c r="E19" s="2" t="s">
        <v>44</v>
      </c>
      <c r="F19" s="1" t="s">
        <v>39</v>
      </c>
      <c r="G19" s="1">
        <v>138</v>
      </c>
      <c r="H19" s="11">
        <f>A19*G19</f>
        <v>138</v>
      </c>
    </row>
    <row r="20" spans="1:8" ht="16" thickBot="1" x14ac:dyDescent="0.25">
      <c r="A20" s="27" t="s">
        <v>61</v>
      </c>
      <c r="B20" s="23"/>
      <c r="C20" s="23"/>
      <c r="D20" s="23"/>
      <c r="E20" s="23"/>
      <c r="F20" s="23"/>
      <c r="G20" s="15"/>
      <c r="H20" s="9">
        <f>SUM(H16:H19)</f>
        <v>699</v>
      </c>
    </row>
    <row r="21" spans="1:8" x14ac:dyDescent="0.2">
      <c r="A21" s="24" t="s">
        <v>64</v>
      </c>
      <c r="B21" s="21"/>
      <c r="C21" s="21"/>
      <c r="D21" s="21"/>
      <c r="E21" s="21"/>
      <c r="F21" s="21"/>
      <c r="G21" s="21"/>
      <c r="H21" s="22"/>
    </row>
    <row r="22" spans="1:8" x14ac:dyDescent="0.2">
      <c r="A22" s="8">
        <v>1</v>
      </c>
      <c r="B22" s="2" t="s">
        <v>47</v>
      </c>
      <c r="C22" s="2" t="s">
        <v>35</v>
      </c>
      <c r="D22" s="2" t="s">
        <v>50</v>
      </c>
      <c r="E22" s="2" t="s">
        <v>49</v>
      </c>
      <c r="F22" s="2" t="s">
        <v>56</v>
      </c>
      <c r="G22" s="1">
        <v>97</v>
      </c>
      <c r="H22" s="11">
        <f>A22*G22</f>
        <v>97</v>
      </c>
    </row>
    <row r="23" spans="1:8" ht="16" x14ac:dyDescent="0.2">
      <c r="A23" s="8">
        <v>1</v>
      </c>
      <c r="B23" s="2" t="s">
        <v>23</v>
      </c>
      <c r="C23" s="2" t="s">
        <v>10</v>
      </c>
      <c r="D23" s="2" t="s">
        <v>21</v>
      </c>
      <c r="E23" s="5" t="s">
        <v>24</v>
      </c>
      <c r="F23" s="1" t="s">
        <v>29</v>
      </c>
      <c r="G23" s="1">
        <v>9.19</v>
      </c>
      <c r="H23" s="11">
        <f t="shared" ref="H23" si="1">A23*G23</f>
        <v>9.19</v>
      </c>
    </row>
    <row r="24" spans="1:8" ht="16" thickBot="1" x14ac:dyDescent="0.25">
      <c r="A24" s="28" t="s">
        <v>70</v>
      </c>
      <c r="B24" s="29"/>
      <c r="C24" s="29"/>
      <c r="D24" s="29"/>
      <c r="E24" s="29"/>
      <c r="F24" s="29"/>
      <c r="G24" s="30"/>
      <c r="H24" s="10">
        <f>SUM(H22:H23)</f>
        <v>106.19</v>
      </c>
    </row>
    <row r="25" spans="1:8" ht="16" thickBot="1" x14ac:dyDescent="0.25">
      <c r="A25" s="16" t="s">
        <v>62</v>
      </c>
      <c r="B25" s="17"/>
      <c r="C25" s="17"/>
      <c r="D25" s="17"/>
      <c r="E25" s="17"/>
      <c r="F25" s="17"/>
      <c r="G25" s="17"/>
      <c r="H25" s="14">
        <f>H24+H20+H14</f>
        <v>1277.8135</v>
      </c>
    </row>
  </sheetData>
  <mergeCells count="7">
    <mergeCell ref="A1:H1"/>
    <mergeCell ref="A15:H15"/>
    <mergeCell ref="A14:G14"/>
    <mergeCell ref="A20:G20"/>
    <mergeCell ref="A25:G25"/>
    <mergeCell ref="A24:G24"/>
    <mergeCell ref="A21:H2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84BDAE98E23249A2FA786884A9D84D" ma:contentTypeVersion="16" ma:contentTypeDescription="Create a new document." ma:contentTypeScope="" ma:versionID="510312ebd082d8a5111d8c67e6c32825">
  <xsd:schema xmlns:xsd="http://www.w3.org/2001/XMLSchema" xmlns:xs="http://www.w3.org/2001/XMLSchema" xmlns:p="http://schemas.microsoft.com/office/2006/metadata/properties" xmlns:ns1="http://schemas.microsoft.com/sharepoint/v3" xmlns:ns3="5b271ce3-8e8e-4dcd-b9c1-4e3d95bc7c65" xmlns:ns4="8007523a-f30c-41cf-a59a-3e876d2b8f24" targetNamespace="http://schemas.microsoft.com/office/2006/metadata/properties" ma:root="true" ma:fieldsID="530ed2813016d4d050e3c713f806fbe6" ns1:_="" ns3:_="" ns4:_="">
    <xsd:import namespace="http://schemas.microsoft.com/sharepoint/v3"/>
    <xsd:import namespace="5b271ce3-8e8e-4dcd-b9c1-4e3d95bc7c65"/>
    <xsd:import namespace="8007523a-f30c-41cf-a59a-3e876d2b8f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71ce3-8e8e-4dcd-b9c1-4e3d95bc7c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07523a-f30c-41cf-a59a-3e876d2b8f2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42FCAE-55B3-419B-9CDC-A2A546087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b271ce3-8e8e-4dcd-b9c1-4e3d95bc7c65"/>
    <ds:schemaRef ds:uri="8007523a-f30c-41cf-a59a-3e876d2b8f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0BE32-09D7-49DD-B9CB-271288DC47E4}">
  <ds:schemaRefs>
    <ds:schemaRef ds:uri="http://schemas.openxmlformats.org/package/2006/metadata/core-properties"/>
    <ds:schemaRef ds:uri="http://purl.org/dc/elements/1.1/"/>
    <ds:schemaRef ds:uri="5b271ce3-8e8e-4dcd-b9c1-4e3d95bc7c65"/>
    <ds:schemaRef ds:uri="http://schemas.microsoft.com/office/2006/metadata/properties"/>
    <ds:schemaRef ds:uri="http://schemas.microsoft.com/sharepoint/v3"/>
    <ds:schemaRef ds:uri="http://purl.org/dc/terms/"/>
    <ds:schemaRef ds:uri="http://schemas.microsoft.com/office/2006/documentManagement/types"/>
    <ds:schemaRef ds:uri="8007523a-f30c-41cf-a59a-3e876d2b8f24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B71054B-3450-4A1E-85B7-0C5AA4CE76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Charlton</dc:creator>
  <cp:lastModifiedBy>Glen Charlton</cp:lastModifiedBy>
  <dcterms:created xsi:type="dcterms:W3CDTF">2006-09-13T11:21:00Z</dcterms:created>
  <dcterms:modified xsi:type="dcterms:W3CDTF">2023-09-12T04:44:22Z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ContentTypeId">
    <vt:lpwstr>0x0101003B84BDAE98E23249A2FA786884A9D84D</vt:lpwstr>
  </property>
</Properties>
</file>