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leny\Dropbox\Developmet\trindade\SM\"/>
    </mc:Choice>
  </mc:AlternateContent>
  <xr:revisionPtr revIDLastSave="0" documentId="13_ncr:1_{AD393BC9-7791-4101-9877-7D06D0667E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data!$A$1:$W$101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1" i="2" l="1"/>
  <c r="V101" i="2" s="1"/>
  <c r="O101" i="2"/>
  <c r="U101" i="2" s="1"/>
  <c r="E101" i="2"/>
  <c r="S100" i="2"/>
  <c r="V100" i="2" s="1"/>
  <c r="O100" i="2"/>
  <c r="U100" i="2" s="1"/>
  <c r="E100" i="2"/>
  <c r="S99" i="2"/>
  <c r="V99" i="2" s="1"/>
  <c r="O99" i="2"/>
  <c r="U99" i="2" s="1"/>
  <c r="E99" i="2"/>
  <c r="S98" i="2"/>
  <c r="V98" i="2" s="1"/>
  <c r="O98" i="2"/>
  <c r="U98" i="2" s="1"/>
  <c r="E98" i="2"/>
  <c r="S96" i="2"/>
  <c r="V96" i="2" s="1"/>
  <c r="O96" i="2"/>
  <c r="U96" i="2" s="1"/>
  <c r="E96" i="2"/>
  <c r="S95" i="2"/>
  <c r="V95" i="2" s="1"/>
  <c r="O95" i="2"/>
  <c r="U95" i="2" s="1"/>
  <c r="E95" i="2"/>
  <c r="S94" i="2"/>
  <c r="V94" i="2" s="1"/>
  <c r="O94" i="2"/>
  <c r="U94" i="2" s="1"/>
  <c r="E94" i="2"/>
  <c r="S93" i="2"/>
  <c r="V93" i="2" s="1"/>
  <c r="O93" i="2"/>
  <c r="U93" i="2" s="1"/>
  <c r="E93" i="2"/>
  <c r="S91" i="2"/>
  <c r="V91" i="2" s="1"/>
  <c r="O91" i="2"/>
  <c r="U91" i="2" s="1"/>
  <c r="E91" i="2"/>
  <c r="S90" i="2"/>
  <c r="V90" i="2" s="1"/>
  <c r="O90" i="2"/>
  <c r="U90" i="2" s="1"/>
  <c r="E90" i="2"/>
  <c r="S89" i="2"/>
  <c r="V89" i="2" s="1"/>
  <c r="O89" i="2"/>
  <c r="U89" i="2" s="1"/>
  <c r="E89" i="2"/>
  <c r="S88" i="2"/>
  <c r="V88" i="2" s="1"/>
  <c r="O88" i="2"/>
  <c r="U88" i="2" s="1"/>
  <c r="E88" i="2"/>
  <c r="S86" i="2"/>
  <c r="V86" i="2" s="1"/>
  <c r="O86" i="2"/>
  <c r="U86" i="2" s="1"/>
  <c r="E86" i="2"/>
  <c r="S85" i="2"/>
  <c r="V85" i="2" s="1"/>
  <c r="O85" i="2"/>
  <c r="U85" i="2" s="1"/>
  <c r="E85" i="2"/>
  <c r="S84" i="2"/>
  <c r="V84" i="2" s="1"/>
  <c r="O84" i="2"/>
  <c r="U84" i="2" s="1"/>
  <c r="E84" i="2"/>
  <c r="S83" i="2"/>
  <c r="V83" i="2" s="1"/>
  <c r="O83" i="2"/>
  <c r="U83" i="2" s="1"/>
  <c r="E83" i="2"/>
  <c r="S81" i="2"/>
  <c r="V81" i="2" s="1"/>
  <c r="O81" i="2"/>
  <c r="U81" i="2" s="1"/>
  <c r="E81" i="2"/>
  <c r="S80" i="2"/>
  <c r="V80" i="2" s="1"/>
  <c r="O80" i="2"/>
  <c r="U80" i="2" s="1"/>
  <c r="E80" i="2"/>
  <c r="S79" i="2"/>
  <c r="V79" i="2" s="1"/>
  <c r="O79" i="2"/>
  <c r="E79" i="2"/>
  <c r="S78" i="2"/>
  <c r="V78" i="2" s="1"/>
  <c r="O78" i="2"/>
  <c r="U78" i="2" s="1"/>
  <c r="E78" i="2"/>
  <c r="S76" i="2"/>
  <c r="V76" i="2" s="1"/>
  <c r="O76" i="2"/>
  <c r="U76" i="2" s="1"/>
  <c r="E76" i="2"/>
  <c r="S75" i="2"/>
  <c r="V75" i="2" s="1"/>
  <c r="O75" i="2"/>
  <c r="U75" i="2" s="1"/>
  <c r="E75" i="2"/>
  <c r="S74" i="2"/>
  <c r="V74" i="2" s="1"/>
  <c r="O74" i="2"/>
  <c r="U74" i="2" s="1"/>
  <c r="E74" i="2"/>
  <c r="S73" i="2"/>
  <c r="V73" i="2" s="1"/>
  <c r="O73" i="2"/>
  <c r="U73" i="2" s="1"/>
  <c r="E73" i="2"/>
  <c r="S71" i="2"/>
  <c r="V71" i="2" s="1"/>
  <c r="O71" i="2"/>
  <c r="U71" i="2" s="1"/>
  <c r="E71" i="2"/>
  <c r="S70" i="2"/>
  <c r="V70" i="2" s="1"/>
  <c r="O70" i="2"/>
  <c r="U70" i="2" s="1"/>
  <c r="E70" i="2"/>
  <c r="S69" i="2"/>
  <c r="V69" i="2" s="1"/>
  <c r="O69" i="2"/>
  <c r="U69" i="2" s="1"/>
  <c r="E69" i="2"/>
  <c r="S68" i="2"/>
  <c r="V68" i="2" s="1"/>
  <c r="O68" i="2"/>
  <c r="U68" i="2" s="1"/>
  <c r="E68" i="2"/>
  <c r="S66" i="2"/>
  <c r="V66" i="2" s="1"/>
  <c r="O66" i="2"/>
  <c r="U66" i="2" s="1"/>
  <c r="E66" i="2"/>
  <c r="S65" i="2"/>
  <c r="V65" i="2" s="1"/>
  <c r="O65" i="2"/>
  <c r="E65" i="2"/>
  <c r="S64" i="2"/>
  <c r="V64" i="2" s="1"/>
  <c r="O64" i="2"/>
  <c r="U64" i="2" s="1"/>
  <c r="E64" i="2"/>
  <c r="S63" i="2"/>
  <c r="V63" i="2" s="1"/>
  <c r="O63" i="2"/>
  <c r="U63" i="2" s="1"/>
  <c r="E63" i="2"/>
  <c r="S61" i="2"/>
  <c r="V61" i="2" s="1"/>
  <c r="O61" i="2"/>
  <c r="U61" i="2" s="1"/>
  <c r="E61" i="2"/>
  <c r="S60" i="2"/>
  <c r="V60" i="2" s="1"/>
  <c r="O60" i="2"/>
  <c r="E60" i="2"/>
  <c r="S59" i="2"/>
  <c r="V59" i="2" s="1"/>
  <c r="O59" i="2"/>
  <c r="U59" i="2" s="1"/>
  <c r="E59" i="2"/>
  <c r="S58" i="2"/>
  <c r="V58" i="2" s="1"/>
  <c r="O58" i="2"/>
  <c r="E58" i="2"/>
  <c r="S56" i="2"/>
  <c r="V56" i="2" s="1"/>
  <c r="O56" i="2"/>
  <c r="U56" i="2" s="1"/>
  <c r="E56" i="2"/>
  <c r="S55" i="2"/>
  <c r="V55" i="2" s="1"/>
  <c r="O55" i="2"/>
  <c r="U55" i="2" s="1"/>
  <c r="E55" i="2"/>
  <c r="S54" i="2"/>
  <c r="V54" i="2" s="1"/>
  <c r="O54" i="2"/>
  <c r="U54" i="2" s="1"/>
  <c r="E54" i="2"/>
  <c r="S53" i="2"/>
  <c r="V53" i="2" s="1"/>
  <c r="O53" i="2"/>
  <c r="E53" i="2"/>
  <c r="S51" i="2"/>
  <c r="V51" i="2" s="1"/>
  <c r="O51" i="2"/>
  <c r="U51" i="2" s="1"/>
  <c r="E51" i="2"/>
  <c r="S50" i="2"/>
  <c r="V50" i="2" s="1"/>
  <c r="O50" i="2"/>
  <c r="U50" i="2" s="1"/>
  <c r="E50" i="2"/>
  <c r="S49" i="2"/>
  <c r="V49" i="2" s="1"/>
  <c r="O49" i="2"/>
  <c r="E49" i="2"/>
  <c r="S48" i="2"/>
  <c r="V48" i="2" s="1"/>
  <c r="O48" i="2"/>
  <c r="U48" i="2" s="1"/>
  <c r="E48" i="2"/>
  <c r="S46" i="2"/>
  <c r="V46" i="2" s="1"/>
  <c r="O46" i="2"/>
  <c r="U46" i="2" s="1"/>
  <c r="E46" i="2"/>
  <c r="S45" i="2"/>
  <c r="V45" i="2" s="1"/>
  <c r="O45" i="2"/>
  <c r="U45" i="2" s="1"/>
  <c r="E45" i="2"/>
  <c r="S44" i="2"/>
  <c r="V44" i="2" s="1"/>
  <c r="O44" i="2"/>
  <c r="E44" i="2"/>
  <c r="S43" i="2"/>
  <c r="V43" i="2" s="1"/>
  <c r="O43" i="2"/>
  <c r="E43" i="2"/>
  <c r="S41" i="2"/>
  <c r="V41" i="2" s="1"/>
  <c r="O41" i="2"/>
  <c r="U41" i="2" s="1"/>
  <c r="E41" i="2"/>
  <c r="S40" i="2"/>
  <c r="V40" i="2" s="1"/>
  <c r="O40" i="2"/>
  <c r="U40" i="2" s="1"/>
  <c r="E40" i="2"/>
  <c r="S39" i="2"/>
  <c r="V39" i="2" s="1"/>
  <c r="O39" i="2"/>
  <c r="U39" i="2" s="1"/>
  <c r="E39" i="2"/>
  <c r="S38" i="2"/>
  <c r="V38" i="2" s="1"/>
  <c r="O38" i="2"/>
  <c r="U38" i="2" s="1"/>
  <c r="E38" i="2"/>
  <c r="S36" i="2"/>
  <c r="V36" i="2" s="1"/>
  <c r="O36" i="2"/>
  <c r="U36" i="2" s="1"/>
  <c r="E36" i="2"/>
  <c r="S35" i="2"/>
  <c r="V35" i="2" s="1"/>
  <c r="O35" i="2"/>
  <c r="U35" i="2" s="1"/>
  <c r="E35" i="2"/>
  <c r="S34" i="2"/>
  <c r="V34" i="2" s="1"/>
  <c r="O34" i="2"/>
  <c r="U34" i="2" s="1"/>
  <c r="E34" i="2"/>
  <c r="S33" i="2"/>
  <c r="V33" i="2" s="1"/>
  <c r="O33" i="2"/>
  <c r="T33" i="2" s="1"/>
  <c r="E33" i="2"/>
  <c r="S31" i="2"/>
  <c r="V31" i="2" s="1"/>
  <c r="O31" i="2"/>
  <c r="U31" i="2" s="1"/>
  <c r="E31" i="2"/>
  <c r="S30" i="2"/>
  <c r="V30" i="2" s="1"/>
  <c r="O30" i="2"/>
  <c r="U30" i="2" s="1"/>
  <c r="E30" i="2"/>
  <c r="S29" i="2"/>
  <c r="V29" i="2" s="1"/>
  <c r="O29" i="2"/>
  <c r="U29" i="2" s="1"/>
  <c r="E29" i="2"/>
  <c r="S28" i="2"/>
  <c r="V28" i="2" s="1"/>
  <c r="O28" i="2"/>
  <c r="U28" i="2" s="1"/>
  <c r="E28" i="2"/>
  <c r="S26" i="2"/>
  <c r="V26" i="2" s="1"/>
  <c r="O26" i="2"/>
  <c r="U26" i="2" s="1"/>
  <c r="E26" i="2"/>
  <c r="S25" i="2"/>
  <c r="V25" i="2" s="1"/>
  <c r="O25" i="2"/>
  <c r="U25" i="2" s="1"/>
  <c r="E25" i="2"/>
  <c r="S24" i="2"/>
  <c r="V24" i="2" s="1"/>
  <c r="O24" i="2"/>
  <c r="E24" i="2"/>
  <c r="S23" i="2"/>
  <c r="V23" i="2" s="1"/>
  <c r="O23" i="2"/>
  <c r="U23" i="2" s="1"/>
  <c r="E23" i="2"/>
  <c r="S21" i="2"/>
  <c r="V21" i="2" s="1"/>
  <c r="O21" i="2"/>
  <c r="U21" i="2" s="1"/>
  <c r="E21" i="2"/>
  <c r="S20" i="2"/>
  <c r="V20" i="2" s="1"/>
  <c r="O20" i="2"/>
  <c r="U20" i="2" s="1"/>
  <c r="E20" i="2"/>
  <c r="S19" i="2"/>
  <c r="V19" i="2" s="1"/>
  <c r="O19" i="2"/>
  <c r="U19" i="2" s="1"/>
  <c r="E19" i="2"/>
  <c r="S18" i="2"/>
  <c r="V18" i="2" s="1"/>
  <c r="O18" i="2"/>
  <c r="T18" i="2" s="1"/>
  <c r="E18" i="2"/>
  <c r="S16" i="2"/>
  <c r="V16" i="2" s="1"/>
  <c r="O16" i="2"/>
  <c r="U16" i="2" s="1"/>
  <c r="E16" i="2"/>
  <c r="S15" i="2"/>
  <c r="V15" i="2" s="1"/>
  <c r="O15" i="2"/>
  <c r="U15" i="2" s="1"/>
  <c r="E15" i="2"/>
  <c r="S14" i="2"/>
  <c r="V14" i="2" s="1"/>
  <c r="O14" i="2"/>
  <c r="U14" i="2" s="1"/>
  <c r="E14" i="2"/>
  <c r="S13" i="2"/>
  <c r="V13" i="2" s="1"/>
  <c r="O13" i="2"/>
  <c r="U13" i="2" s="1"/>
  <c r="E13" i="2"/>
  <c r="S11" i="2"/>
  <c r="V11" i="2" s="1"/>
  <c r="O11" i="2"/>
  <c r="U11" i="2" s="1"/>
  <c r="E11" i="2"/>
  <c r="S10" i="2"/>
  <c r="V10" i="2" s="1"/>
  <c r="O10" i="2"/>
  <c r="U10" i="2" s="1"/>
  <c r="E10" i="2"/>
  <c r="S9" i="2"/>
  <c r="V9" i="2" s="1"/>
  <c r="O9" i="2"/>
  <c r="U9" i="2" s="1"/>
  <c r="E9" i="2"/>
  <c r="S8" i="2"/>
  <c r="V8" i="2" s="1"/>
  <c r="O8" i="2"/>
  <c r="T8" i="2" s="1"/>
  <c r="E8" i="2"/>
  <c r="S6" i="2"/>
  <c r="V6" i="2" s="1"/>
  <c r="O6" i="2"/>
  <c r="U6" i="2" s="1"/>
  <c r="E6" i="2"/>
  <c r="S5" i="2"/>
  <c r="V5" i="2" s="1"/>
  <c r="O5" i="2"/>
  <c r="U5" i="2" s="1"/>
  <c r="E5" i="2"/>
  <c r="S4" i="2"/>
  <c r="V4" i="2" s="1"/>
  <c r="O4" i="2"/>
  <c r="U4" i="2" s="1"/>
  <c r="E4" i="2"/>
  <c r="S3" i="2"/>
  <c r="V3" i="2" s="1"/>
  <c r="O3" i="2"/>
  <c r="U3" i="2" s="1"/>
  <c r="E3" i="2"/>
  <c r="S97" i="2"/>
  <c r="V97" i="2" s="1"/>
  <c r="O97" i="2"/>
  <c r="U97" i="2" s="1"/>
  <c r="E97" i="2"/>
  <c r="S92" i="2"/>
  <c r="V92" i="2" s="1"/>
  <c r="O92" i="2"/>
  <c r="U92" i="2" s="1"/>
  <c r="E92" i="2"/>
  <c r="S87" i="2"/>
  <c r="V87" i="2" s="1"/>
  <c r="O87" i="2"/>
  <c r="U87" i="2" s="1"/>
  <c r="E87" i="2"/>
  <c r="S82" i="2"/>
  <c r="V82" i="2" s="1"/>
  <c r="O82" i="2"/>
  <c r="U82" i="2" s="1"/>
  <c r="E82" i="2"/>
  <c r="S77" i="2"/>
  <c r="V77" i="2" s="1"/>
  <c r="O77" i="2"/>
  <c r="U77" i="2" s="1"/>
  <c r="E77" i="2"/>
  <c r="S72" i="2"/>
  <c r="V72" i="2" s="1"/>
  <c r="O72" i="2"/>
  <c r="U72" i="2" s="1"/>
  <c r="E72" i="2"/>
  <c r="S67" i="2"/>
  <c r="V67" i="2" s="1"/>
  <c r="O67" i="2"/>
  <c r="U67" i="2" s="1"/>
  <c r="E67" i="2"/>
  <c r="S62" i="2"/>
  <c r="V62" i="2" s="1"/>
  <c r="O62" i="2"/>
  <c r="U62" i="2" s="1"/>
  <c r="E62" i="2"/>
  <c r="S57" i="2"/>
  <c r="V57" i="2" s="1"/>
  <c r="O57" i="2"/>
  <c r="U57" i="2" s="1"/>
  <c r="E57" i="2"/>
  <c r="S52" i="2"/>
  <c r="V52" i="2" s="1"/>
  <c r="O52" i="2"/>
  <c r="U52" i="2" s="1"/>
  <c r="E52" i="2"/>
  <c r="S47" i="2"/>
  <c r="V47" i="2" s="1"/>
  <c r="O47" i="2"/>
  <c r="U47" i="2" s="1"/>
  <c r="E47" i="2"/>
  <c r="S42" i="2"/>
  <c r="V42" i="2" s="1"/>
  <c r="O42" i="2"/>
  <c r="U42" i="2" s="1"/>
  <c r="E42" i="2"/>
  <c r="S37" i="2"/>
  <c r="V37" i="2" s="1"/>
  <c r="O37" i="2"/>
  <c r="U37" i="2" s="1"/>
  <c r="E37" i="2"/>
  <c r="S32" i="2"/>
  <c r="V32" i="2" s="1"/>
  <c r="O32" i="2"/>
  <c r="U32" i="2" s="1"/>
  <c r="E32" i="2"/>
  <c r="S27" i="2"/>
  <c r="V27" i="2" s="1"/>
  <c r="O27" i="2"/>
  <c r="U27" i="2" s="1"/>
  <c r="E27" i="2"/>
  <c r="S22" i="2"/>
  <c r="V22" i="2" s="1"/>
  <c r="O22" i="2"/>
  <c r="U22" i="2" s="1"/>
  <c r="E22" i="2"/>
  <c r="S17" i="2"/>
  <c r="V17" i="2" s="1"/>
  <c r="O17" i="2"/>
  <c r="U17" i="2" s="1"/>
  <c r="E17" i="2"/>
  <c r="S12" i="2"/>
  <c r="V12" i="2" s="1"/>
  <c r="O12" i="2"/>
  <c r="U12" i="2" s="1"/>
  <c r="E12" i="2"/>
  <c r="S7" i="2"/>
  <c r="V7" i="2" s="1"/>
  <c r="O7" i="2"/>
  <c r="U7" i="2" s="1"/>
  <c r="E7" i="2"/>
  <c r="S2" i="2"/>
  <c r="V2" i="2" s="1"/>
  <c r="O2" i="2"/>
  <c r="U2" i="2" s="1"/>
  <c r="E2" i="2"/>
  <c r="T24" i="2" l="1"/>
  <c r="T44" i="2"/>
  <c r="T49" i="2"/>
  <c r="T79" i="2"/>
  <c r="T43" i="2"/>
  <c r="T53" i="2"/>
  <c r="T58" i="2"/>
  <c r="T60" i="2"/>
  <c r="T65" i="2"/>
  <c r="T31" i="2"/>
  <c r="T88" i="2"/>
  <c r="T29" i="2"/>
  <c r="T100" i="2"/>
  <c r="T98" i="2"/>
  <c r="T99" i="2"/>
  <c r="T101" i="2"/>
  <c r="T93" i="2"/>
  <c r="T95" i="2"/>
  <c r="T94" i="2"/>
  <c r="T96" i="2"/>
  <c r="T91" i="2"/>
  <c r="T90" i="2"/>
  <c r="T89" i="2"/>
  <c r="T83" i="2"/>
  <c r="T85" i="2"/>
  <c r="T84" i="2"/>
  <c r="T86" i="2"/>
  <c r="T78" i="2"/>
  <c r="T80" i="2"/>
  <c r="T81" i="2"/>
  <c r="U79" i="2"/>
  <c r="T73" i="2"/>
  <c r="T75" i="2"/>
  <c r="T74" i="2"/>
  <c r="T76" i="2"/>
  <c r="T68" i="2"/>
  <c r="T70" i="2"/>
  <c r="T69" i="2"/>
  <c r="T71" i="2"/>
  <c r="T63" i="2"/>
  <c r="U65" i="2"/>
  <c r="T64" i="2"/>
  <c r="T66" i="2"/>
  <c r="U60" i="2"/>
  <c r="U58" i="2"/>
  <c r="T59" i="2"/>
  <c r="T61" i="2"/>
  <c r="T54" i="2"/>
  <c r="T55" i="2"/>
  <c r="U53" i="2"/>
  <c r="T56" i="2"/>
  <c r="T48" i="2"/>
  <c r="T50" i="2"/>
  <c r="T51" i="2"/>
  <c r="U49" i="2"/>
  <c r="T46" i="2"/>
  <c r="U44" i="2"/>
  <c r="T45" i="2"/>
  <c r="U43" i="2"/>
  <c r="T38" i="2"/>
  <c r="T40" i="2"/>
  <c r="T39" i="2"/>
  <c r="T41" i="2"/>
  <c r="T34" i="2"/>
  <c r="T35" i="2"/>
  <c r="U33" i="2"/>
  <c r="T36" i="2"/>
  <c r="T28" i="2"/>
  <c r="T30" i="2"/>
  <c r="T23" i="2"/>
  <c r="T25" i="2"/>
  <c r="T26" i="2"/>
  <c r="U24" i="2"/>
  <c r="T20" i="2"/>
  <c r="T19" i="2"/>
  <c r="T21" i="2"/>
  <c r="U18" i="2"/>
  <c r="T13" i="2"/>
  <c r="T15" i="2"/>
  <c r="T14" i="2"/>
  <c r="T16" i="2"/>
  <c r="T9" i="2"/>
  <c r="T10" i="2"/>
  <c r="U8" i="2"/>
  <c r="T11" i="2"/>
  <c r="T3" i="2"/>
  <c r="T5" i="2"/>
  <c r="T4" i="2"/>
  <c r="T6" i="2"/>
  <c r="T57" i="2"/>
  <c r="T27" i="2"/>
  <c r="T37" i="2"/>
  <c r="T87" i="2"/>
  <c r="T17" i="2"/>
  <c r="T7" i="2"/>
  <c r="T67" i="2"/>
  <c r="T77" i="2"/>
  <c r="T47" i="2"/>
  <c r="T2" i="2"/>
  <c r="T12" i="2"/>
  <c r="T22" i="2"/>
  <c r="T32" i="2"/>
  <c r="T42" i="2"/>
  <c r="T52" i="2"/>
  <c r="T62" i="2"/>
  <c r="T72" i="2"/>
  <c r="T82" i="2"/>
  <c r="T92" i="2"/>
  <c r="T97" i="2"/>
</calcChain>
</file>

<file path=xl/sharedStrings.xml><?xml version="1.0" encoding="utf-8"?>
<sst xmlns="http://schemas.openxmlformats.org/spreadsheetml/2006/main" count="423" uniqueCount="150">
  <si>
    <t>Fazendinha</t>
  </si>
  <si>
    <t>Point</t>
  </si>
  <si>
    <t>Sample</t>
  </si>
  <si>
    <t>pH_H2O</t>
  </si>
  <si>
    <t>pH_SMP</t>
  </si>
  <si>
    <t>H+Al</t>
  </si>
  <si>
    <t>Al</t>
  </si>
  <si>
    <t>Ca</t>
  </si>
  <si>
    <t>Mg</t>
  </si>
  <si>
    <t>Na</t>
  </si>
  <si>
    <t xml:space="preserve"> K</t>
  </si>
  <si>
    <t>P</t>
  </si>
  <si>
    <t>N</t>
  </si>
  <si>
    <t>CTCpH7</t>
  </si>
  <si>
    <t>COT</t>
  </si>
  <si>
    <t>Andradas_p1</t>
  </si>
  <si>
    <t>Andradas_p2</t>
  </si>
  <si>
    <t>Andradas_p3</t>
  </si>
  <si>
    <t>Andradas_p4</t>
  </si>
  <si>
    <t>Andradas_p5</t>
  </si>
  <si>
    <t>Fazendinha_p1</t>
  </si>
  <si>
    <t>Fazendinha_p2</t>
  </si>
  <si>
    <t>Fazendinha_p3</t>
  </si>
  <si>
    <t>Fazendinha_p4</t>
  </si>
  <si>
    <t>Fazendinha_p5</t>
  </si>
  <si>
    <t>Gruta_p1</t>
  </si>
  <si>
    <t>Gruta_p2</t>
  </si>
  <si>
    <t>Gruta_p3</t>
  </si>
  <si>
    <t>Gruta_p4</t>
  </si>
  <si>
    <t>Gruta_p5</t>
  </si>
  <si>
    <t>Clay</t>
  </si>
  <si>
    <t>Sand</t>
  </si>
  <si>
    <t>Silt</t>
  </si>
  <si>
    <t>Sum_bases</t>
  </si>
  <si>
    <t>Base_saturation</t>
  </si>
  <si>
    <t>Al_saturation</t>
  </si>
  <si>
    <t>Na_saturation</t>
  </si>
  <si>
    <t>Location</t>
  </si>
  <si>
    <t>Trindade 01</t>
  </si>
  <si>
    <t>Trindade 02</t>
  </si>
  <si>
    <t>Trindade 03</t>
  </si>
  <si>
    <t>Trindade 04</t>
  </si>
  <si>
    <t>Trindade 05</t>
  </si>
  <si>
    <t>Trindade 06</t>
  </si>
  <si>
    <t>Trindade 07</t>
  </si>
  <si>
    <t>Trindade 08</t>
  </si>
  <si>
    <t>Trindade 09</t>
  </si>
  <si>
    <t>Trindade 10</t>
  </si>
  <si>
    <t>Trindade 11</t>
  </si>
  <si>
    <t>Trindade 12</t>
  </si>
  <si>
    <t>Trindade 13</t>
  </si>
  <si>
    <t>Trindade 14</t>
  </si>
  <si>
    <t>Trindade 15</t>
  </si>
  <si>
    <t>Trindade 16</t>
  </si>
  <si>
    <t>Trindade 17</t>
  </si>
  <si>
    <t>Trindade 18</t>
  </si>
  <si>
    <t>Trindade 19</t>
  </si>
  <si>
    <t>Trindade 20</t>
  </si>
  <si>
    <t>Trindade 21</t>
  </si>
  <si>
    <t>Trindade 22</t>
  </si>
  <si>
    <t>Trindade 23</t>
  </si>
  <si>
    <t>Trindade 24</t>
  </si>
  <si>
    <t>Trindade 25</t>
  </si>
  <si>
    <t>Trindade 26</t>
  </si>
  <si>
    <t>Trindade 27</t>
  </si>
  <si>
    <t>Trindade 28</t>
  </si>
  <si>
    <t>Trindade 29</t>
  </si>
  <si>
    <t>Trindade 30</t>
  </si>
  <si>
    <t>Trindade 31</t>
  </si>
  <si>
    <t>Trindade 32</t>
  </si>
  <si>
    <t>Trindade 33</t>
  </si>
  <si>
    <t>Trindade 34</t>
  </si>
  <si>
    <t>Trindade 35</t>
  </si>
  <si>
    <t>Trindade 36</t>
  </si>
  <si>
    <t>Trindade 37</t>
  </si>
  <si>
    <t>Trindade 38</t>
  </si>
  <si>
    <t>Trindade 39</t>
  </si>
  <si>
    <t>Trindade 40</t>
  </si>
  <si>
    <t>Trindade 41</t>
  </si>
  <si>
    <t>Trindade 42</t>
  </si>
  <si>
    <t>Trindade 43</t>
  </si>
  <si>
    <t>Trindade 44</t>
  </si>
  <si>
    <t>Trindade 45</t>
  </si>
  <si>
    <t>Trindade 46</t>
  </si>
  <si>
    <t>Trindade 47</t>
  </si>
  <si>
    <t>Trindade 48</t>
  </si>
  <si>
    <t>Trindade 49</t>
  </si>
  <si>
    <t>Trindade 50</t>
  </si>
  <si>
    <t>Trindade 51</t>
  </si>
  <si>
    <t>Trindade 52</t>
  </si>
  <si>
    <t>Trindade 53</t>
  </si>
  <si>
    <t>Trindade 54</t>
  </si>
  <si>
    <t>Trindade 55</t>
  </si>
  <si>
    <t>Trindade 56</t>
  </si>
  <si>
    <t>Trindade 57</t>
  </si>
  <si>
    <t>Trindade 58</t>
  </si>
  <si>
    <t>Trindade 59</t>
  </si>
  <si>
    <t>Trindade 60</t>
  </si>
  <si>
    <t>Trindade 61</t>
  </si>
  <si>
    <t>Trindade 62</t>
  </si>
  <si>
    <t>Trindade 63</t>
  </si>
  <si>
    <t>Trindade 64</t>
  </si>
  <si>
    <t>Trindade 65</t>
  </si>
  <si>
    <t>Trindade 66</t>
  </si>
  <si>
    <t>Trindade 67</t>
  </si>
  <si>
    <t>Trindade 68</t>
  </si>
  <si>
    <t>Trindade 69</t>
  </si>
  <si>
    <t>Trindade 70</t>
  </si>
  <si>
    <t>Trindade 71</t>
  </si>
  <si>
    <t>Trindade 72</t>
  </si>
  <si>
    <t>Trindade 73</t>
  </si>
  <si>
    <t>Trindade 74</t>
  </si>
  <si>
    <t>Trindade 75</t>
  </si>
  <si>
    <t>Trindade 76</t>
  </si>
  <si>
    <t>Trindade 77</t>
  </si>
  <si>
    <t>Trindade 78</t>
  </si>
  <si>
    <t>Trindade 79</t>
  </si>
  <si>
    <t>Trindade 80</t>
  </si>
  <si>
    <t>Trindade 81</t>
  </si>
  <si>
    <t>Trindade 82</t>
  </si>
  <si>
    <t>Trindade 83</t>
  </si>
  <si>
    <t>Trindade 84</t>
  </si>
  <si>
    <t>Trindade 85</t>
  </si>
  <si>
    <t>Trindade 86</t>
  </si>
  <si>
    <t>Trindade 87</t>
  </si>
  <si>
    <t>Trindade 88</t>
  </si>
  <si>
    <t>Trindade 89</t>
  </si>
  <si>
    <t>Trindade 90</t>
  </si>
  <si>
    <t>Trindade 91</t>
  </si>
  <si>
    <t>Trindade 92</t>
  </si>
  <si>
    <t>Trindade 93</t>
  </si>
  <si>
    <t>Trindade 94</t>
  </si>
  <si>
    <t>Trindade 95</t>
  </si>
  <si>
    <t>Trindade 96</t>
  </si>
  <si>
    <t>Trindade 97</t>
  </si>
  <si>
    <t>Trindade 98</t>
  </si>
  <si>
    <t>Trindade 99</t>
  </si>
  <si>
    <t>Trindade 100</t>
  </si>
  <si>
    <t>Status</t>
  </si>
  <si>
    <t>Not sequenced</t>
  </si>
  <si>
    <t>Unextracted DNA</t>
  </si>
  <si>
    <t>Sequenced</t>
  </si>
  <si>
    <t>Praia dos Andradas</t>
  </si>
  <si>
    <t>Platô da Gruta</t>
  </si>
  <si>
    <t>Sopé do Pão de Açúcar</t>
  </si>
  <si>
    <t>Pão_Açúcar_p1</t>
  </si>
  <si>
    <t>Pão_Açúcar_p2</t>
  </si>
  <si>
    <t>Pão_Açúcar_p3</t>
  </si>
  <si>
    <t>Pão_Açúcar_p4</t>
  </si>
  <si>
    <t>Pão_Açúcar_p5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</si>
</sst>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BDCA-4B59-4590-B471-BA4B123FA341}">
  <dimension ref="A1:W103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2" x14ac:dyDescent="0.3"/>
  <cols>
    <col min="1" max="1" width="16.33203125" style="6" bestFit="1" customWidth="1"/>
    <col min="2" max="2" width="11.109375" style="6" bestFit="1" customWidth="1"/>
    <col min="3" max="3" width="9.5546875" style="6" bestFit="1" customWidth="1"/>
    <col min="4" max="4" width="5.88671875" style="2" bestFit="1" customWidth="1"/>
    <col min="5" max="5" width="6.33203125" style="2" bestFit="1" customWidth="1"/>
    <col min="6" max="6" width="5.21875" style="2" bestFit="1" customWidth="1"/>
    <col min="7" max="7" width="8.5546875" style="2" bestFit="1" customWidth="1"/>
    <col min="8" max="8" width="8.77734375" style="2" bestFit="1" customWidth="1"/>
    <col min="9" max="9" width="6.21875" style="2" bestFit="1" customWidth="1"/>
    <col min="10" max="10" width="4.44140625" style="2" bestFit="1" customWidth="1"/>
    <col min="11" max="11" width="4.6640625" style="2" bestFit="1" customWidth="1"/>
    <col min="12" max="12" width="5.21875" style="2" bestFit="1" customWidth="1"/>
    <col min="13" max="13" width="4.88671875" style="2" bestFit="1" customWidth="1"/>
    <col min="14" max="14" width="4.21875" style="2" bestFit="1" customWidth="1"/>
    <col min="15" max="15" width="10.6640625" style="2" bestFit="1" customWidth="1"/>
    <col min="16" max="16" width="4.6640625" style="2" bestFit="1" customWidth="1"/>
    <col min="17" max="17" width="4.109375" style="2" bestFit="1" customWidth="1"/>
    <col min="18" max="18" width="5.77734375" style="2" bestFit="1" customWidth="1"/>
    <col min="19" max="19" width="8.21875" style="2" bestFit="1" customWidth="1"/>
    <col min="20" max="20" width="14" style="2" bestFit="1" customWidth="1"/>
    <col min="21" max="21" width="12.21875" style="2" bestFit="1" customWidth="1"/>
    <col min="22" max="23" width="12.6640625" style="6" bestFit="1" customWidth="1"/>
    <col min="24" max="16384" width="8.88671875" style="6"/>
  </cols>
  <sheetData>
    <row r="1" spans="1:23" s="1" customFormat="1" x14ac:dyDescent="0.3">
      <c r="A1" s="1" t="s">
        <v>37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33</v>
      </c>
      <c r="P1" s="1" t="s">
        <v>11</v>
      </c>
      <c r="Q1" s="1" t="s">
        <v>12</v>
      </c>
      <c r="R1" s="1" t="s">
        <v>14</v>
      </c>
      <c r="S1" s="1" t="s">
        <v>13</v>
      </c>
      <c r="T1" s="1" t="s">
        <v>34</v>
      </c>
      <c r="U1" s="1" t="s">
        <v>35</v>
      </c>
      <c r="V1" s="1" t="s">
        <v>36</v>
      </c>
      <c r="W1" s="7" t="s">
        <v>138</v>
      </c>
    </row>
    <row r="2" spans="1:23" x14ac:dyDescent="0.3">
      <c r="A2" s="8" t="s">
        <v>142</v>
      </c>
      <c r="B2" s="8" t="s">
        <v>15</v>
      </c>
      <c r="C2" s="8" t="s">
        <v>38</v>
      </c>
      <c r="D2" s="3">
        <v>210</v>
      </c>
      <c r="E2" s="3">
        <f t="shared" ref="E2:E97" si="0">1000-(D2+F2)</f>
        <v>657</v>
      </c>
      <c r="F2" s="3">
        <v>133</v>
      </c>
      <c r="G2" s="2">
        <v>7.5</v>
      </c>
      <c r="H2" s="2">
        <v>7.4</v>
      </c>
      <c r="I2" s="2">
        <v>0.9</v>
      </c>
      <c r="J2" s="4">
        <v>0.5</v>
      </c>
      <c r="K2" s="2">
        <v>5.5</v>
      </c>
      <c r="L2" s="2">
        <v>2.2999999999999998</v>
      </c>
      <c r="M2" s="5">
        <v>0.56000000000000005</v>
      </c>
      <c r="N2" s="5">
        <v>0.31641025641025644</v>
      </c>
      <c r="O2" s="5">
        <f t="shared" ref="O2:O97" si="1">K2+L2+M2+N2</f>
        <v>8.6764102564102554</v>
      </c>
      <c r="P2" s="2">
        <v>56.8</v>
      </c>
      <c r="Q2" s="2">
        <v>1.1000000000000001</v>
      </c>
      <c r="R2" s="5">
        <v>8.700696055684455</v>
      </c>
      <c r="S2" s="5">
        <f t="shared" ref="S2:S97" si="2">(K2+L2+M2+N2+I2)</f>
        <v>9.5764102564102558</v>
      </c>
      <c r="T2" s="4">
        <f t="shared" ref="T2:T97" si="3">(O2/S2)*100</f>
        <v>90.601906393916678</v>
      </c>
      <c r="U2" s="4">
        <f t="shared" ref="U2:U97" si="4">(J2)/(O2 +J2) *100</f>
        <v>5.4487537722141512</v>
      </c>
      <c r="V2" s="5">
        <f>M2/S2*100</f>
        <v>5.8477026882296252</v>
      </c>
      <c r="W2" s="2" t="s">
        <v>141</v>
      </c>
    </row>
    <row r="3" spans="1:23" x14ac:dyDescent="0.3">
      <c r="A3" s="8" t="s">
        <v>142</v>
      </c>
      <c r="B3" s="8" t="s">
        <v>15</v>
      </c>
      <c r="C3" s="8" t="s">
        <v>39</v>
      </c>
      <c r="D3" s="3">
        <v>210</v>
      </c>
      <c r="E3" s="3">
        <f t="shared" ref="E3:E6" si="5">1000-(D3+F3)</f>
        <v>657</v>
      </c>
      <c r="F3" s="3">
        <v>133</v>
      </c>
      <c r="G3" s="2">
        <v>7.5</v>
      </c>
      <c r="H3" s="2">
        <v>7.4</v>
      </c>
      <c r="I3" s="2">
        <v>0.9</v>
      </c>
      <c r="J3" s="4">
        <v>0.5</v>
      </c>
      <c r="K3" s="2">
        <v>5.5</v>
      </c>
      <c r="L3" s="2">
        <v>2.2999999999999998</v>
      </c>
      <c r="M3" s="5">
        <v>0.56000000000000005</v>
      </c>
      <c r="N3" s="5">
        <v>0.31641025641025644</v>
      </c>
      <c r="O3" s="5">
        <f t="shared" ref="O3:O6" si="6">K3+L3+M3+N3</f>
        <v>8.6764102564102554</v>
      </c>
      <c r="P3" s="2">
        <v>56.8</v>
      </c>
      <c r="Q3" s="2">
        <v>1.1000000000000001</v>
      </c>
      <c r="R3" s="5">
        <v>8.700696055684455</v>
      </c>
      <c r="S3" s="5">
        <f t="shared" ref="S3:S6" si="7">(K3+L3+M3+N3+I3)</f>
        <v>9.5764102564102558</v>
      </c>
      <c r="T3" s="4">
        <f t="shared" ref="T3:T6" si="8">(O3/S3)*100</f>
        <v>90.601906393916678</v>
      </c>
      <c r="U3" s="4">
        <f t="shared" ref="U3:U6" si="9">(J3)/(O3 +J3) *100</f>
        <v>5.4487537722141512</v>
      </c>
      <c r="V3" s="5">
        <f t="shared" ref="V3:V6" si="10">M3/S3*100</f>
        <v>5.8477026882296252</v>
      </c>
      <c r="W3" s="2" t="s">
        <v>141</v>
      </c>
    </row>
    <row r="4" spans="1:23" x14ac:dyDescent="0.3">
      <c r="A4" s="8" t="s">
        <v>142</v>
      </c>
      <c r="B4" s="8" t="s">
        <v>15</v>
      </c>
      <c r="C4" s="8" t="s">
        <v>40</v>
      </c>
      <c r="D4" s="3">
        <v>210</v>
      </c>
      <c r="E4" s="3">
        <f t="shared" si="5"/>
        <v>657</v>
      </c>
      <c r="F4" s="3">
        <v>133</v>
      </c>
      <c r="G4" s="2">
        <v>7.5</v>
      </c>
      <c r="H4" s="2">
        <v>7.4</v>
      </c>
      <c r="I4" s="2">
        <v>0.9</v>
      </c>
      <c r="J4" s="4">
        <v>0.5</v>
      </c>
      <c r="K4" s="2">
        <v>5.5</v>
      </c>
      <c r="L4" s="2">
        <v>2.2999999999999998</v>
      </c>
      <c r="M4" s="5">
        <v>0.56000000000000005</v>
      </c>
      <c r="N4" s="5">
        <v>0.31641025641025644</v>
      </c>
      <c r="O4" s="5">
        <f t="shared" si="6"/>
        <v>8.6764102564102554</v>
      </c>
      <c r="P4" s="2">
        <v>56.8</v>
      </c>
      <c r="Q4" s="2">
        <v>1.1000000000000001</v>
      </c>
      <c r="R4" s="5">
        <v>8.700696055684455</v>
      </c>
      <c r="S4" s="5">
        <f t="shared" si="7"/>
        <v>9.5764102564102558</v>
      </c>
      <c r="T4" s="4">
        <f t="shared" si="8"/>
        <v>90.601906393916678</v>
      </c>
      <c r="U4" s="4">
        <f t="shared" si="9"/>
        <v>5.4487537722141512</v>
      </c>
      <c r="V4" s="5">
        <f t="shared" si="10"/>
        <v>5.8477026882296252</v>
      </c>
      <c r="W4" s="2" t="s">
        <v>141</v>
      </c>
    </row>
    <row r="5" spans="1:23" x14ac:dyDescent="0.3">
      <c r="A5" s="8" t="s">
        <v>142</v>
      </c>
      <c r="B5" s="8" t="s">
        <v>15</v>
      </c>
      <c r="C5" s="8" t="s">
        <v>41</v>
      </c>
      <c r="D5" s="3">
        <v>210</v>
      </c>
      <c r="E5" s="3">
        <f t="shared" si="5"/>
        <v>657</v>
      </c>
      <c r="F5" s="3">
        <v>133</v>
      </c>
      <c r="G5" s="2">
        <v>7.5</v>
      </c>
      <c r="H5" s="2">
        <v>7.4</v>
      </c>
      <c r="I5" s="2">
        <v>0.9</v>
      </c>
      <c r="J5" s="4">
        <v>0.5</v>
      </c>
      <c r="K5" s="2">
        <v>5.5</v>
      </c>
      <c r="L5" s="2">
        <v>2.2999999999999998</v>
      </c>
      <c r="M5" s="5">
        <v>0.56000000000000005</v>
      </c>
      <c r="N5" s="5">
        <v>0.31641025641025644</v>
      </c>
      <c r="O5" s="5">
        <f t="shared" si="6"/>
        <v>8.6764102564102554</v>
      </c>
      <c r="P5" s="2">
        <v>56.8</v>
      </c>
      <c r="Q5" s="2">
        <v>1.1000000000000001</v>
      </c>
      <c r="R5" s="5">
        <v>8.700696055684455</v>
      </c>
      <c r="S5" s="5">
        <f t="shared" si="7"/>
        <v>9.5764102564102558</v>
      </c>
      <c r="T5" s="4">
        <f t="shared" si="8"/>
        <v>90.601906393916678</v>
      </c>
      <c r="U5" s="4">
        <f t="shared" si="9"/>
        <v>5.4487537722141512</v>
      </c>
      <c r="V5" s="5">
        <f t="shared" si="10"/>
        <v>5.8477026882296252</v>
      </c>
      <c r="W5" s="2" t="s">
        <v>141</v>
      </c>
    </row>
    <row r="6" spans="1:23" x14ac:dyDescent="0.3">
      <c r="A6" s="8" t="s">
        <v>142</v>
      </c>
      <c r="B6" s="8" t="s">
        <v>15</v>
      </c>
      <c r="C6" s="8" t="s">
        <v>42</v>
      </c>
      <c r="D6" s="3">
        <v>210</v>
      </c>
      <c r="E6" s="3">
        <f t="shared" si="5"/>
        <v>657</v>
      </c>
      <c r="F6" s="3">
        <v>133</v>
      </c>
      <c r="G6" s="2">
        <v>7.5</v>
      </c>
      <c r="H6" s="2">
        <v>7.4</v>
      </c>
      <c r="I6" s="2">
        <v>0.9</v>
      </c>
      <c r="J6" s="4">
        <v>0.5</v>
      </c>
      <c r="K6" s="2">
        <v>5.5</v>
      </c>
      <c r="L6" s="2">
        <v>2.2999999999999998</v>
      </c>
      <c r="M6" s="5">
        <v>0.56000000000000005</v>
      </c>
      <c r="N6" s="5">
        <v>0.31641025641025644</v>
      </c>
      <c r="O6" s="5">
        <f t="shared" si="6"/>
        <v>8.6764102564102554</v>
      </c>
      <c r="P6" s="2">
        <v>56.8</v>
      </c>
      <c r="Q6" s="2">
        <v>1.1000000000000001</v>
      </c>
      <c r="R6" s="5">
        <v>8.700696055684455</v>
      </c>
      <c r="S6" s="5">
        <f t="shared" si="7"/>
        <v>9.5764102564102558</v>
      </c>
      <c r="T6" s="4">
        <f t="shared" si="8"/>
        <v>90.601906393916678</v>
      </c>
      <c r="U6" s="4">
        <f t="shared" si="9"/>
        <v>5.4487537722141512</v>
      </c>
      <c r="V6" s="5">
        <f t="shared" si="10"/>
        <v>5.8477026882296252</v>
      </c>
      <c r="W6" s="2" t="s">
        <v>141</v>
      </c>
    </row>
    <row r="7" spans="1:23" x14ac:dyDescent="0.3">
      <c r="A7" s="8" t="s">
        <v>142</v>
      </c>
      <c r="B7" s="8" t="s">
        <v>16</v>
      </c>
      <c r="C7" s="8" t="s">
        <v>43</v>
      </c>
      <c r="D7" s="2">
        <v>150</v>
      </c>
      <c r="E7" s="3">
        <f t="shared" si="0"/>
        <v>750</v>
      </c>
      <c r="F7" s="2">
        <v>100</v>
      </c>
      <c r="G7" s="2">
        <v>8.1</v>
      </c>
      <c r="H7" s="2">
        <v>7.5</v>
      </c>
      <c r="I7" s="2">
        <v>0.8</v>
      </c>
      <c r="J7" s="4">
        <v>0</v>
      </c>
      <c r="K7" s="2">
        <v>5.5</v>
      </c>
      <c r="L7" s="2">
        <v>2.1</v>
      </c>
      <c r="M7" s="5">
        <v>4.4347826086956518E-2</v>
      </c>
      <c r="N7" s="5">
        <v>2.8205128205128206E-2</v>
      </c>
      <c r="O7" s="5">
        <f t="shared" si="1"/>
        <v>7.6725529542920841</v>
      </c>
      <c r="P7" s="2">
        <v>52.3</v>
      </c>
      <c r="Q7" s="2">
        <v>0.6</v>
      </c>
      <c r="R7" s="5">
        <v>8.700696055684455</v>
      </c>
      <c r="S7" s="5">
        <f t="shared" si="2"/>
        <v>8.4725529542920839</v>
      </c>
      <c r="T7" s="4">
        <f t="shared" si="3"/>
        <v>90.557745648615509</v>
      </c>
      <c r="U7" s="4">
        <f t="shared" si="4"/>
        <v>0</v>
      </c>
      <c r="V7" s="5">
        <f t="shared" ref="V7:V97" si="11">M7/S7*100</f>
        <v>0.52342931730501008</v>
      </c>
      <c r="W7" s="2" t="s">
        <v>141</v>
      </c>
    </row>
    <row r="8" spans="1:23" x14ac:dyDescent="0.3">
      <c r="A8" s="8" t="s">
        <v>142</v>
      </c>
      <c r="B8" s="8" t="s">
        <v>16</v>
      </c>
      <c r="C8" s="8" t="s">
        <v>44</v>
      </c>
      <c r="D8" s="2">
        <v>150</v>
      </c>
      <c r="E8" s="3">
        <f t="shared" ref="E8:E11" si="12">1000-(D8+F8)</f>
        <v>750</v>
      </c>
      <c r="F8" s="2">
        <v>100</v>
      </c>
      <c r="G8" s="2">
        <v>8.1</v>
      </c>
      <c r="H8" s="2">
        <v>7.5</v>
      </c>
      <c r="I8" s="2">
        <v>0.8</v>
      </c>
      <c r="J8" s="4">
        <v>0</v>
      </c>
      <c r="K8" s="2">
        <v>5.5</v>
      </c>
      <c r="L8" s="2">
        <v>2.1</v>
      </c>
      <c r="M8" s="5">
        <v>4.4347826086956518E-2</v>
      </c>
      <c r="N8" s="5">
        <v>2.8205128205128206E-2</v>
      </c>
      <c r="O8" s="5">
        <f t="shared" ref="O8:O11" si="13">K8+L8+M8+N8</f>
        <v>7.6725529542920841</v>
      </c>
      <c r="P8" s="2">
        <v>52.3</v>
      </c>
      <c r="Q8" s="2">
        <v>0.6</v>
      </c>
      <c r="R8" s="5">
        <v>8.700696055684455</v>
      </c>
      <c r="S8" s="5">
        <f t="shared" ref="S8:S11" si="14">(K8+L8+M8+N8+I8)</f>
        <v>8.4725529542920839</v>
      </c>
      <c r="T8" s="4">
        <f t="shared" ref="T8:T11" si="15">(O8/S8)*100</f>
        <v>90.557745648615509</v>
      </c>
      <c r="U8" s="4">
        <f t="shared" ref="U8:U11" si="16">(J8)/(O8 +J8) *100</f>
        <v>0</v>
      </c>
      <c r="V8" s="5">
        <f t="shared" ref="V8:V11" si="17">M8/S8*100</f>
        <v>0.52342931730501008</v>
      </c>
      <c r="W8" s="2" t="s">
        <v>141</v>
      </c>
    </row>
    <row r="9" spans="1:23" x14ac:dyDescent="0.3">
      <c r="A9" s="8" t="s">
        <v>142</v>
      </c>
      <c r="B9" s="8" t="s">
        <v>16</v>
      </c>
      <c r="C9" s="8" t="s">
        <v>45</v>
      </c>
      <c r="D9" s="2">
        <v>150</v>
      </c>
      <c r="E9" s="3">
        <f t="shared" si="12"/>
        <v>750</v>
      </c>
      <c r="F9" s="2">
        <v>100</v>
      </c>
      <c r="G9" s="2">
        <v>8.1</v>
      </c>
      <c r="H9" s="2">
        <v>7.5</v>
      </c>
      <c r="I9" s="2">
        <v>0.8</v>
      </c>
      <c r="J9" s="4">
        <v>0</v>
      </c>
      <c r="K9" s="2">
        <v>5.5</v>
      </c>
      <c r="L9" s="2">
        <v>2.1</v>
      </c>
      <c r="M9" s="5">
        <v>4.4347826086956518E-2</v>
      </c>
      <c r="N9" s="5">
        <v>2.8205128205128206E-2</v>
      </c>
      <c r="O9" s="5">
        <f t="shared" si="13"/>
        <v>7.6725529542920841</v>
      </c>
      <c r="P9" s="2">
        <v>52.3</v>
      </c>
      <c r="Q9" s="2">
        <v>0.6</v>
      </c>
      <c r="R9" s="5">
        <v>8.700696055684455</v>
      </c>
      <c r="S9" s="5">
        <f t="shared" si="14"/>
        <v>8.4725529542920839</v>
      </c>
      <c r="T9" s="4">
        <f t="shared" si="15"/>
        <v>90.557745648615509</v>
      </c>
      <c r="U9" s="4">
        <f t="shared" si="16"/>
        <v>0</v>
      </c>
      <c r="V9" s="5">
        <f t="shared" si="17"/>
        <v>0.52342931730501008</v>
      </c>
      <c r="W9" s="2" t="s">
        <v>141</v>
      </c>
    </row>
    <row r="10" spans="1:23" x14ac:dyDescent="0.3">
      <c r="A10" s="8" t="s">
        <v>142</v>
      </c>
      <c r="B10" s="8" t="s">
        <v>16</v>
      </c>
      <c r="C10" s="8" t="s">
        <v>46</v>
      </c>
      <c r="D10" s="2">
        <v>150</v>
      </c>
      <c r="E10" s="3">
        <f t="shared" si="12"/>
        <v>750</v>
      </c>
      <c r="F10" s="2">
        <v>100</v>
      </c>
      <c r="G10" s="2">
        <v>8.1</v>
      </c>
      <c r="H10" s="2">
        <v>7.5</v>
      </c>
      <c r="I10" s="2">
        <v>0.8</v>
      </c>
      <c r="J10" s="4">
        <v>0</v>
      </c>
      <c r="K10" s="2">
        <v>5.5</v>
      </c>
      <c r="L10" s="2">
        <v>2.1</v>
      </c>
      <c r="M10" s="5">
        <v>4.4347826086956518E-2</v>
      </c>
      <c r="N10" s="5">
        <v>2.8205128205128206E-2</v>
      </c>
      <c r="O10" s="5">
        <f t="shared" si="13"/>
        <v>7.6725529542920841</v>
      </c>
      <c r="P10" s="2">
        <v>52.3</v>
      </c>
      <c r="Q10" s="2">
        <v>0.6</v>
      </c>
      <c r="R10" s="5">
        <v>8.700696055684455</v>
      </c>
      <c r="S10" s="5">
        <f t="shared" si="14"/>
        <v>8.4725529542920839</v>
      </c>
      <c r="T10" s="4">
        <f t="shared" si="15"/>
        <v>90.557745648615509</v>
      </c>
      <c r="U10" s="4">
        <f t="shared" si="16"/>
        <v>0</v>
      </c>
      <c r="V10" s="5">
        <f t="shared" si="17"/>
        <v>0.52342931730501008</v>
      </c>
      <c r="W10" s="2" t="s">
        <v>141</v>
      </c>
    </row>
    <row r="11" spans="1:23" x14ac:dyDescent="0.3">
      <c r="A11" s="8" t="s">
        <v>142</v>
      </c>
      <c r="B11" s="8" t="s">
        <v>16</v>
      </c>
      <c r="C11" s="8" t="s">
        <v>47</v>
      </c>
      <c r="D11" s="2">
        <v>150</v>
      </c>
      <c r="E11" s="3">
        <f t="shared" si="12"/>
        <v>750</v>
      </c>
      <c r="F11" s="2">
        <v>100</v>
      </c>
      <c r="G11" s="2">
        <v>8.1</v>
      </c>
      <c r="H11" s="2">
        <v>7.5</v>
      </c>
      <c r="I11" s="2">
        <v>0.8</v>
      </c>
      <c r="J11" s="4">
        <v>0</v>
      </c>
      <c r="K11" s="2">
        <v>5.5</v>
      </c>
      <c r="L11" s="2">
        <v>2.1</v>
      </c>
      <c r="M11" s="5">
        <v>4.4347826086956518E-2</v>
      </c>
      <c r="N11" s="5">
        <v>2.8205128205128206E-2</v>
      </c>
      <c r="O11" s="5">
        <f t="shared" si="13"/>
        <v>7.6725529542920841</v>
      </c>
      <c r="P11" s="2">
        <v>52.3</v>
      </c>
      <c r="Q11" s="2">
        <v>0.6</v>
      </c>
      <c r="R11" s="5">
        <v>8.700696055684455</v>
      </c>
      <c r="S11" s="5">
        <f t="shared" si="14"/>
        <v>8.4725529542920839</v>
      </c>
      <c r="T11" s="4">
        <f t="shared" si="15"/>
        <v>90.557745648615509</v>
      </c>
      <c r="U11" s="4">
        <f t="shared" si="16"/>
        <v>0</v>
      </c>
      <c r="V11" s="5">
        <f t="shared" si="17"/>
        <v>0.52342931730501008</v>
      </c>
      <c r="W11" s="2" t="s">
        <v>141</v>
      </c>
    </row>
    <row r="12" spans="1:23" x14ac:dyDescent="0.3">
      <c r="A12" s="8" t="s">
        <v>142</v>
      </c>
      <c r="B12" s="8" t="s">
        <v>17</v>
      </c>
      <c r="C12" s="8" t="s">
        <v>48</v>
      </c>
      <c r="D12" s="2">
        <v>160</v>
      </c>
      <c r="E12" s="3">
        <f t="shared" si="0"/>
        <v>780</v>
      </c>
      <c r="F12" s="2">
        <v>60</v>
      </c>
      <c r="G12" s="2">
        <v>8.1999999999999993</v>
      </c>
      <c r="H12" s="2">
        <v>7.7</v>
      </c>
      <c r="I12" s="2">
        <v>0.7</v>
      </c>
      <c r="J12" s="4">
        <v>0</v>
      </c>
      <c r="K12" s="2">
        <v>4.0999999999999996</v>
      </c>
      <c r="L12" s="2">
        <v>1.6</v>
      </c>
      <c r="M12" s="5">
        <v>5.9130434782608696E-2</v>
      </c>
      <c r="N12" s="5">
        <v>3.1282051282051283E-2</v>
      </c>
      <c r="O12" s="5">
        <f t="shared" si="1"/>
        <v>5.7904124860646595</v>
      </c>
      <c r="P12" s="2">
        <v>42.3</v>
      </c>
      <c r="Q12" s="2">
        <v>0.6</v>
      </c>
      <c r="R12" s="5">
        <v>6.3805104408352671</v>
      </c>
      <c r="S12" s="5">
        <f t="shared" si="2"/>
        <v>6.4904124860646597</v>
      </c>
      <c r="T12" s="4">
        <f t="shared" si="3"/>
        <v>89.214861127810508</v>
      </c>
      <c r="U12" s="4">
        <f t="shared" si="4"/>
        <v>0</v>
      </c>
      <c r="V12" s="5">
        <f t="shared" si="11"/>
        <v>0.91104278671911232</v>
      </c>
      <c r="W12" s="2" t="s">
        <v>141</v>
      </c>
    </row>
    <row r="13" spans="1:23" x14ac:dyDescent="0.3">
      <c r="A13" s="8" t="s">
        <v>142</v>
      </c>
      <c r="B13" s="8" t="s">
        <v>17</v>
      </c>
      <c r="C13" s="8" t="s">
        <v>49</v>
      </c>
      <c r="D13" s="2">
        <v>160</v>
      </c>
      <c r="E13" s="3">
        <f t="shared" ref="E13:E16" si="18">1000-(D13+F13)</f>
        <v>780</v>
      </c>
      <c r="F13" s="2">
        <v>60</v>
      </c>
      <c r="G13" s="2">
        <v>8.1999999999999993</v>
      </c>
      <c r="H13" s="2">
        <v>7.7</v>
      </c>
      <c r="I13" s="2">
        <v>0.7</v>
      </c>
      <c r="J13" s="4">
        <v>0</v>
      </c>
      <c r="K13" s="2">
        <v>4.0999999999999996</v>
      </c>
      <c r="L13" s="2">
        <v>1.6</v>
      </c>
      <c r="M13" s="5">
        <v>5.9130434782608696E-2</v>
      </c>
      <c r="N13" s="5">
        <v>3.1282051282051283E-2</v>
      </c>
      <c r="O13" s="5">
        <f t="shared" ref="O13:O16" si="19">K13+L13+M13+N13</f>
        <v>5.7904124860646595</v>
      </c>
      <c r="P13" s="2">
        <v>42.3</v>
      </c>
      <c r="Q13" s="2">
        <v>0.6</v>
      </c>
      <c r="R13" s="5">
        <v>6.3805104408352671</v>
      </c>
      <c r="S13" s="5">
        <f t="shared" ref="S13:S16" si="20">(K13+L13+M13+N13+I13)</f>
        <v>6.4904124860646597</v>
      </c>
      <c r="T13" s="4">
        <f t="shared" ref="T13:T16" si="21">(O13/S13)*100</f>
        <v>89.214861127810508</v>
      </c>
      <c r="U13" s="4">
        <f t="shared" ref="U13:U16" si="22">(J13)/(O13 +J13) *100</f>
        <v>0</v>
      </c>
      <c r="V13" s="5">
        <f t="shared" ref="V13:V16" si="23">M13/S13*100</f>
        <v>0.91104278671911232</v>
      </c>
      <c r="W13" s="2" t="s">
        <v>141</v>
      </c>
    </row>
    <row r="14" spans="1:23" x14ac:dyDescent="0.3">
      <c r="A14" s="8" t="s">
        <v>142</v>
      </c>
      <c r="B14" s="8" t="s">
        <v>17</v>
      </c>
      <c r="C14" s="8" t="s">
        <v>50</v>
      </c>
      <c r="D14" s="2">
        <v>160</v>
      </c>
      <c r="E14" s="3">
        <f t="shared" si="18"/>
        <v>780</v>
      </c>
      <c r="F14" s="2">
        <v>60</v>
      </c>
      <c r="G14" s="2">
        <v>8.1999999999999993</v>
      </c>
      <c r="H14" s="2">
        <v>7.7</v>
      </c>
      <c r="I14" s="2">
        <v>0.7</v>
      </c>
      <c r="J14" s="4">
        <v>0</v>
      </c>
      <c r="K14" s="2">
        <v>4.0999999999999996</v>
      </c>
      <c r="L14" s="2">
        <v>1.6</v>
      </c>
      <c r="M14" s="5">
        <v>5.9130434782608696E-2</v>
      </c>
      <c r="N14" s="5">
        <v>3.1282051282051283E-2</v>
      </c>
      <c r="O14" s="5">
        <f t="shared" si="19"/>
        <v>5.7904124860646595</v>
      </c>
      <c r="P14" s="2">
        <v>42.3</v>
      </c>
      <c r="Q14" s="2">
        <v>0.6</v>
      </c>
      <c r="R14" s="5">
        <v>6.3805104408352671</v>
      </c>
      <c r="S14" s="5">
        <f t="shared" si="20"/>
        <v>6.4904124860646597</v>
      </c>
      <c r="T14" s="4">
        <f t="shared" si="21"/>
        <v>89.214861127810508</v>
      </c>
      <c r="U14" s="4">
        <f t="shared" si="22"/>
        <v>0</v>
      </c>
      <c r="V14" s="5">
        <f t="shared" si="23"/>
        <v>0.91104278671911232</v>
      </c>
      <c r="W14" s="2" t="s">
        <v>141</v>
      </c>
    </row>
    <row r="15" spans="1:23" x14ac:dyDescent="0.3">
      <c r="A15" s="8" t="s">
        <v>142</v>
      </c>
      <c r="B15" s="8" t="s">
        <v>17</v>
      </c>
      <c r="C15" s="8" t="s">
        <v>51</v>
      </c>
      <c r="D15" s="2">
        <v>160</v>
      </c>
      <c r="E15" s="3">
        <f t="shared" si="18"/>
        <v>780</v>
      </c>
      <c r="F15" s="2">
        <v>60</v>
      </c>
      <c r="G15" s="2">
        <v>8.1999999999999993</v>
      </c>
      <c r="H15" s="2">
        <v>7.7</v>
      </c>
      <c r="I15" s="2">
        <v>0.7</v>
      </c>
      <c r="J15" s="4">
        <v>0</v>
      </c>
      <c r="K15" s="2">
        <v>4.0999999999999996</v>
      </c>
      <c r="L15" s="2">
        <v>1.6</v>
      </c>
      <c r="M15" s="5">
        <v>5.9130434782608696E-2</v>
      </c>
      <c r="N15" s="5">
        <v>3.1282051282051283E-2</v>
      </c>
      <c r="O15" s="5">
        <f t="shared" si="19"/>
        <v>5.7904124860646595</v>
      </c>
      <c r="P15" s="2">
        <v>42.3</v>
      </c>
      <c r="Q15" s="2">
        <v>0.6</v>
      </c>
      <c r="R15" s="5">
        <v>6.3805104408352671</v>
      </c>
      <c r="S15" s="5">
        <f t="shared" si="20"/>
        <v>6.4904124860646597</v>
      </c>
      <c r="T15" s="4">
        <f t="shared" si="21"/>
        <v>89.214861127810508</v>
      </c>
      <c r="U15" s="4">
        <f t="shared" si="22"/>
        <v>0</v>
      </c>
      <c r="V15" s="5">
        <f t="shared" si="23"/>
        <v>0.91104278671911232</v>
      </c>
      <c r="W15" s="2" t="s">
        <v>141</v>
      </c>
    </row>
    <row r="16" spans="1:23" x14ac:dyDescent="0.3">
      <c r="A16" s="8" t="s">
        <v>142</v>
      </c>
      <c r="B16" s="8" t="s">
        <v>17</v>
      </c>
      <c r="C16" s="8" t="s">
        <v>52</v>
      </c>
      <c r="D16" s="2">
        <v>160</v>
      </c>
      <c r="E16" s="3">
        <f t="shared" si="18"/>
        <v>780</v>
      </c>
      <c r="F16" s="2">
        <v>60</v>
      </c>
      <c r="G16" s="2">
        <v>8.1999999999999993</v>
      </c>
      <c r="H16" s="2">
        <v>7.7</v>
      </c>
      <c r="I16" s="2">
        <v>0.7</v>
      </c>
      <c r="J16" s="4">
        <v>0</v>
      </c>
      <c r="K16" s="2">
        <v>4.0999999999999996</v>
      </c>
      <c r="L16" s="2">
        <v>1.6</v>
      </c>
      <c r="M16" s="5">
        <v>5.9130434782608696E-2</v>
      </c>
      <c r="N16" s="5">
        <v>3.1282051282051283E-2</v>
      </c>
      <c r="O16" s="5">
        <f t="shared" si="19"/>
        <v>5.7904124860646595</v>
      </c>
      <c r="P16" s="2">
        <v>42.3</v>
      </c>
      <c r="Q16" s="2">
        <v>0.6</v>
      </c>
      <c r="R16" s="5">
        <v>6.3805104408352671</v>
      </c>
      <c r="S16" s="5">
        <f t="shared" si="20"/>
        <v>6.4904124860646597</v>
      </c>
      <c r="T16" s="4">
        <f t="shared" si="21"/>
        <v>89.214861127810508</v>
      </c>
      <c r="U16" s="4">
        <f t="shared" si="22"/>
        <v>0</v>
      </c>
      <c r="V16" s="5">
        <f t="shared" si="23"/>
        <v>0.91104278671911232</v>
      </c>
      <c r="W16" s="2" t="s">
        <v>141</v>
      </c>
    </row>
    <row r="17" spans="1:23" x14ac:dyDescent="0.3">
      <c r="A17" s="8" t="s">
        <v>142</v>
      </c>
      <c r="B17" s="8" t="s">
        <v>18</v>
      </c>
      <c r="C17" s="8" t="s">
        <v>53</v>
      </c>
      <c r="D17" s="2">
        <v>14</v>
      </c>
      <c r="E17" s="3">
        <f t="shared" si="0"/>
        <v>794</v>
      </c>
      <c r="F17" s="2">
        <v>192</v>
      </c>
      <c r="G17" s="2">
        <v>8.1</v>
      </c>
      <c r="H17" s="2">
        <v>7.6</v>
      </c>
      <c r="I17" s="2">
        <v>0.7</v>
      </c>
      <c r="J17" s="2">
        <v>0</v>
      </c>
      <c r="K17" s="2">
        <v>9.8000000000000007</v>
      </c>
      <c r="L17" s="2">
        <v>4.2</v>
      </c>
      <c r="M17" s="5">
        <v>0.74</v>
      </c>
      <c r="N17" s="5">
        <v>0.78666666666666674</v>
      </c>
      <c r="O17" s="5">
        <f t="shared" si="1"/>
        <v>15.526666666666667</v>
      </c>
      <c r="P17" s="2">
        <v>259.60000000000002</v>
      </c>
      <c r="Q17" s="2">
        <v>0.9</v>
      </c>
      <c r="R17" s="5">
        <v>17.40139211136891</v>
      </c>
      <c r="S17" s="5">
        <f t="shared" si="2"/>
        <v>16.226666666666667</v>
      </c>
      <c r="T17" s="4">
        <f t="shared" si="3"/>
        <v>95.686113393590801</v>
      </c>
      <c r="U17" s="4">
        <f t="shared" si="4"/>
        <v>0</v>
      </c>
      <c r="V17" s="5">
        <f t="shared" si="11"/>
        <v>4.5603944124897291</v>
      </c>
      <c r="W17" s="2" t="s">
        <v>141</v>
      </c>
    </row>
    <row r="18" spans="1:23" x14ac:dyDescent="0.3">
      <c r="A18" s="8" t="s">
        <v>142</v>
      </c>
      <c r="B18" s="8" t="s">
        <v>18</v>
      </c>
      <c r="C18" s="8" t="s">
        <v>54</v>
      </c>
      <c r="D18" s="2">
        <v>14</v>
      </c>
      <c r="E18" s="3">
        <f t="shared" ref="E18:E21" si="24">1000-(D18+F18)</f>
        <v>794</v>
      </c>
      <c r="F18" s="2">
        <v>192</v>
      </c>
      <c r="G18" s="2">
        <v>8.1</v>
      </c>
      <c r="H18" s="2">
        <v>7.6</v>
      </c>
      <c r="I18" s="2">
        <v>0.7</v>
      </c>
      <c r="J18" s="2">
        <v>0</v>
      </c>
      <c r="K18" s="2">
        <v>9.8000000000000007</v>
      </c>
      <c r="L18" s="2">
        <v>4.2</v>
      </c>
      <c r="M18" s="5">
        <v>0.74</v>
      </c>
      <c r="N18" s="5">
        <v>0.78666666666666674</v>
      </c>
      <c r="O18" s="5">
        <f t="shared" ref="O18:O21" si="25">K18+L18+M18+N18</f>
        <v>15.526666666666667</v>
      </c>
      <c r="P18" s="2">
        <v>259.60000000000002</v>
      </c>
      <c r="Q18" s="2">
        <v>0.9</v>
      </c>
      <c r="R18" s="5">
        <v>17.40139211136891</v>
      </c>
      <c r="S18" s="5">
        <f t="shared" ref="S18:S21" si="26">(K18+L18+M18+N18+I18)</f>
        <v>16.226666666666667</v>
      </c>
      <c r="T18" s="4">
        <f t="shared" ref="T18:T21" si="27">(O18/S18)*100</f>
        <v>95.686113393590801</v>
      </c>
      <c r="U18" s="4">
        <f t="shared" ref="U18:U21" si="28">(J18)/(O18 +J18) *100</f>
        <v>0</v>
      </c>
      <c r="V18" s="5">
        <f t="shared" ref="V18:V21" si="29">M18/S18*100</f>
        <v>4.5603944124897291</v>
      </c>
      <c r="W18" s="2" t="s">
        <v>141</v>
      </c>
    </row>
    <row r="19" spans="1:23" x14ac:dyDescent="0.3">
      <c r="A19" s="8" t="s">
        <v>142</v>
      </c>
      <c r="B19" s="8" t="s">
        <v>18</v>
      </c>
      <c r="C19" s="8" t="s">
        <v>55</v>
      </c>
      <c r="D19" s="2">
        <v>14</v>
      </c>
      <c r="E19" s="3">
        <f t="shared" si="24"/>
        <v>794</v>
      </c>
      <c r="F19" s="2">
        <v>192</v>
      </c>
      <c r="G19" s="2">
        <v>8.1</v>
      </c>
      <c r="H19" s="2">
        <v>7.6</v>
      </c>
      <c r="I19" s="2">
        <v>0.7</v>
      </c>
      <c r="J19" s="2">
        <v>0</v>
      </c>
      <c r="K19" s="2">
        <v>9.8000000000000007</v>
      </c>
      <c r="L19" s="2">
        <v>4.2</v>
      </c>
      <c r="M19" s="5">
        <v>0.74</v>
      </c>
      <c r="N19" s="5">
        <v>0.78666666666666674</v>
      </c>
      <c r="O19" s="5">
        <f t="shared" si="25"/>
        <v>15.526666666666667</v>
      </c>
      <c r="P19" s="2">
        <v>259.60000000000002</v>
      </c>
      <c r="Q19" s="2">
        <v>0.9</v>
      </c>
      <c r="R19" s="5">
        <v>17.40139211136891</v>
      </c>
      <c r="S19" s="5">
        <f t="shared" si="26"/>
        <v>16.226666666666667</v>
      </c>
      <c r="T19" s="4">
        <f t="shared" si="27"/>
        <v>95.686113393590801</v>
      </c>
      <c r="U19" s="4">
        <f t="shared" si="28"/>
        <v>0</v>
      </c>
      <c r="V19" s="5">
        <f t="shared" si="29"/>
        <v>4.5603944124897291</v>
      </c>
      <c r="W19" s="2" t="s">
        <v>141</v>
      </c>
    </row>
    <row r="20" spans="1:23" x14ac:dyDescent="0.3">
      <c r="A20" s="8" t="s">
        <v>142</v>
      </c>
      <c r="B20" s="8" t="s">
        <v>18</v>
      </c>
      <c r="C20" s="8" t="s">
        <v>56</v>
      </c>
      <c r="D20" s="2">
        <v>14</v>
      </c>
      <c r="E20" s="3">
        <f t="shared" si="24"/>
        <v>794</v>
      </c>
      <c r="F20" s="2">
        <v>192</v>
      </c>
      <c r="G20" s="2">
        <v>8.1</v>
      </c>
      <c r="H20" s="2">
        <v>7.6</v>
      </c>
      <c r="I20" s="2">
        <v>0.7</v>
      </c>
      <c r="J20" s="2">
        <v>0</v>
      </c>
      <c r="K20" s="2">
        <v>9.8000000000000007</v>
      </c>
      <c r="L20" s="2">
        <v>4.2</v>
      </c>
      <c r="M20" s="5">
        <v>0.74</v>
      </c>
      <c r="N20" s="5">
        <v>0.78666666666666674</v>
      </c>
      <c r="O20" s="5">
        <f t="shared" si="25"/>
        <v>15.526666666666667</v>
      </c>
      <c r="P20" s="2">
        <v>259.60000000000002</v>
      </c>
      <c r="Q20" s="2">
        <v>0.9</v>
      </c>
      <c r="R20" s="5">
        <v>17.40139211136891</v>
      </c>
      <c r="S20" s="5">
        <f t="shared" si="26"/>
        <v>16.226666666666667</v>
      </c>
      <c r="T20" s="4">
        <f t="shared" si="27"/>
        <v>95.686113393590801</v>
      </c>
      <c r="U20" s="4">
        <f t="shared" si="28"/>
        <v>0</v>
      </c>
      <c r="V20" s="5">
        <f t="shared" si="29"/>
        <v>4.5603944124897291</v>
      </c>
      <c r="W20" s="2" t="s">
        <v>141</v>
      </c>
    </row>
    <row r="21" spans="1:23" x14ac:dyDescent="0.3">
      <c r="A21" s="8" t="s">
        <v>142</v>
      </c>
      <c r="B21" s="8" t="s">
        <v>18</v>
      </c>
      <c r="C21" s="8" t="s">
        <v>57</v>
      </c>
      <c r="D21" s="2">
        <v>14</v>
      </c>
      <c r="E21" s="3">
        <f t="shared" si="24"/>
        <v>794</v>
      </c>
      <c r="F21" s="2">
        <v>192</v>
      </c>
      <c r="G21" s="2">
        <v>8.1</v>
      </c>
      <c r="H21" s="2">
        <v>7.6</v>
      </c>
      <c r="I21" s="2">
        <v>0.7</v>
      </c>
      <c r="J21" s="2">
        <v>0</v>
      </c>
      <c r="K21" s="2">
        <v>9.8000000000000007</v>
      </c>
      <c r="L21" s="2">
        <v>4.2</v>
      </c>
      <c r="M21" s="5">
        <v>0.74</v>
      </c>
      <c r="N21" s="5">
        <v>0.78666666666666674</v>
      </c>
      <c r="O21" s="5">
        <f t="shared" si="25"/>
        <v>15.526666666666667</v>
      </c>
      <c r="P21" s="2">
        <v>259.60000000000002</v>
      </c>
      <c r="Q21" s="2">
        <v>0.9</v>
      </c>
      <c r="R21" s="5">
        <v>17.40139211136891</v>
      </c>
      <c r="S21" s="5">
        <f t="shared" si="26"/>
        <v>16.226666666666667</v>
      </c>
      <c r="T21" s="4">
        <f t="shared" si="27"/>
        <v>95.686113393590801</v>
      </c>
      <c r="U21" s="4">
        <f t="shared" si="28"/>
        <v>0</v>
      </c>
      <c r="V21" s="5">
        <f t="shared" si="29"/>
        <v>4.5603944124897291</v>
      </c>
      <c r="W21" s="2" t="s">
        <v>141</v>
      </c>
    </row>
    <row r="22" spans="1:23" x14ac:dyDescent="0.3">
      <c r="A22" s="8" t="s">
        <v>142</v>
      </c>
      <c r="B22" s="8" t="s">
        <v>19</v>
      </c>
      <c r="C22" s="8" t="s">
        <v>58</v>
      </c>
      <c r="D22" s="2">
        <v>100</v>
      </c>
      <c r="E22" s="3">
        <f t="shared" si="0"/>
        <v>728</v>
      </c>
      <c r="F22" s="2">
        <v>172</v>
      </c>
      <c r="G22" s="2">
        <v>8</v>
      </c>
      <c r="H22" s="2">
        <v>7.5</v>
      </c>
      <c r="I22" s="2">
        <v>0.8</v>
      </c>
      <c r="J22" s="2">
        <v>0</v>
      </c>
      <c r="K22" s="2">
        <v>10</v>
      </c>
      <c r="L22" s="2">
        <v>5.2</v>
      </c>
      <c r="M22" s="5">
        <v>0.8078260869565218</v>
      </c>
      <c r="N22" s="5">
        <v>1.0020512820512821</v>
      </c>
      <c r="O22" s="5">
        <f t="shared" si="1"/>
        <v>17.009877369007803</v>
      </c>
      <c r="P22" s="2">
        <v>247.2</v>
      </c>
      <c r="Q22" s="2">
        <v>1</v>
      </c>
      <c r="R22" s="5">
        <v>18.561484918793504</v>
      </c>
      <c r="S22" s="5">
        <f t="shared" si="2"/>
        <v>17.809877369007804</v>
      </c>
      <c r="T22" s="4">
        <f t="shared" si="3"/>
        <v>95.508110564578416</v>
      </c>
      <c r="U22" s="4">
        <f t="shared" si="4"/>
        <v>0</v>
      </c>
      <c r="V22" s="5">
        <f t="shared" si="11"/>
        <v>4.5358318320724411</v>
      </c>
      <c r="W22" s="2" t="s">
        <v>141</v>
      </c>
    </row>
    <row r="23" spans="1:23" x14ac:dyDescent="0.3">
      <c r="A23" s="8" t="s">
        <v>142</v>
      </c>
      <c r="B23" s="8" t="s">
        <v>19</v>
      </c>
      <c r="C23" s="8" t="s">
        <v>59</v>
      </c>
      <c r="D23" s="2">
        <v>100</v>
      </c>
      <c r="E23" s="3">
        <f t="shared" ref="E23:E26" si="30">1000-(D23+F23)</f>
        <v>728</v>
      </c>
      <c r="F23" s="2">
        <v>172</v>
      </c>
      <c r="G23" s="2">
        <v>8</v>
      </c>
      <c r="H23" s="2">
        <v>7.5</v>
      </c>
      <c r="I23" s="2">
        <v>0.8</v>
      </c>
      <c r="J23" s="2">
        <v>0</v>
      </c>
      <c r="K23" s="2">
        <v>10</v>
      </c>
      <c r="L23" s="2">
        <v>5.2</v>
      </c>
      <c r="M23" s="5">
        <v>0.8078260869565218</v>
      </c>
      <c r="N23" s="5">
        <v>1.0020512820512821</v>
      </c>
      <c r="O23" s="5">
        <f t="shared" ref="O23:O26" si="31">K23+L23+M23+N23</f>
        <v>17.009877369007803</v>
      </c>
      <c r="P23" s="2">
        <v>247.2</v>
      </c>
      <c r="Q23" s="2">
        <v>1</v>
      </c>
      <c r="R23" s="5">
        <v>18.561484918793504</v>
      </c>
      <c r="S23" s="5">
        <f t="shared" ref="S23:S26" si="32">(K23+L23+M23+N23+I23)</f>
        <v>17.809877369007804</v>
      </c>
      <c r="T23" s="4">
        <f t="shared" ref="T23:T26" si="33">(O23/S23)*100</f>
        <v>95.508110564578416</v>
      </c>
      <c r="U23" s="4">
        <f t="shared" ref="U23:U26" si="34">(J23)/(O23 +J23) *100</f>
        <v>0</v>
      </c>
      <c r="V23" s="5">
        <f t="shared" ref="V23:V26" si="35">M23/S23*100</f>
        <v>4.5358318320724411</v>
      </c>
      <c r="W23" s="2" t="s">
        <v>141</v>
      </c>
    </row>
    <row r="24" spans="1:23" x14ac:dyDescent="0.3">
      <c r="A24" s="8" t="s">
        <v>142</v>
      </c>
      <c r="B24" s="8" t="s">
        <v>19</v>
      </c>
      <c r="C24" s="8" t="s">
        <v>60</v>
      </c>
      <c r="D24" s="2">
        <v>100</v>
      </c>
      <c r="E24" s="3">
        <f t="shared" si="30"/>
        <v>728</v>
      </c>
      <c r="F24" s="2">
        <v>172</v>
      </c>
      <c r="G24" s="2">
        <v>8</v>
      </c>
      <c r="H24" s="2">
        <v>7.5</v>
      </c>
      <c r="I24" s="2">
        <v>0.8</v>
      </c>
      <c r="J24" s="2">
        <v>0</v>
      </c>
      <c r="K24" s="2">
        <v>10</v>
      </c>
      <c r="L24" s="2">
        <v>5.2</v>
      </c>
      <c r="M24" s="5">
        <v>0.8078260869565218</v>
      </c>
      <c r="N24" s="5">
        <v>1.0020512820512821</v>
      </c>
      <c r="O24" s="5">
        <f t="shared" si="31"/>
        <v>17.009877369007803</v>
      </c>
      <c r="P24" s="2">
        <v>247.2</v>
      </c>
      <c r="Q24" s="2">
        <v>1</v>
      </c>
      <c r="R24" s="5">
        <v>18.561484918793504</v>
      </c>
      <c r="S24" s="5">
        <f t="shared" si="32"/>
        <v>17.809877369007804</v>
      </c>
      <c r="T24" s="4">
        <f t="shared" si="33"/>
        <v>95.508110564578416</v>
      </c>
      <c r="U24" s="4">
        <f t="shared" si="34"/>
        <v>0</v>
      </c>
      <c r="V24" s="5">
        <f t="shared" si="35"/>
        <v>4.5358318320724411</v>
      </c>
      <c r="W24" s="2" t="s">
        <v>141</v>
      </c>
    </row>
    <row r="25" spans="1:23" x14ac:dyDescent="0.3">
      <c r="A25" s="8" t="s">
        <v>142</v>
      </c>
      <c r="B25" s="8" t="s">
        <v>19</v>
      </c>
      <c r="C25" s="8" t="s">
        <v>61</v>
      </c>
      <c r="D25" s="2">
        <v>100</v>
      </c>
      <c r="E25" s="3">
        <f t="shared" si="30"/>
        <v>728</v>
      </c>
      <c r="F25" s="2">
        <v>172</v>
      </c>
      <c r="G25" s="2">
        <v>8</v>
      </c>
      <c r="H25" s="2">
        <v>7.5</v>
      </c>
      <c r="I25" s="2">
        <v>0.8</v>
      </c>
      <c r="J25" s="2">
        <v>0</v>
      </c>
      <c r="K25" s="2">
        <v>10</v>
      </c>
      <c r="L25" s="2">
        <v>5.2</v>
      </c>
      <c r="M25" s="5">
        <v>0.8078260869565218</v>
      </c>
      <c r="N25" s="5">
        <v>1.0020512820512821</v>
      </c>
      <c r="O25" s="5">
        <f t="shared" si="31"/>
        <v>17.009877369007803</v>
      </c>
      <c r="P25" s="2">
        <v>247.2</v>
      </c>
      <c r="Q25" s="2">
        <v>1</v>
      </c>
      <c r="R25" s="5">
        <v>18.561484918793504</v>
      </c>
      <c r="S25" s="5">
        <f t="shared" si="32"/>
        <v>17.809877369007804</v>
      </c>
      <c r="T25" s="4">
        <f t="shared" si="33"/>
        <v>95.508110564578416</v>
      </c>
      <c r="U25" s="4">
        <f t="shared" si="34"/>
        <v>0</v>
      </c>
      <c r="V25" s="5">
        <f t="shared" si="35"/>
        <v>4.5358318320724411</v>
      </c>
      <c r="W25" s="2" t="s">
        <v>141</v>
      </c>
    </row>
    <row r="26" spans="1:23" x14ac:dyDescent="0.3">
      <c r="A26" s="8" t="s">
        <v>142</v>
      </c>
      <c r="B26" s="8" t="s">
        <v>19</v>
      </c>
      <c r="C26" s="8" t="s">
        <v>62</v>
      </c>
      <c r="D26" s="2">
        <v>100</v>
      </c>
      <c r="E26" s="3">
        <f t="shared" si="30"/>
        <v>728</v>
      </c>
      <c r="F26" s="2">
        <v>172</v>
      </c>
      <c r="G26" s="2">
        <v>8</v>
      </c>
      <c r="H26" s="2">
        <v>7.5</v>
      </c>
      <c r="I26" s="2">
        <v>0.8</v>
      </c>
      <c r="J26" s="2">
        <v>0</v>
      </c>
      <c r="K26" s="2">
        <v>10</v>
      </c>
      <c r="L26" s="2">
        <v>5.2</v>
      </c>
      <c r="M26" s="5">
        <v>0.8078260869565218</v>
      </c>
      <c r="N26" s="5">
        <v>1.0020512820512821</v>
      </c>
      <c r="O26" s="5">
        <f t="shared" si="31"/>
        <v>17.009877369007803</v>
      </c>
      <c r="P26" s="2">
        <v>247.2</v>
      </c>
      <c r="Q26" s="2">
        <v>1</v>
      </c>
      <c r="R26" s="5">
        <v>18.561484918793504</v>
      </c>
      <c r="S26" s="5">
        <f t="shared" si="32"/>
        <v>17.809877369007804</v>
      </c>
      <c r="T26" s="4">
        <f t="shared" si="33"/>
        <v>95.508110564578416</v>
      </c>
      <c r="U26" s="4">
        <f t="shared" si="34"/>
        <v>0</v>
      </c>
      <c r="V26" s="5">
        <f t="shared" si="35"/>
        <v>4.5358318320724411</v>
      </c>
      <c r="W26" s="2" t="s">
        <v>141</v>
      </c>
    </row>
    <row r="27" spans="1:23" x14ac:dyDescent="0.3">
      <c r="A27" s="8" t="s">
        <v>0</v>
      </c>
      <c r="B27" s="8" t="s">
        <v>20</v>
      </c>
      <c r="C27" s="8" t="s">
        <v>63</v>
      </c>
      <c r="D27" s="2">
        <v>310</v>
      </c>
      <c r="E27" s="3">
        <f t="shared" si="0"/>
        <v>348</v>
      </c>
      <c r="F27" s="2">
        <v>342</v>
      </c>
      <c r="G27" s="2">
        <v>4.5</v>
      </c>
      <c r="H27" s="2">
        <v>4.3</v>
      </c>
      <c r="I27" s="2">
        <v>30.7</v>
      </c>
      <c r="J27" s="2">
        <v>3.4</v>
      </c>
      <c r="K27" s="2">
        <v>1.7</v>
      </c>
      <c r="L27" s="2">
        <v>1.9</v>
      </c>
      <c r="M27" s="5">
        <v>0.39304347826086961</v>
      </c>
      <c r="N27" s="5">
        <v>0.40461538461538465</v>
      </c>
      <c r="O27" s="5">
        <f t="shared" si="1"/>
        <v>4.3976588628762538</v>
      </c>
      <c r="P27" s="2">
        <v>385.4</v>
      </c>
      <c r="Q27" s="2">
        <v>4</v>
      </c>
      <c r="R27" s="5">
        <v>68.44547563805105</v>
      </c>
      <c r="S27" s="5">
        <f t="shared" si="2"/>
        <v>35.097658862876251</v>
      </c>
      <c r="T27" s="4">
        <f t="shared" si="3"/>
        <v>12.529778353757315</v>
      </c>
      <c r="U27" s="4">
        <f t="shared" si="4"/>
        <v>43.602830795625131</v>
      </c>
      <c r="V27" s="5">
        <f t="shared" si="11"/>
        <v>1.119856682739037</v>
      </c>
      <c r="W27" s="2" t="s">
        <v>141</v>
      </c>
    </row>
    <row r="28" spans="1:23" x14ac:dyDescent="0.3">
      <c r="A28" s="8" t="s">
        <v>0</v>
      </c>
      <c r="B28" s="8" t="s">
        <v>20</v>
      </c>
      <c r="C28" s="8" t="s">
        <v>64</v>
      </c>
      <c r="D28" s="2">
        <v>310</v>
      </c>
      <c r="E28" s="3">
        <f t="shared" ref="E28:E31" si="36">1000-(D28+F28)</f>
        <v>348</v>
      </c>
      <c r="F28" s="2">
        <v>342</v>
      </c>
      <c r="G28" s="2">
        <v>4.5</v>
      </c>
      <c r="H28" s="2">
        <v>4.3</v>
      </c>
      <c r="I28" s="2">
        <v>30.7</v>
      </c>
      <c r="J28" s="2">
        <v>3.4</v>
      </c>
      <c r="K28" s="2">
        <v>1.7</v>
      </c>
      <c r="L28" s="2">
        <v>1.9</v>
      </c>
      <c r="M28" s="5">
        <v>0.39304347826086961</v>
      </c>
      <c r="N28" s="5">
        <v>0.40461538461538465</v>
      </c>
      <c r="O28" s="5">
        <f t="shared" ref="O28:O31" si="37">K28+L28+M28+N28</f>
        <v>4.3976588628762538</v>
      </c>
      <c r="P28" s="2">
        <v>385.4</v>
      </c>
      <c r="Q28" s="2">
        <v>4</v>
      </c>
      <c r="R28" s="5">
        <v>68.44547563805105</v>
      </c>
      <c r="S28" s="5">
        <f t="shared" ref="S28:S31" si="38">(K28+L28+M28+N28+I28)</f>
        <v>35.097658862876251</v>
      </c>
      <c r="T28" s="4">
        <f t="shared" ref="T28:T31" si="39">(O28/S28)*100</f>
        <v>12.529778353757315</v>
      </c>
      <c r="U28" s="4">
        <f t="shared" ref="U28:U31" si="40">(J28)/(O28 +J28) *100</f>
        <v>43.602830795625131</v>
      </c>
      <c r="V28" s="5">
        <f t="shared" ref="V28:V31" si="41">M28/S28*100</f>
        <v>1.119856682739037</v>
      </c>
      <c r="W28" s="2" t="s">
        <v>141</v>
      </c>
    </row>
    <row r="29" spans="1:23" x14ac:dyDescent="0.3">
      <c r="A29" s="8" t="s">
        <v>0</v>
      </c>
      <c r="B29" s="8" t="s">
        <v>20</v>
      </c>
      <c r="C29" s="8" t="s">
        <v>65</v>
      </c>
      <c r="D29" s="2">
        <v>310</v>
      </c>
      <c r="E29" s="3">
        <f t="shared" si="36"/>
        <v>348</v>
      </c>
      <c r="F29" s="2">
        <v>342</v>
      </c>
      <c r="G29" s="2">
        <v>4.5</v>
      </c>
      <c r="H29" s="2">
        <v>4.3</v>
      </c>
      <c r="I29" s="2">
        <v>30.7</v>
      </c>
      <c r="J29" s="2">
        <v>3.4</v>
      </c>
      <c r="K29" s="2">
        <v>1.7</v>
      </c>
      <c r="L29" s="2">
        <v>1.9</v>
      </c>
      <c r="M29" s="5">
        <v>0.39304347826086961</v>
      </c>
      <c r="N29" s="5">
        <v>0.40461538461538465</v>
      </c>
      <c r="O29" s="5">
        <f t="shared" si="37"/>
        <v>4.3976588628762538</v>
      </c>
      <c r="P29" s="2">
        <v>385.4</v>
      </c>
      <c r="Q29" s="2">
        <v>4</v>
      </c>
      <c r="R29" s="5">
        <v>68.44547563805105</v>
      </c>
      <c r="S29" s="5">
        <f t="shared" si="38"/>
        <v>35.097658862876251</v>
      </c>
      <c r="T29" s="4">
        <f t="shared" si="39"/>
        <v>12.529778353757315</v>
      </c>
      <c r="U29" s="4">
        <f t="shared" si="40"/>
        <v>43.602830795625131</v>
      </c>
      <c r="V29" s="5">
        <f t="shared" si="41"/>
        <v>1.119856682739037</v>
      </c>
      <c r="W29" s="2" t="s">
        <v>141</v>
      </c>
    </row>
    <row r="30" spans="1:23" x14ac:dyDescent="0.3">
      <c r="A30" s="8" t="s">
        <v>0</v>
      </c>
      <c r="B30" s="8" t="s">
        <v>20</v>
      </c>
      <c r="C30" s="8" t="s">
        <v>66</v>
      </c>
      <c r="D30" s="2">
        <v>310</v>
      </c>
      <c r="E30" s="3">
        <f t="shared" si="36"/>
        <v>348</v>
      </c>
      <c r="F30" s="2">
        <v>342</v>
      </c>
      <c r="G30" s="2">
        <v>4.5</v>
      </c>
      <c r="H30" s="2">
        <v>4.3</v>
      </c>
      <c r="I30" s="2">
        <v>30.7</v>
      </c>
      <c r="J30" s="2">
        <v>3.4</v>
      </c>
      <c r="K30" s="2">
        <v>1.7</v>
      </c>
      <c r="L30" s="2">
        <v>1.9</v>
      </c>
      <c r="M30" s="5">
        <v>0.39304347826086961</v>
      </c>
      <c r="N30" s="5">
        <v>0.40461538461538465</v>
      </c>
      <c r="O30" s="5">
        <f t="shared" si="37"/>
        <v>4.3976588628762538</v>
      </c>
      <c r="P30" s="2">
        <v>385.4</v>
      </c>
      <c r="Q30" s="2">
        <v>4</v>
      </c>
      <c r="R30" s="5">
        <v>68.44547563805105</v>
      </c>
      <c r="S30" s="5">
        <f t="shared" si="38"/>
        <v>35.097658862876251</v>
      </c>
      <c r="T30" s="4">
        <f t="shared" si="39"/>
        <v>12.529778353757315</v>
      </c>
      <c r="U30" s="4">
        <f t="shared" si="40"/>
        <v>43.602830795625131</v>
      </c>
      <c r="V30" s="5">
        <f t="shared" si="41"/>
        <v>1.119856682739037</v>
      </c>
      <c r="W30" s="2" t="s">
        <v>141</v>
      </c>
    </row>
    <row r="31" spans="1:23" x14ac:dyDescent="0.3">
      <c r="A31" s="8" t="s">
        <v>0</v>
      </c>
      <c r="B31" s="8" t="s">
        <v>20</v>
      </c>
      <c r="C31" s="8" t="s">
        <v>67</v>
      </c>
      <c r="D31" s="2">
        <v>310</v>
      </c>
      <c r="E31" s="3">
        <f t="shared" si="36"/>
        <v>348</v>
      </c>
      <c r="F31" s="2">
        <v>342</v>
      </c>
      <c r="G31" s="2">
        <v>4.5</v>
      </c>
      <c r="H31" s="2">
        <v>4.3</v>
      </c>
      <c r="I31" s="2">
        <v>30.7</v>
      </c>
      <c r="J31" s="2">
        <v>3.4</v>
      </c>
      <c r="K31" s="2">
        <v>1.7</v>
      </c>
      <c r="L31" s="2">
        <v>1.9</v>
      </c>
      <c r="M31" s="5">
        <v>0.39304347826086961</v>
      </c>
      <c r="N31" s="5">
        <v>0.40461538461538465</v>
      </c>
      <c r="O31" s="5">
        <f t="shared" si="37"/>
        <v>4.3976588628762538</v>
      </c>
      <c r="P31" s="2">
        <v>385.4</v>
      </c>
      <c r="Q31" s="2">
        <v>4</v>
      </c>
      <c r="R31" s="5">
        <v>68.44547563805105</v>
      </c>
      <c r="S31" s="5">
        <f t="shared" si="38"/>
        <v>35.097658862876251</v>
      </c>
      <c r="T31" s="4">
        <f t="shared" si="39"/>
        <v>12.529778353757315</v>
      </c>
      <c r="U31" s="4">
        <f t="shared" si="40"/>
        <v>43.602830795625131</v>
      </c>
      <c r="V31" s="5">
        <f t="shared" si="41"/>
        <v>1.119856682739037</v>
      </c>
      <c r="W31" s="2" t="s">
        <v>141</v>
      </c>
    </row>
    <row r="32" spans="1:23" x14ac:dyDescent="0.3">
      <c r="A32" s="8" t="s">
        <v>0</v>
      </c>
      <c r="B32" s="8" t="s">
        <v>21</v>
      </c>
      <c r="C32" s="8" t="s">
        <v>68</v>
      </c>
      <c r="D32" s="2">
        <v>270</v>
      </c>
      <c r="E32" s="3">
        <f t="shared" si="0"/>
        <v>386</v>
      </c>
      <c r="F32" s="2">
        <v>344</v>
      </c>
      <c r="G32" s="2">
        <v>4.4000000000000004</v>
      </c>
      <c r="H32" s="2">
        <v>3.9</v>
      </c>
      <c r="I32" s="2">
        <v>47</v>
      </c>
      <c r="J32" s="2">
        <v>5.5</v>
      </c>
      <c r="K32" s="2">
        <v>0.7</v>
      </c>
      <c r="L32" s="2">
        <v>1.4</v>
      </c>
      <c r="M32" s="5">
        <v>0.31739130434782609</v>
      </c>
      <c r="N32" s="5">
        <v>0.35384615384615387</v>
      </c>
      <c r="O32" s="5">
        <f t="shared" si="1"/>
        <v>2.7712374581939798</v>
      </c>
      <c r="P32" s="2">
        <v>404.2</v>
      </c>
      <c r="Q32" s="2">
        <v>5</v>
      </c>
      <c r="R32" s="5">
        <v>80.046403712296978</v>
      </c>
      <c r="S32" s="4">
        <f t="shared" si="2"/>
        <v>49.77123745819398</v>
      </c>
      <c r="T32" s="5">
        <f t="shared" si="3"/>
        <v>5.567949682829803</v>
      </c>
      <c r="U32" s="4">
        <f t="shared" si="4"/>
        <v>66.495491488415354</v>
      </c>
      <c r="V32" s="5">
        <f t="shared" si="11"/>
        <v>0.63770024728523811</v>
      </c>
      <c r="W32" s="2" t="s">
        <v>141</v>
      </c>
    </row>
    <row r="33" spans="1:23" x14ac:dyDescent="0.3">
      <c r="A33" s="8" t="s">
        <v>0</v>
      </c>
      <c r="B33" s="8" t="s">
        <v>21</v>
      </c>
      <c r="C33" s="8" t="s">
        <v>69</v>
      </c>
      <c r="D33" s="2">
        <v>270</v>
      </c>
      <c r="E33" s="3">
        <f t="shared" ref="E33:E36" si="42">1000-(D33+F33)</f>
        <v>386</v>
      </c>
      <c r="F33" s="2">
        <v>344</v>
      </c>
      <c r="G33" s="2">
        <v>4.4000000000000004</v>
      </c>
      <c r="H33" s="2">
        <v>3.9</v>
      </c>
      <c r="I33" s="2">
        <v>47</v>
      </c>
      <c r="J33" s="2">
        <v>5.5</v>
      </c>
      <c r="K33" s="2">
        <v>0.7</v>
      </c>
      <c r="L33" s="2">
        <v>1.4</v>
      </c>
      <c r="M33" s="5">
        <v>0.31739130434782609</v>
      </c>
      <c r="N33" s="5">
        <v>0.35384615384615387</v>
      </c>
      <c r="O33" s="5">
        <f t="shared" ref="O33:O36" si="43">K33+L33+M33+N33</f>
        <v>2.7712374581939798</v>
      </c>
      <c r="P33" s="2">
        <v>404.2</v>
      </c>
      <c r="Q33" s="2">
        <v>5</v>
      </c>
      <c r="R33" s="5">
        <v>80.046403712296978</v>
      </c>
      <c r="S33" s="4">
        <f t="shared" ref="S33:S36" si="44">(K33+L33+M33+N33+I33)</f>
        <v>49.77123745819398</v>
      </c>
      <c r="T33" s="5">
        <f t="shared" ref="T33:T36" si="45">(O33/S33)*100</f>
        <v>5.567949682829803</v>
      </c>
      <c r="U33" s="4">
        <f t="shared" ref="U33:U36" si="46">(J33)/(O33 +J33) *100</f>
        <v>66.495491488415354</v>
      </c>
      <c r="V33" s="5">
        <f t="shared" ref="V33:V36" si="47">M33/S33*100</f>
        <v>0.63770024728523811</v>
      </c>
      <c r="W33" s="2" t="s">
        <v>141</v>
      </c>
    </row>
    <row r="34" spans="1:23" x14ac:dyDescent="0.3">
      <c r="A34" s="8" t="s">
        <v>0</v>
      </c>
      <c r="B34" s="8" t="s">
        <v>21</v>
      </c>
      <c r="C34" s="8" t="s">
        <v>70</v>
      </c>
      <c r="D34" s="2">
        <v>270</v>
      </c>
      <c r="E34" s="3">
        <f t="shared" si="42"/>
        <v>386</v>
      </c>
      <c r="F34" s="2">
        <v>344</v>
      </c>
      <c r="G34" s="2">
        <v>4.4000000000000004</v>
      </c>
      <c r="H34" s="2">
        <v>3.9</v>
      </c>
      <c r="I34" s="2">
        <v>47</v>
      </c>
      <c r="J34" s="2">
        <v>5.5</v>
      </c>
      <c r="K34" s="2">
        <v>0.7</v>
      </c>
      <c r="L34" s="2">
        <v>1.4</v>
      </c>
      <c r="M34" s="5">
        <v>0.31739130434782609</v>
      </c>
      <c r="N34" s="5">
        <v>0.35384615384615387</v>
      </c>
      <c r="O34" s="5">
        <f t="shared" si="43"/>
        <v>2.7712374581939798</v>
      </c>
      <c r="P34" s="2">
        <v>404.2</v>
      </c>
      <c r="Q34" s="2">
        <v>5</v>
      </c>
      <c r="R34" s="5">
        <v>80.046403712296978</v>
      </c>
      <c r="S34" s="4">
        <f t="shared" si="44"/>
        <v>49.77123745819398</v>
      </c>
      <c r="T34" s="5">
        <f t="shared" si="45"/>
        <v>5.567949682829803</v>
      </c>
      <c r="U34" s="4">
        <f t="shared" si="46"/>
        <v>66.495491488415354</v>
      </c>
      <c r="V34" s="5">
        <f t="shared" si="47"/>
        <v>0.63770024728523811</v>
      </c>
      <c r="W34" s="2" t="s">
        <v>141</v>
      </c>
    </row>
    <row r="35" spans="1:23" x14ac:dyDescent="0.3">
      <c r="A35" s="8" t="s">
        <v>0</v>
      </c>
      <c r="B35" s="8" t="s">
        <v>21</v>
      </c>
      <c r="C35" s="8" t="s">
        <v>71</v>
      </c>
      <c r="D35" s="2">
        <v>270</v>
      </c>
      <c r="E35" s="3">
        <f t="shared" si="42"/>
        <v>386</v>
      </c>
      <c r="F35" s="2">
        <v>344</v>
      </c>
      <c r="G35" s="2">
        <v>4.4000000000000004</v>
      </c>
      <c r="H35" s="2">
        <v>3.9</v>
      </c>
      <c r="I35" s="2">
        <v>47</v>
      </c>
      <c r="J35" s="2">
        <v>5.5</v>
      </c>
      <c r="K35" s="2">
        <v>0.7</v>
      </c>
      <c r="L35" s="2">
        <v>1.4</v>
      </c>
      <c r="M35" s="5">
        <v>0.31739130434782609</v>
      </c>
      <c r="N35" s="5">
        <v>0.35384615384615387</v>
      </c>
      <c r="O35" s="5">
        <f t="shared" si="43"/>
        <v>2.7712374581939798</v>
      </c>
      <c r="P35" s="2">
        <v>404.2</v>
      </c>
      <c r="Q35" s="2">
        <v>5</v>
      </c>
      <c r="R35" s="5">
        <v>80.046403712296978</v>
      </c>
      <c r="S35" s="4">
        <f t="shared" si="44"/>
        <v>49.77123745819398</v>
      </c>
      <c r="T35" s="5">
        <f t="shared" si="45"/>
        <v>5.567949682829803</v>
      </c>
      <c r="U35" s="4">
        <f t="shared" si="46"/>
        <v>66.495491488415354</v>
      </c>
      <c r="V35" s="5">
        <f t="shared" si="47"/>
        <v>0.63770024728523811</v>
      </c>
      <c r="W35" s="2" t="s">
        <v>141</v>
      </c>
    </row>
    <row r="36" spans="1:23" x14ac:dyDescent="0.3">
      <c r="A36" s="8" t="s">
        <v>0</v>
      </c>
      <c r="B36" s="8" t="s">
        <v>21</v>
      </c>
      <c r="C36" s="8" t="s">
        <v>72</v>
      </c>
      <c r="D36" s="2">
        <v>270</v>
      </c>
      <c r="E36" s="3">
        <f t="shared" si="42"/>
        <v>386</v>
      </c>
      <c r="F36" s="2">
        <v>344</v>
      </c>
      <c r="G36" s="2">
        <v>4.4000000000000004</v>
      </c>
      <c r="H36" s="2">
        <v>3.9</v>
      </c>
      <c r="I36" s="2">
        <v>47</v>
      </c>
      <c r="J36" s="2">
        <v>5.5</v>
      </c>
      <c r="K36" s="2">
        <v>0.7</v>
      </c>
      <c r="L36" s="2">
        <v>1.4</v>
      </c>
      <c r="M36" s="5">
        <v>0.31739130434782609</v>
      </c>
      <c r="N36" s="5">
        <v>0.35384615384615387</v>
      </c>
      <c r="O36" s="5">
        <f t="shared" si="43"/>
        <v>2.7712374581939798</v>
      </c>
      <c r="P36" s="2">
        <v>404.2</v>
      </c>
      <c r="Q36" s="2">
        <v>5</v>
      </c>
      <c r="R36" s="5">
        <v>80.046403712296978</v>
      </c>
      <c r="S36" s="4">
        <f t="shared" si="44"/>
        <v>49.77123745819398</v>
      </c>
      <c r="T36" s="5">
        <f t="shared" si="45"/>
        <v>5.567949682829803</v>
      </c>
      <c r="U36" s="4">
        <f t="shared" si="46"/>
        <v>66.495491488415354</v>
      </c>
      <c r="V36" s="5">
        <f t="shared" si="47"/>
        <v>0.63770024728523811</v>
      </c>
      <c r="W36" s="2" t="s">
        <v>141</v>
      </c>
    </row>
    <row r="37" spans="1:23" x14ac:dyDescent="0.3">
      <c r="A37" s="8" t="s">
        <v>0</v>
      </c>
      <c r="B37" s="8" t="s">
        <v>22</v>
      </c>
      <c r="C37" s="8" t="s">
        <v>73</v>
      </c>
      <c r="D37" s="2">
        <v>290</v>
      </c>
      <c r="E37" s="3">
        <f t="shared" si="0"/>
        <v>289</v>
      </c>
      <c r="F37" s="2">
        <v>421</v>
      </c>
      <c r="G37" s="2">
        <v>4.3</v>
      </c>
      <c r="H37" s="2">
        <v>3.9</v>
      </c>
      <c r="I37" s="2">
        <v>48.1</v>
      </c>
      <c r="J37" s="2">
        <v>5.4</v>
      </c>
      <c r="K37" s="2">
        <v>0.2</v>
      </c>
      <c r="L37" s="2">
        <v>1.2</v>
      </c>
      <c r="M37" s="5">
        <v>0.27478260869565219</v>
      </c>
      <c r="N37" s="5">
        <v>0.35435897435897434</v>
      </c>
      <c r="O37" s="5">
        <f t="shared" si="1"/>
        <v>2.0291415830546264</v>
      </c>
      <c r="P37" s="2">
        <v>376.2</v>
      </c>
      <c r="Q37" s="2">
        <v>3.6</v>
      </c>
      <c r="R37" s="5">
        <v>78.886310904872389</v>
      </c>
      <c r="S37" s="4">
        <f t="shared" si="2"/>
        <v>50.129141583054626</v>
      </c>
      <c r="T37" s="5">
        <f t="shared" si="3"/>
        <v>4.0478283069992687</v>
      </c>
      <c r="U37" s="4">
        <f t="shared" si="4"/>
        <v>72.686728872108702</v>
      </c>
      <c r="V37" s="5">
        <f t="shared" si="11"/>
        <v>0.54814943966353136</v>
      </c>
      <c r="W37" s="2" t="s">
        <v>141</v>
      </c>
    </row>
    <row r="38" spans="1:23" x14ac:dyDescent="0.3">
      <c r="A38" s="8" t="s">
        <v>0</v>
      </c>
      <c r="B38" s="8" t="s">
        <v>22</v>
      </c>
      <c r="C38" s="8" t="s">
        <v>74</v>
      </c>
      <c r="D38" s="2">
        <v>290</v>
      </c>
      <c r="E38" s="3">
        <f t="shared" ref="E38:E41" si="48">1000-(D38+F38)</f>
        <v>289</v>
      </c>
      <c r="F38" s="2">
        <v>421</v>
      </c>
      <c r="G38" s="2">
        <v>4.3</v>
      </c>
      <c r="H38" s="2">
        <v>3.9</v>
      </c>
      <c r="I38" s="2">
        <v>48.1</v>
      </c>
      <c r="J38" s="2">
        <v>5.4</v>
      </c>
      <c r="K38" s="2">
        <v>0.2</v>
      </c>
      <c r="L38" s="2">
        <v>1.2</v>
      </c>
      <c r="M38" s="5">
        <v>0.27478260869565219</v>
      </c>
      <c r="N38" s="5">
        <v>0.35435897435897434</v>
      </c>
      <c r="O38" s="5">
        <f t="shared" ref="O38:O41" si="49">K38+L38+M38+N38</f>
        <v>2.0291415830546264</v>
      </c>
      <c r="P38" s="2">
        <v>376.2</v>
      </c>
      <c r="Q38" s="2">
        <v>3.6</v>
      </c>
      <c r="R38" s="5">
        <v>78.886310904872389</v>
      </c>
      <c r="S38" s="4">
        <f t="shared" ref="S38:S41" si="50">(K38+L38+M38+N38+I38)</f>
        <v>50.129141583054626</v>
      </c>
      <c r="T38" s="5">
        <f t="shared" ref="T38:T41" si="51">(O38/S38)*100</f>
        <v>4.0478283069992687</v>
      </c>
      <c r="U38" s="4">
        <f t="shared" ref="U38:U41" si="52">(J38)/(O38 +J38) *100</f>
        <v>72.686728872108702</v>
      </c>
      <c r="V38" s="5">
        <f t="shared" ref="V38:V41" si="53">M38/S38*100</f>
        <v>0.54814943966353136</v>
      </c>
      <c r="W38" s="2" t="s">
        <v>141</v>
      </c>
    </row>
    <row r="39" spans="1:23" x14ac:dyDescent="0.3">
      <c r="A39" s="8" t="s">
        <v>0</v>
      </c>
      <c r="B39" s="8" t="s">
        <v>22</v>
      </c>
      <c r="C39" s="8" t="s">
        <v>75</v>
      </c>
      <c r="D39" s="2">
        <v>290</v>
      </c>
      <c r="E39" s="3">
        <f t="shared" si="48"/>
        <v>289</v>
      </c>
      <c r="F39" s="2">
        <v>421</v>
      </c>
      <c r="G39" s="2">
        <v>4.3</v>
      </c>
      <c r="H39" s="2">
        <v>3.9</v>
      </c>
      <c r="I39" s="2">
        <v>48.1</v>
      </c>
      <c r="J39" s="2">
        <v>5.4</v>
      </c>
      <c r="K39" s="2">
        <v>0.2</v>
      </c>
      <c r="L39" s="2">
        <v>1.2</v>
      </c>
      <c r="M39" s="5">
        <v>0.27478260869565219</v>
      </c>
      <c r="N39" s="5">
        <v>0.35435897435897434</v>
      </c>
      <c r="O39" s="5">
        <f t="shared" si="49"/>
        <v>2.0291415830546264</v>
      </c>
      <c r="P39" s="2">
        <v>376.2</v>
      </c>
      <c r="Q39" s="2">
        <v>3.6</v>
      </c>
      <c r="R39" s="5">
        <v>78.886310904872389</v>
      </c>
      <c r="S39" s="4">
        <f t="shared" si="50"/>
        <v>50.129141583054626</v>
      </c>
      <c r="T39" s="5">
        <f t="shared" si="51"/>
        <v>4.0478283069992687</v>
      </c>
      <c r="U39" s="4">
        <f t="shared" si="52"/>
        <v>72.686728872108702</v>
      </c>
      <c r="V39" s="5">
        <f t="shared" si="53"/>
        <v>0.54814943966353136</v>
      </c>
      <c r="W39" s="2" t="s">
        <v>141</v>
      </c>
    </row>
    <row r="40" spans="1:23" x14ac:dyDescent="0.3">
      <c r="A40" s="8" t="s">
        <v>0</v>
      </c>
      <c r="B40" s="8" t="s">
        <v>22</v>
      </c>
      <c r="C40" s="8" t="s">
        <v>76</v>
      </c>
      <c r="D40" s="2">
        <v>290</v>
      </c>
      <c r="E40" s="3">
        <f t="shared" si="48"/>
        <v>289</v>
      </c>
      <c r="F40" s="2">
        <v>421</v>
      </c>
      <c r="G40" s="2">
        <v>4.3</v>
      </c>
      <c r="H40" s="2">
        <v>3.9</v>
      </c>
      <c r="I40" s="2">
        <v>48.1</v>
      </c>
      <c r="J40" s="2">
        <v>5.4</v>
      </c>
      <c r="K40" s="2">
        <v>0.2</v>
      </c>
      <c r="L40" s="2">
        <v>1.2</v>
      </c>
      <c r="M40" s="5">
        <v>0.27478260869565219</v>
      </c>
      <c r="N40" s="5">
        <v>0.35435897435897434</v>
      </c>
      <c r="O40" s="5">
        <f t="shared" si="49"/>
        <v>2.0291415830546264</v>
      </c>
      <c r="P40" s="2">
        <v>376.2</v>
      </c>
      <c r="Q40" s="2">
        <v>3.6</v>
      </c>
      <c r="R40" s="5">
        <v>78.886310904872389</v>
      </c>
      <c r="S40" s="4">
        <f t="shared" si="50"/>
        <v>50.129141583054626</v>
      </c>
      <c r="T40" s="5">
        <f t="shared" si="51"/>
        <v>4.0478283069992687</v>
      </c>
      <c r="U40" s="4">
        <f t="shared" si="52"/>
        <v>72.686728872108702</v>
      </c>
      <c r="V40" s="5">
        <f t="shared" si="53"/>
        <v>0.54814943966353136</v>
      </c>
      <c r="W40" s="2" t="s">
        <v>141</v>
      </c>
    </row>
    <row r="41" spans="1:23" x14ac:dyDescent="0.3">
      <c r="A41" s="8" t="s">
        <v>0</v>
      </c>
      <c r="B41" s="8" t="s">
        <v>22</v>
      </c>
      <c r="C41" s="8" t="s">
        <v>77</v>
      </c>
      <c r="D41" s="2">
        <v>290</v>
      </c>
      <c r="E41" s="3">
        <f t="shared" si="48"/>
        <v>289</v>
      </c>
      <c r="F41" s="2">
        <v>421</v>
      </c>
      <c r="G41" s="2">
        <v>4.3</v>
      </c>
      <c r="H41" s="2">
        <v>3.9</v>
      </c>
      <c r="I41" s="2">
        <v>48.1</v>
      </c>
      <c r="J41" s="2">
        <v>5.4</v>
      </c>
      <c r="K41" s="2">
        <v>0.2</v>
      </c>
      <c r="L41" s="2">
        <v>1.2</v>
      </c>
      <c r="M41" s="5">
        <v>0.27478260869565219</v>
      </c>
      <c r="N41" s="5">
        <v>0.35435897435897434</v>
      </c>
      <c r="O41" s="5">
        <f t="shared" si="49"/>
        <v>2.0291415830546264</v>
      </c>
      <c r="P41" s="2">
        <v>376.2</v>
      </c>
      <c r="Q41" s="2">
        <v>3.6</v>
      </c>
      <c r="R41" s="5">
        <v>78.886310904872389</v>
      </c>
      <c r="S41" s="4">
        <f t="shared" si="50"/>
        <v>50.129141583054626</v>
      </c>
      <c r="T41" s="5">
        <f t="shared" si="51"/>
        <v>4.0478283069992687</v>
      </c>
      <c r="U41" s="4">
        <f t="shared" si="52"/>
        <v>72.686728872108702</v>
      </c>
      <c r="V41" s="5">
        <f t="shared" si="53"/>
        <v>0.54814943966353136</v>
      </c>
      <c r="W41" s="2" t="s">
        <v>141</v>
      </c>
    </row>
    <row r="42" spans="1:23" x14ac:dyDescent="0.3">
      <c r="A42" s="8" t="s">
        <v>0</v>
      </c>
      <c r="B42" s="8" t="s">
        <v>23</v>
      </c>
      <c r="C42" s="8" t="s">
        <v>78</v>
      </c>
      <c r="D42" s="2">
        <v>240</v>
      </c>
      <c r="E42" s="3">
        <f t="shared" si="0"/>
        <v>402</v>
      </c>
      <c r="F42" s="2">
        <v>358</v>
      </c>
      <c r="G42" s="2">
        <v>4.5</v>
      </c>
      <c r="H42" s="2">
        <v>4</v>
      </c>
      <c r="I42" s="2">
        <v>43.3</v>
      </c>
      <c r="J42" s="2">
        <v>4.5999999999999996</v>
      </c>
      <c r="K42" s="2">
        <v>0.2</v>
      </c>
      <c r="L42" s="2">
        <v>1.1000000000000001</v>
      </c>
      <c r="M42" s="5">
        <v>0.22956521739130434</v>
      </c>
      <c r="N42" s="5">
        <v>0.4020512820512821</v>
      </c>
      <c r="O42" s="5">
        <f t="shared" si="1"/>
        <v>1.9316164994425864</v>
      </c>
      <c r="P42" s="2">
        <v>299.60000000000002</v>
      </c>
      <c r="Q42" s="2">
        <v>6.2</v>
      </c>
      <c r="R42" s="5">
        <v>92.807424593967525</v>
      </c>
      <c r="S42" s="4">
        <f t="shared" si="2"/>
        <v>45.23161649944258</v>
      </c>
      <c r="T42" s="5">
        <f t="shared" si="3"/>
        <v>4.2705007004699711</v>
      </c>
      <c r="U42" s="4">
        <f t="shared" si="4"/>
        <v>70.426670034784919</v>
      </c>
      <c r="V42" s="5">
        <f t="shared" si="11"/>
        <v>0.50753264012603538</v>
      </c>
      <c r="W42" s="2" t="s">
        <v>141</v>
      </c>
    </row>
    <row r="43" spans="1:23" x14ac:dyDescent="0.3">
      <c r="A43" s="8" t="s">
        <v>0</v>
      </c>
      <c r="B43" s="8" t="s">
        <v>23</v>
      </c>
      <c r="C43" s="8" t="s">
        <v>79</v>
      </c>
      <c r="D43" s="2">
        <v>240</v>
      </c>
      <c r="E43" s="3">
        <f t="shared" ref="E43:E46" si="54">1000-(D43+F43)</f>
        <v>402</v>
      </c>
      <c r="F43" s="2">
        <v>358</v>
      </c>
      <c r="G43" s="2">
        <v>4.5</v>
      </c>
      <c r="H43" s="2">
        <v>4</v>
      </c>
      <c r="I43" s="2">
        <v>43.3</v>
      </c>
      <c r="J43" s="2">
        <v>4.5999999999999996</v>
      </c>
      <c r="K43" s="2">
        <v>0.2</v>
      </c>
      <c r="L43" s="2">
        <v>1.1000000000000001</v>
      </c>
      <c r="M43" s="5">
        <v>0.22956521739130434</v>
      </c>
      <c r="N43" s="5">
        <v>0.4020512820512821</v>
      </c>
      <c r="O43" s="5">
        <f t="shared" ref="O43:O46" si="55">K43+L43+M43+N43</f>
        <v>1.9316164994425864</v>
      </c>
      <c r="P43" s="2">
        <v>299.60000000000002</v>
      </c>
      <c r="Q43" s="2">
        <v>6.2</v>
      </c>
      <c r="R43" s="5">
        <v>92.807424593967525</v>
      </c>
      <c r="S43" s="4">
        <f t="shared" ref="S43:S46" si="56">(K43+L43+M43+N43+I43)</f>
        <v>45.23161649944258</v>
      </c>
      <c r="T43" s="5">
        <f t="shared" ref="T43:T46" si="57">(O43/S43)*100</f>
        <v>4.2705007004699711</v>
      </c>
      <c r="U43" s="4">
        <f t="shared" ref="U43:U46" si="58">(J43)/(O43 +J43) *100</f>
        <v>70.426670034784919</v>
      </c>
      <c r="V43" s="5">
        <f t="shared" ref="V43:V46" si="59">M43/S43*100</f>
        <v>0.50753264012603538</v>
      </c>
      <c r="W43" s="2" t="s">
        <v>141</v>
      </c>
    </row>
    <row r="44" spans="1:23" x14ac:dyDescent="0.3">
      <c r="A44" s="8" t="s">
        <v>0</v>
      </c>
      <c r="B44" s="8" t="s">
        <v>23</v>
      </c>
      <c r="C44" s="9" t="s">
        <v>80</v>
      </c>
      <c r="D44" s="2">
        <v>240</v>
      </c>
      <c r="E44" s="3">
        <f t="shared" si="54"/>
        <v>402</v>
      </c>
      <c r="F44" s="2">
        <v>358</v>
      </c>
      <c r="G44" s="2">
        <v>4.5</v>
      </c>
      <c r="H44" s="2">
        <v>4</v>
      </c>
      <c r="I44" s="2">
        <v>43.3</v>
      </c>
      <c r="J44" s="2">
        <v>4.5999999999999996</v>
      </c>
      <c r="K44" s="2">
        <v>0.2</v>
      </c>
      <c r="L44" s="2">
        <v>1.1000000000000001</v>
      </c>
      <c r="M44" s="5">
        <v>0.22956521739130434</v>
      </c>
      <c r="N44" s="5">
        <v>0.4020512820512821</v>
      </c>
      <c r="O44" s="5">
        <f t="shared" si="55"/>
        <v>1.9316164994425864</v>
      </c>
      <c r="P44" s="2">
        <v>299.60000000000002</v>
      </c>
      <c r="Q44" s="2">
        <v>6.2</v>
      </c>
      <c r="R44" s="5">
        <v>92.807424593967525</v>
      </c>
      <c r="S44" s="4">
        <f t="shared" si="56"/>
        <v>45.23161649944258</v>
      </c>
      <c r="T44" s="5">
        <f t="shared" si="57"/>
        <v>4.2705007004699711</v>
      </c>
      <c r="U44" s="4">
        <f t="shared" si="58"/>
        <v>70.426670034784919</v>
      </c>
      <c r="V44" s="5">
        <f t="shared" si="59"/>
        <v>0.50753264012603538</v>
      </c>
      <c r="W44" s="2" t="s">
        <v>139</v>
      </c>
    </row>
    <row r="45" spans="1:23" x14ac:dyDescent="0.3">
      <c r="A45" s="8" t="s">
        <v>0</v>
      </c>
      <c r="B45" s="8" t="s">
        <v>23</v>
      </c>
      <c r="C45" s="8" t="s">
        <v>81</v>
      </c>
      <c r="D45" s="2">
        <v>240</v>
      </c>
      <c r="E45" s="3">
        <f t="shared" si="54"/>
        <v>402</v>
      </c>
      <c r="F45" s="2">
        <v>358</v>
      </c>
      <c r="G45" s="2">
        <v>4.5</v>
      </c>
      <c r="H45" s="2">
        <v>4</v>
      </c>
      <c r="I45" s="2">
        <v>43.3</v>
      </c>
      <c r="J45" s="2">
        <v>4.5999999999999996</v>
      </c>
      <c r="K45" s="2">
        <v>0.2</v>
      </c>
      <c r="L45" s="2">
        <v>1.1000000000000001</v>
      </c>
      <c r="M45" s="5">
        <v>0.22956521739130434</v>
      </c>
      <c r="N45" s="5">
        <v>0.4020512820512821</v>
      </c>
      <c r="O45" s="5">
        <f t="shared" si="55"/>
        <v>1.9316164994425864</v>
      </c>
      <c r="P45" s="2">
        <v>299.60000000000002</v>
      </c>
      <c r="Q45" s="2">
        <v>6.2</v>
      </c>
      <c r="R45" s="5">
        <v>92.807424593967525</v>
      </c>
      <c r="S45" s="4">
        <f t="shared" si="56"/>
        <v>45.23161649944258</v>
      </c>
      <c r="T45" s="5">
        <f t="shared" si="57"/>
        <v>4.2705007004699711</v>
      </c>
      <c r="U45" s="4">
        <f t="shared" si="58"/>
        <v>70.426670034784919</v>
      </c>
      <c r="V45" s="5">
        <f t="shared" si="59"/>
        <v>0.50753264012603538</v>
      </c>
      <c r="W45" s="2" t="s">
        <v>141</v>
      </c>
    </row>
    <row r="46" spans="1:23" x14ac:dyDescent="0.3">
      <c r="A46" s="8" t="s">
        <v>0</v>
      </c>
      <c r="B46" s="8" t="s">
        <v>23</v>
      </c>
      <c r="C46" s="9" t="s">
        <v>82</v>
      </c>
      <c r="D46" s="2">
        <v>240</v>
      </c>
      <c r="E46" s="3">
        <f t="shared" si="54"/>
        <v>402</v>
      </c>
      <c r="F46" s="2">
        <v>358</v>
      </c>
      <c r="G46" s="2">
        <v>4.5</v>
      </c>
      <c r="H46" s="2">
        <v>4</v>
      </c>
      <c r="I46" s="2">
        <v>43.3</v>
      </c>
      <c r="J46" s="2">
        <v>4.5999999999999996</v>
      </c>
      <c r="K46" s="2">
        <v>0.2</v>
      </c>
      <c r="L46" s="2">
        <v>1.1000000000000001</v>
      </c>
      <c r="M46" s="5">
        <v>0.22956521739130434</v>
      </c>
      <c r="N46" s="5">
        <v>0.4020512820512821</v>
      </c>
      <c r="O46" s="5">
        <f t="shared" si="55"/>
        <v>1.9316164994425864</v>
      </c>
      <c r="P46" s="2">
        <v>299.60000000000002</v>
      </c>
      <c r="Q46" s="2">
        <v>6.2</v>
      </c>
      <c r="R46" s="5">
        <v>92.807424593967525</v>
      </c>
      <c r="S46" s="4">
        <f t="shared" si="56"/>
        <v>45.23161649944258</v>
      </c>
      <c r="T46" s="5">
        <f t="shared" si="57"/>
        <v>4.2705007004699711</v>
      </c>
      <c r="U46" s="4">
        <f t="shared" si="58"/>
        <v>70.426670034784919</v>
      </c>
      <c r="V46" s="5">
        <f t="shared" si="59"/>
        <v>0.50753264012603538</v>
      </c>
      <c r="W46" s="2" t="s">
        <v>139</v>
      </c>
    </row>
    <row r="47" spans="1:23" x14ac:dyDescent="0.3">
      <c r="A47" s="8" t="s">
        <v>0</v>
      </c>
      <c r="B47" s="8" t="s">
        <v>24</v>
      </c>
      <c r="C47" s="9" t="s">
        <v>83</v>
      </c>
      <c r="D47" s="2">
        <v>290</v>
      </c>
      <c r="E47" s="3">
        <f t="shared" si="0"/>
        <v>273</v>
      </c>
      <c r="F47" s="2">
        <v>437</v>
      </c>
      <c r="G47" s="2">
        <v>4.5</v>
      </c>
      <c r="H47" s="2">
        <v>4</v>
      </c>
      <c r="I47" s="2">
        <v>40.9</v>
      </c>
      <c r="J47" s="2">
        <v>3.8</v>
      </c>
      <c r="K47" s="2">
        <v>1.5</v>
      </c>
      <c r="L47" s="2">
        <v>1.8</v>
      </c>
      <c r="M47" s="5">
        <v>0.38434782608695656</v>
      </c>
      <c r="N47" s="5">
        <v>0.51743589743589746</v>
      </c>
      <c r="O47" s="5">
        <f t="shared" si="1"/>
        <v>4.2017837235228539</v>
      </c>
      <c r="P47" s="2">
        <v>231.2</v>
      </c>
      <c r="Q47" s="2">
        <v>6.1</v>
      </c>
      <c r="R47" s="5">
        <v>82.366589327146173</v>
      </c>
      <c r="S47" s="4">
        <f t="shared" si="2"/>
        <v>45.10178372352285</v>
      </c>
      <c r="T47" s="5">
        <f t="shared" si="3"/>
        <v>9.3162251614705269</v>
      </c>
      <c r="U47" s="4">
        <f t="shared" si="4"/>
        <v>47.489411502452072</v>
      </c>
      <c r="V47" s="5">
        <f t="shared" si="11"/>
        <v>0.85217877067354175</v>
      </c>
      <c r="W47" s="2" t="s">
        <v>139</v>
      </c>
    </row>
    <row r="48" spans="1:23" x14ac:dyDescent="0.3">
      <c r="A48" s="8" t="s">
        <v>0</v>
      </c>
      <c r="B48" s="8" t="s">
        <v>24</v>
      </c>
      <c r="C48" s="8" t="s">
        <v>84</v>
      </c>
      <c r="D48" s="2">
        <v>290</v>
      </c>
      <c r="E48" s="3">
        <f t="shared" ref="E48:E51" si="60">1000-(D48+F48)</f>
        <v>273</v>
      </c>
      <c r="F48" s="2">
        <v>437</v>
      </c>
      <c r="G48" s="2">
        <v>4.5</v>
      </c>
      <c r="H48" s="2">
        <v>4</v>
      </c>
      <c r="I48" s="2">
        <v>40.9</v>
      </c>
      <c r="J48" s="2">
        <v>3.8</v>
      </c>
      <c r="K48" s="2">
        <v>1.5</v>
      </c>
      <c r="L48" s="2">
        <v>1.8</v>
      </c>
      <c r="M48" s="5">
        <v>0.38434782608695656</v>
      </c>
      <c r="N48" s="5">
        <v>0.51743589743589746</v>
      </c>
      <c r="O48" s="5">
        <f t="shared" ref="O48:O51" si="61">K48+L48+M48+N48</f>
        <v>4.2017837235228539</v>
      </c>
      <c r="P48" s="2">
        <v>231.2</v>
      </c>
      <c r="Q48" s="2">
        <v>6.1</v>
      </c>
      <c r="R48" s="5">
        <v>82.366589327146173</v>
      </c>
      <c r="S48" s="4">
        <f t="shared" ref="S48:S51" si="62">(K48+L48+M48+N48+I48)</f>
        <v>45.10178372352285</v>
      </c>
      <c r="T48" s="5">
        <f t="shared" ref="T48:T51" si="63">(O48/S48)*100</f>
        <v>9.3162251614705269</v>
      </c>
      <c r="U48" s="4">
        <f t="shared" ref="U48:U51" si="64">(J48)/(O48 +J48) *100</f>
        <v>47.489411502452072</v>
      </c>
      <c r="V48" s="5">
        <f t="shared" ref="V48:V51" si="65">M48/S48*100</f>
        <v>0.85217877067354175</v>
      </c>
      <c r="W48" s="2" t="s">
        <v>141</v>
      </c>
    </row>
    <row r="49" spans="1:23" x14ac:dyDescent="0.3">
      <c r="A49" s="8" t="s">
        <v>0</v>
      </c>
      <c r="B49" s="8" t="s">
        <v>24</v>
      </c>
      <c r="C49" s="8" t="s">
        <v>85</v>
      </c>
      <c r="D49" s="2">
        <v>290</v>
      </c>
      <c r="E49" s="3">
        <f t="shared" si="60"/>
        <v>273</v>
      </c>
      <c r="F49" s="2">
        <v>437</v>
      </c>
      <c r="G49" s="2">
        <v>4.5</v>
      </c>
      <c r="H49" s="2">
        <v>4</v>
      </c>
      <c r="I49" s="2">
        <v>40.9</v>
      </c>
      <c r="J49" s="2">
        <v>3.8</v>
      </c>
      <c r="K49" s="2">
        <v>1.5</v>
      </c>
      <c r="L49" s="2">
        <v>1.8</v>
      </c>
      <c r="M49" s="5">
        <v>0.38434782608695656</v>
      </c>
      <c r="N49" s="5">
        <v>0.51743589743589746</v>
      </c>
      <c r="O49" s="5">
        <f t="shared" si="61"/>
        <v>4.2017837235228539</v>
      </c>
      <c r="P49" s="2">
        <v>231.2</v>
      </c>
      <c r="Q49" s="2">
        <v>6.1</v>
      </c>
      <c r="R49" s="5">
        <v>82.366589327146173</v>
      </c>
      <c r="S49" s="4">
        <f t="shared" si="62"/>
        <v>45.10178372352285</v>
      </c>
      <c r="T49" s="5">
        <f t="shared" si="63"/>
        <v>9.3162251614705269</v>
      </c>
      <c r="U49" s="4">
        <f t="shared" si="64"/>
        <v>47.489411502452072</v>
      </c>
      <c r="V49" s="5">
        <f t="shared" si="65"/>
        <v>0.85217877067354175</v>
      </c>
      <c r="W49" s="2" t="s">
        <v>141</v>
      </c>
    </row>
    <row r="50" spans="1:23" x14ac:dyDescent="0.3">
      <c r="A50" s="8" t="s">
        <v>0</v>
      </c>
      <c r="B50" s="8" t="s">
        <v>24</v>
      </c>
      <c r="C50" s="8" t="s">
        <v>86</v>
      </c>
      <c r="D50" s="2">
        <v>290</v>
      </c>
      <c r="E50" s="3">
        <f t="shared" si="60"/>
        <v>273</v>
      </c>
      <c r="F50" s="2">
        <v>437</v>
      </c>
      <c r="G50" s="2">
        <v>4.5</v>
      </c>
      <c r="H50" s="2">
        <v>4</v>
      </c>
      <c r="I50" s="2">
        <v>40.9</v>
      </c>
      <c r="J50" s="2">
        <v>3.8</v>
      </c>
      <c r="K50" s="2">
        <v>1.5</v>
      </c>
      <c r="L50" s="2">
        <v>1.8</v>
      </c>
      <c r="M50" s="5">
        <v>0.38434782608695656</v>
      </c>
      <c r="N50" s="5">
        <v>0.51743589743589746</v>
      </c>
      <c r="O50" s="5">
        <f t="shared" si="61"/>
        <v>4.2017837235228539</v>
      </c>
      <c r="P50" s="2">
        <v>231.2</v>
      </c>
      <c r="Q50" s="2">
        <v>6.1</v>
      </c>
      <c r="R50" s="5">
        <v>82.366589327146173</v>
      </c>
      <c r="S50" s="4">
        <f t="shared" si="62"/>
        <v>45.10178372352285</v>
      </c>
      <c r="T50" s="5">
        <f t="shared" si="63"/>
        <v>9.3162251614705269</v>
      </c>
      <c r="U50" s="4">
        <f t="shared" si="64"/>
        <v>47.489411502452072</v>
      </c>
      <c r="V50" s="5">
        <f t="shared" si="65"/>
        <v>0.85217877067354175</v>
      </c>
      <c r="W50" s="2" t="s">
        <v>141</v>
      </c>
    </row>
    <row r="51" spans="1:23" x14ac:dyDescent="0.3">
      <c r="A51" s="8" t="s">
        <v>0</v>
      </c>
      <c r="B51" s="8" t="s">
        <v>24</v>
      </c>
      <c r="C51" s="8" t="s">
        <v>87</v>
      </c>
      <c r="D51" s="2">
        <v>290</v>
      </c>
      <c r="E51" s="3">
        <f t="shared" si="60"/>
        <v>273</v>
      </c>
      <c r="F51" s="2">
        <v>437</v>
      </c>
      <c r="G51" s="2">
        <v>4.5</v>
      </c>
      <c r="H51" s="2">
        <v>4</v>
      </c>
      <c r="I51" s="2">
        <v>40.9</v>
      </c>
      <c r="J51" s="2">
        <v>3.8</v>
      </c>
      <c r="K51" s="2">
        <v>1.5</v>
      </c>
      <c r="L51" s="2">
        <v>1.8</v>
      </c>
      <c r="M51" s="5">
        <v>0.38434782608695656</v>
      </c>
      <c r="N51" s="5">
        <v>0.51743589743589746</v>
      </c>
      <c r="O51" s="5">
        <f t="shared" si="61"/>
        <v>4.2017837235228539</v>
      </c>
      <c r="P51" s="2">
        <v>231.2</v>
      </c>
      <c r="Q51" s="2">
        <v>6.1</v>
      </c>
      <c r="R51" s="5">
        <v>82.366589327146173</v>
      </c>
      <c r="S51" s="4">
        <f t="shared" si="62"/>
        <v>45.10178372352285</v>
      </c>
      <c r="T51" s="5">
        <f t="shared" si="63"/>
        <v>9.3162251614705269</v>
      </c>
      <c r="U51" s="4">
        <f t="shared" si="64"/>
        <v>47.489411502452072</v>
      </c>
      <c r="V51" s="5">
        <f t="shared" si="65"/>
        <v>0.85217877067354175</v>
      </c>
      <c r="W51" s="2" t="s">
        <v>141</v>
      </c>
    </row>
    <row r="52" spans="1:23" x14ac:dyDescent="0.3">
      <c r="A52" s="8" t="s">
        <v>143</v>
      </c>
      <c r="B52" s="8" t="s">
        <v>25</v>
      </c>
      <c r="C52" s="8" t="s">
        <v>88</v>
      </c>
      <c r="D52" s="2">
        <v>220</v>
      </c>
      <c r="E52" s="3">
        <f t="shared" si="0"/>
        <v>334</v>
      </c>
      <c r="F52" s="2">
        <v>446</v>
      </c>
      <c r="G52" s="2">
        <v>7.1</v>
      </c>
      <c r="H52" s="2">
        <v>6.5</v>
      </c>
      <c r="I52" s="2">
        <v>2.4</v>
      </c>
      <c r="J52" s="2">
        <v>0</v>
      </c>
      <c r="K52" s="2">
        <v>18</v>
      </c>
      <c r="L52" s="2">
        <v>13.8</v>
      </c>
      <c r="M52" s="5">
        <v>1.9573913043478259</v>
      </c>
      <c r="N52" s="5">
        <v>1.4071794871794872</v>
      </c>
      <c r="O52" s="5">
        <f t="shared" si="1"/>
        <v>35.164570791527311</v>
      </c>
      <c r="P52" s="2">
        <v>134.30000000000001</v>
      </c>
      <c r="Q52" s="2">
        <v>2.6</v>
      </c>
      <c r="R52" s="5">
        <v>30.162412993039442</v>
      </c>
      <c r="S52" s="4">
        <f t="shared" si="2"/>
        <v>37.564570791527309</v>
      </c>
      <c r="T52" s="5">
        <f t="shared" si="3"/>
        <v>93.611001139027209</v>
      </c>
      <c r="U52" s="4">
        <f t="shared" si="4"/>
        <v>0</v>
      </c>
      <c r="V52" s="5">
        <f t="shared" si="11"/>
        <v>5.2107378391484662</v>
      </c>
      <c r="W52" s="2" t="s">
        <v>141</v>
      </c>
    </row>
    <row r="53" spans="1:23" x14ac:dyDescent="0.3">
      <c r="A53" s="8" t="s">
        <v>143</v>
      </c>
      <c r="B53" s="8" t="s">
        <v>25</v>
      </c>
      <c r="C53" s="9" t="s">
        <v>89</v>
      </c>
      <c r="D53" s="2">
        <v>220</v>
      </c>
      <c r="E53" s="3">
        <f t="shared" ref="E53:E56" si="66">1000-(D53+F53)</f>
        <v>334</v>
      </c>
      <c r="F53" s="2">
        <v>446</v>
      </c>
      <c r="G53" s="2">
        <v>7.1</v>
      </c>
      <c r="H53" s="2">
        <v>6.5</v>
      </c>
      <c r="I53" s="2">
        <v>2.4</v>
      </c>
      <c r="J53" s="2">
        <v>0</v>
      </c>
      <c r="K53" s="2">
        <v>18</v>
      </c>
      <c r="L53" s="2">
        <v>13.8</v>
      </c>
      <c r="M53" s="5">
        <v>1.9573913043478259</v>
      </c>
      <c r="N53" s="5">
        <v>1.4071794871794872</v>
      </c>
      <c r="O53" s="5">
        <f t="shared" ref="O53:O56" si="67">K53+L53+M53+N53</f>
        <v>35.164570791527311</v>
      </c>
      <c r="P53" s="2">
        <v>134.30000000000001</v>
      </c>
      <c r="Q53" s="2">
        <v>2.6</v>
      </c>
      <c r="R53" s="5">
        <v>30.162412993039442</v>
      </c>
      <c r="S53" s="4">
        <f t="shared" ref="S53:S56" si="68">(K53+L53+M53+N53+I53)</f>
        <v>37.564570791527309</v>
      </c>
      <c r="T53" s="5">
        <f t="shared" ref="T53:T56" si="69">(O53/S53)*100</f>
        <v>93.611001139027209</v>
      </c>
      <c r="U53" s="4">
        <f t="shared" ref="U53:U56" si="70">(J53)/(O53 +J53) *100</f>
        <v>0</v>
      </c>
      <c r="V53" s="5">
        <f t="shared" ref="V53:V56" si="71">M53/S53*100</f>
        <v>5.2107378391484662</v>
      </c>
      <c r="W53" s="2" t="s">
        <v>140</v>
      </c>
    </row>
    <row r="54" spans="1:23" x14ac:dyDescent="0.3">
      <c r="A54" s="8" t="s">
        <v>143</v>
      </c>
      <c r="B54" s="8" t="s">
        <v>25</v>
      </c>
      <c r="C54" s="8" t="s">
        <v>90</v>
      </c>
      <c r="D54" s="2">
        <v>220</v>
      </c>
      <c r="E54" s="3">
        <f t="shared" si="66"/>
        <v>334</v>
      </c>
      <c r="F54" s="2">
        <v>446</v>
      </c>
      <c r="G54" s="2">
        <v>7.1</v>
      </c>
      <c r="H54" s="2">
        <v>6.5</v>
      </c>
      <c r="I54" s="2">
        <v>2.4</v>
      </c>
      <c r="J54" s="2">
        <v>0</v>
      </c>
      <c r="K54" s="2">
        <v>18</v>
      </c>
      <c r="L54" s="2">
        <v>13.8</v>
      </c>
      <c r="M54" s="5">
        <v>1.9573913043478259</v>
      </c>
      <c r="N54" s="5">
        <v>1.4071794871794872</v>
      </c>
      <c r="O54" s="5">
        <f t="shared" si="67"/>
        <v>35.164570791527311</v>
      </c>
      <c r="P54" s="2">
        <v>134.30000000000001</v>
      </c>
      <c r="Q54" s="2">
        <v>2.6</v>
      </c>
      <c r="R54" s="5">
        <v>30.162412993039442</v>
      </c>
      <c r="S54" s="4">
        <f t="shared" si="68"/>
        <v>37.564570791527309</v>
      </c>
      <c r="T54" s="5">
        <f t="shared" si="69"/>
        <v>93.611001139027209</v>
      </c>
      <c r="U54" s="4">
        <f t="shared" si="70"/>
        <v>0</v>
      </c>
      <c r="V54" s="5">
        <f t="shared" si="71"/>
        <v>5.2107378391484662</v>
      </c>
      <c r="W54" s="2" t="s">
        <v>141</v>
      </c>
    </row>
    <row r="55" spans="1:23" x14ac:dyDescent="0.3">
      <c r="A55" s="8" t="s">
        <v>143</v>
      </c>
      <c r="B55" s="8" t="s">
        <v>25</v>
      </c>
      <c r="C55" s="8" t="s">
        <v>91</v>
      </c>
      <c r="D55" s="2">
        <v>220</v>
      </c>
      <c r="E55" s="3">
        <f t="shared" si="66"/>
        <v>334</v>
      </c>
      <c r="F55" s="2">
        <v>446</v>
      </c>
      <c r="G55" s="2">
        <v>7.1</v>
      </c>
      <c r="H55" s="2">
        <v>6.5</v>
      </c>
      <c r="I55" s="2">
        <v>2.4</v>
      </c>
      <c r="J55" s="2">
        <v>0</v>
      </c>
      <c r="K55" s="2">
        <v>18</v>
      </c>
      <c r="L55" s="2">
        <v>13.8</v>
      </c>
      <c r="M55" s="5">
        <v>1.9573913043478259</v>
      </c>
      <c r="N55" s="5">
        <v>1.4071794871794872</v>
      </c>
      <c r="O55" s="5">
        <f t="shared" si="67"/>
        <v>35.164570791527311</v>
      </c>
      <c r="P55" s="2">
        <v>134.30000000000001</v>
      </c>
      <c r="Q55" s="2">
        <v>2.6</v>
      </c>
      <c r="R55" s="5">
        <v>30.162412993039442</v>
      </c>
      <c r="S55" s="4">
        <f t="shared" si="68"/>
        <v>37.564570791527309</v>
      </c>
      <c r="T55" s="5">
        <f t="shared" si="69"/>
        <v>93.611001139027209</v>
      </c>
      <c r="U55" s="4">
        <f t="shared" si="70"/>
        <v>0</v>
      </c>
      <c r="V55" s="5">
        <f t="shared" si="71"/>
        <v>5.2107378391484662</v>
      </c>
      <c r="W55" s="2" t="s">
        <v>141</v>
      </c>
    </row>
    <row r="56" spans="1:23" x14ac:dyDescent="0.3">
      <c r="A56" s="8" t="s">
        <v>143</v>
      </c>
      <c r="B56" s="8" t="s">
        <v>25</v>
      </c>
      <c r="C56" s="8" t="s">
        <v>92</v>
      </c>
      <c r="D56" s="2">
        <v>220</v>
      </c>
      <c r="E56" s="3">
        <f t="shared" si="66"/>
        <v>334</v>
      </c>
      <c r="F56" s="2">
        <v>446</v>
      </c>
      <c r="G56" s="2">
        <v>7.1</v>
      </c>
      <c r="H56" s="2">
        <v>6.5</v>
      </c>
      <c r="I56" s="2">
        <v>2.4</v>
      </c>
      <c r="J56" s="2">
        <v>0</v>
      </c>
      <c r="K56" s="2">
        <v>18</v>
      </c>
      <c r="L56" s="2">
        <v>13.8</v>
      </c>
      <c r="M56" s="5">
        <v>1.9573913043478259</v>
      </c>
      <c r="N56" s="5">
        <v>1.4071794871794872</v>
      </c>
      <c r="O56" s="5">
        <f t="shared" si="67"/>
        <v>35.164570791527311</v>
      </c>
      <c r="P56" s="2">
        <v>134.30000000000001</v>
      </c>
      <c r="Q56" s="2">
        <v>2.6</v>
      </c>
      <c r="R56" s="5">
        <v>30.162412993039442</v>
      </c>
      <c r="S56" s="4">
        <f t="shared" si="68"/>
        <v>37.564570791527309</v>
      </c>
      <c r="T56" s="5">
        <f t="shared" si="69"/>
        <v>93.611001139027209</v>
      </c>
      <c r="U56" s="4">
        <f t="shared" si="70"/>
        <v>0</v>
      </c>
      <c r="V56" s="5">
        <f t="shared" si="71"/>
        <v>5.2107378391484662</v>
      </c>
      <c r="W56" s="2" t="s">
        <v>141</v>
      </c>
    </row>
    <row r="57" spans="1:23" x14ac:dyDescent="0.3">
      <c r="A57" s="8" t="s">
        <v>143</v>
      </c>
      <c r="B57" s="8" t="s">
        <v>26</v>
      </c>
      <c r="C57" s="8" t="s">
        <v>93</v>
      </c>
      <c r="D57" s="2">
        <v>200</v>
      </c>
      <c r="E57" s="3">
        <f t="shared" si="0"/>
        <v>357</v>
      </c>
      <c r="F57" s="2">
        <v>443</v>
      </c>
      <c r="G57" s="2">
        <v>7.2</v>
      </c>
      <c r="H57" s="2">
        <v>6.4</v>
      </c>
      <c r="I57" s="2">
        <v>2.8</v>
      </c>
      <c r="J57" s="2">
        <v>0</v>
      </c>
      <c r="K57" s="2">
        <v>16.5</v>
      </c>
      <c r="L57" s="2">
        <v>13.1</v>
      </c>
      <c r="M57" s="5">
        <v>1.4678260869565218</v>
      </c>
      <c r="N57" s="5">
        <v>1.2353846153846153</v>
      </c>
      <c r="O57" s="5">
        <f t="shared" si="1"/>
        <v>32.30321070234114</v>
      </c>
      <c r="P57" s="2">
        <v>208.9</v>
      </c>
      <c r="Q57" s="2">
        <v>2.5</v>
      </c>
      <c r="R57" s="5">
        <v>26.682134570765662</v>
      </c>
      <c r="S57" s="4">
        <f t="shared" si="2"/>
        <v>35.103210702341137</v>
      </c>
      <c r="T57" s="5">
        <f t="shared" si="3"/>
        <v>92.023521655205016</v>
      </c>
      <c r="U57" s="4">
        <f t="shared" si="4"/>
        <v>0</v>
      </c>
      <c r="V57" s="5">
        <f t="shared" si="11"/>
        <v>4.1814582130478115</v>
      </c>
      <c r="W57" s="2" t="s">
        <v>141</v>
      </c>
    </row>
    <row r="58" spans="1:23" x14ac:dyDescent="0.3">
      <c r="A58" s="8" t="s">
        <v>143</v>
      </c>
      <c r="B58" s="8" t="s">
        <v>26</v>
      </c>
      <c r="C58" s="9" t="s">
        <v>94</v>
      </c>
      <c r="D58" s="2">
        <v>200</v>
      </c>
      <c r="E58" s="3">
        <f t="shared" ref="E58:E61" si="72">1000-(D58+F58)</f>
        <v>357</v>
      </c>
      <c r="F58" s="2">
        <v>443</v>
      </c>
      <c r="G58" s="2">
        <v>7.2</v>
      </c>
      <c r="H58" s="2">
        <v>6.4</v>
      </c>
      <c r="I58" s="2">
        <v>2.8</v>
      </c>
      <c r="J58" s="2">
        <v>0</v>
      </c>
      <c r="K58" s="2">
        <v>16.5</v>
      </c>
      <c r="L58" s="2">
        <v>13.1</v>
      </c>
      <c r="M58" s="5">
        <v>1.4678260869565218</v>
      </c>
      <c r="N58" s="5">
        <v>1.2353846153846153</v>
      </c>
      <c r="O58" s="5">
        <f t="shared" ref="O58:O61" si="73">K58+L58+M58+N58</f>
        <v>32.30321070234114</v>
      </c>
      <c r="P58" s="2">
        <v>208.9</v>
      </c>
      <c r="Q58" s="2">
        <v>2.5</v>
      </c>
      <c r="R58" s="5">
        <v>26.682134570765662</v>
      </c>
      <c r="S58" s="4">
        <f t="shared" ref="S58:S61" si="74">(K58+L58+M58+N58+I58)</f>
        <v>35.103210702341137</v>
      </c>
      <c r="T58" s="5">
        <f t="shared" ref="T58:T61" si="75">(O58/S58)*100</f>
        <v>92.023521655205016</v>
      </c>
      <c r="U58" s="4">
        <f t="shared" ref="U58:U61" si="76">(J58)/(O58 +J58) *100</f>
        <v>0</v>
      </c>
      <c r="V58" s="5">
        <f t="shared" ref="V58:V61" si="77">M58/S58*100</f>
        <v>4.1814582130478115</v>
      </c>
      <c r="W58" s="2" t="s">
        <v>140</v>
      </c>
    </row>
    <row r="59" spans="1:23" x14ac:dyDescent="0.3">
      <c r="A59" s="8" t="s">
        <v>143</v>
      </c>
      <c r="B59" s="8" t="s">
        <v>26</v>
      </c>
      <c r="C59" s="8" t="s">
        <v>95</v>
      </c>
      <c r="D59" s="2">
        <v>200</v>
      </c>
      <c r="E59" s="3">
        <f t="shared" si="72"/>
        <v>357</v>
      </c>
      <c r="F59" s="2">
        <v>443</v>
      </c>
      <c r="G59" s="2">
        <v>7.2</v>
      </c>
      <c r="H59" s="2">
        <v>6.4</v>
      </c>
      <c r="I59" s="2">
        <v>2.8</v>
      </c>
      <c r="J59" s="2">
        <v>0</v>
      </c>
      <c r="K59" s="2">
        <v>16.5</v>
      </c>
      <c r="L59" s="2">
        <v>13.1</v>
      </c>
      <c r="M59" s="5">
        <v>1.4678260869565218</v>
      </c>
      <c r="N59" s="5">
        <v>1.2353846153846153</v>
      </c>
      <c r="O59" s="5">
        <f t="shared" si="73"/>
        <v>32.30321070234114</v>
      </c>
      <c r="P59" s="2">
        <v>208.9</v>
      </c>
      <c r="Q59" s="2">
        <v>2.5</v>
      </c>
      <c r="R59" s="5">
        <v>26.682134570765662</v>
      </c>
      <c r="S59" s="4">
        <f t="shared" si="74"/>
        <v>35.103210702341137</v>
      </c>
      <c r="T59" s="5">
        <f t="shared" si="75"/>
        <v>92.023521655205016</v>
      </c>
      <c r="U59" s="4">
        <f t="shared" si="76"/>
        <v>0</v>
      </c>
      <c r="V59" s="5">
        <f t="shared" si="77"/>
        <v>4.1814582130478115</v>
      </c>
      <c r="W59" s="2" t="s">
        <v>141</v>
      </c>
    </row>
    <row r="60" spans="1:23" x14ac:dyDescent="0.3">
      <c r="A60" s="8" t="s">
        <v>143</v>
      </c>
      <c r="B60" s="8" t="s">
        <v>26</v>
      </c>
      <c r="C60" s="9" t="s">
        <v>96</v>
      </c>
      <c r="D60" s="2">
        <v>200</v>
      </c>
      <c r="E60" s="3">
        <f t="shared" si="72"/>
        <v>357</v>
      </c>
      <c r="F60" s="2">
        <v>443</v>
      </c>
      <c r="G60" s="2">
        <v>7.2</v>
      </c>
      <c r="H60" s="2">
        <v>6.4</v>
      </c>
      <c r="I60" s="2">
        <v>2.8</v>
      </c>
      <c r="J60" s="2">
        <v>0</v>
      </c>
      <c r="K60" s="2">
        <v>16.5</v>
      </c>
      <c r="L60" s="2">
        <v>13.1</v>
      </c>
      <c r="M60" s="5">
        <v>1.4678260869565218</v>
      </c>
      <c r="N60" s="5">
        <v>1.2353846153846153</v>
      </c>
      <c r="O60" s="5">
        <f t="shared" si="73"/>
        <v>32.30321070234114</v>
      </c>
      <c r="P60" s="2">
        <v>208.9</v>
      </c>
      <c r="Q60" s="2">
        <v>2.5</v>
      </c>
      <c r="R60" s="5">
        <v>26.682134570765662</v>
      </c>
      <c r="S60" s="4">
        <f t="shared" si="74"/>
        <v>35.103210702341137</v>
      </c>
      <c r="T60" s="5">
        <f t="shared" si="75"/>
        <v>92.023521655205016</v>
      </c>
      <c r="U60" s="4">
        <f t="shared" si="76"/>
        <v>0</v>
      </c>
      <c r="V60" s="5">
        <f t="shared" si="77"/>
        <v>4.1814582130478115</v>
      </c>
      <c r="W60" s="2" t="s">
        <v>140</v>
      </c>
    </row>
    <row r="61" spans="1:23" x14ac:dyDescent="0.3">
      <c r="A61" s="8" t="s">
        <v>143</v>
      </c>
      <c r="B61" s="8" t="s">
        <v>26</v>
      </c>
      <c r="C61" s="9" t="s">
        <v>97</v>
      </c>
      <c r="D61" s="2">
        <v>200</v>
      </c>
      <c r="E61" s="3">
        <f t="shared" si="72"/>
        <v>357</v>
      </c>
      <c r="F61" s="2">
        <v>443</v>
      </c>
      <c r="G61" s="2">
        <v>7.2</v>
      </c>
      <c r="H61" s="2">
        <v>6.4</v>
      </c>
      <c r="I61" s="2">
        <v>2.8</v>
      </c>
      <c r="J61" s="2">
        <v>0</v>
      </c>
      <c r="K61" s="2">
        <v>16.5</v>
      </c>
      <c r="L61" s="2">
        <v>13.1</v>
      </c>
      <c r="M61" s="5">
        <v>1.4678260869565218</v>
      </c>
      <c r="N61" s="5">
        <v>1.2353846153846153</v>
      </c>
      <c r="O61" s="5">
        <f t="shared" si="73"/>
        <v>32.30321070234114</v>
      </c>
      <c r="P61" s="2">
        <v>208.9</v>
      </c>
      <c r="Q61" s="2">
        <v>2.5</v>
      </c>
      <c r="R61" s="5">
        <v>26.682134570765662</v>
      </c>
      <c r="S61" s="4">
        <f t="shared" si="74"/>
        <v>35.103210702341137</v>
      </c>
      <c r="T61" s="5">
        <f t="shared" si="75"/>
        <v>92.023521655205016</v>
      </c>
      <c r="U61" s="4">
        <f t="shared" si="76"/>
        <v>0</v>
      </c>
      <c r="V61" s="5">
        <f t="shared" si="77"/>
        <v>4.1814582130478115</v>
      </c>
      <c r="W61" s="2" t="s">
        <v>140</v>
      </c>
    </row>
    <row r="62" spans="1:23" x14ac:dyDescent="0.3">
      <c r="A62" s="8" t="s">
        <v>143</v>
      </c>
      <c r="B62" s="8" t="s">
        <v>27</v>
      </c>
      <c r="C62" s="8" t="s">
        <v>98</v>
      </c>
      <c r="D62" s="2">
        <v>210</v>
      </c>
      <c r="E62" s="3">
        <f t="shared" si="0"/>
        <v>294</v>
      </c>
      <c r="F62" s="2">
        <v>496</v>
      </c>
      <c r="G62" s="2">
        <v>7.4</v>
      </c>
      <c r="H62" s="2">
        <v>6.7</v>
      </c>
      <c r="I62" s="2">
        <v>2.1</v>
      </c>
      <c r="J62" s="2">
        <v>0</v>
      </c>
      <c r="K62" s="2">
        <v>17.2</v>
      </c>
      <c r="L62" s="2">
        <v>14.3</v>
      </c>
      <c r="M62" s="5">
        <v>1.6791304347826086</v>
      </c>
      <c r="N62" s="5">
        <v>1.6235897435897437</v>
      </c>
      <c r="O62" s="5">
        <f t="shared" si="1"/>
        <v>34.802720178372354</v>
      </c>
      <c r="P62" s="2">
        <v>166.3</v>
      </c>
      <c r="Q62" s="2">
        <v>2.4</v>
      </c>
      <c r="R62" s="5">
        <v>29.582366589327147</v>
      </c>
      <c r="S62" s="4">
        <f t="shared" si="2"/>
        <v>36.902720178372356</v>
      </c>
      <c r="T62" s="5">
        <f t="shared" si="3"/>
        <v>94.309362589398617</v>
      </c>
      <c r="U62" s="4">
        <f t="shared" si="4"/>
        <v>0</v>
      </c>
      <c r="V62" s="5">
        <f t="shared" si="11"/>
        <v>4.5501535568825071</v>
      </c>
      <c r="W62" s="2" t="s">
        <v>141</v>
      </c>
    </row>
    <row r="63" spans="1:23" x14ac:dyDescent="0.3">
      <c r="A63" s="8" t="s">
        <v>143</v>
      </c>
      <c r="B63" s="8" t="s">
        <v>27</v>
      </c>
      <c r="C63" s="8" t="s">
        <v>99</v>
      </c>
      <c r="D63" s="2">
        <v>210</v>
      </c>
      <c r="E63" s="3">
        <f t="shared" ref="E63:E66" si="78">1000-(D63+F63)</f>
        <v>294</v>
      </c>
      <c r="F63" s="2">
        <v>496</v>
      </c>
      <c r="G63" s="2">
        <v>7.4</v>
      </c>
      <c r="H63" s="2">
        <v>6.7</v>
      </c>
      <c r="I63" s="2">
        <v>2.1</v>
      </c>
      <c r="J63" s="2">
        <v>0</v>
      </c>
      <c r="K63" s="2">
        <v>17.2</v>
      </c>
      <c r="L63" s="2">
        <v>14.3</v>
      </c>
      <c r="M63" s="5">
        <v>1.6791304347826086</v>
      </c>
      <c r="N63" s="5">
        <v>1.6235897435897437</v>
      </c>
      <c r="O63" s="5">
        <f t="shared" ref="O63:O66" si="79">K63+L63+M63+N63</f>
        <v>34.802720178372354</v>
      </c>
      <c r="P63" s="2">
        <v>166.3</v>
      </c>
      <c r="Q63" s="2">
        <v>2.4</v>
      </c>
      <c r="R63" s="5">
        <v>29.582366589327147</v>
      </c>
      <c r="S63" s="4">
        <f t="shared" ref="S63:S66" si="80">(K63+L63+M63+N63+I63)</f>
        <v>36.902720178372356</v>
      </c>
      <c r="T63" s="5">
        <f t="shared" ref="T63:T66" si="81">(O63/S63)*100</f>
        <v>94.309362589398617</v>
      </c>
      <c r="U63" s="4">
        <f t="shared" ref="U63:U66" si="82">(J63)/(O63 +J63) *100</f>
        <v>0</v>
      </c>
      <c r="V63" s="5">
        <f t="shared" ref="V63:V66" si="83">M63/S63*100</f>
        <v>4.5501535568825071</v>
      </c>
      <c r="W63" s="2" t="s">
        <v>141</v>
      </c>
    </row>
    <row r="64" spans="1:23" x14ac:dyDescent="0.3">
      <c r="A64" s="8" t="s">
        <v>143</v>
      </c>
      <c r="B64" s="8" t="s">
        <v>27</v>
      </c>
      <c r="C64" s="8" t="s">
        <v>100</v>
      </c>
      <c r="D64" s="2">
        <v>210</v>
      </c>
      <c r="E64" s="3">
        <f t="shared" si="78"/>
        <v>294</v>
      </c>
      <c r="F64" s="2">
        <v>496</v>
      </c>
      <c r="G64" s="2">
        <v>7.4</v>
      </c>
      <c r="H64" s="2">
        <v>6.7</v>
      </c>
      <c r="I64" s="2">
        <v>2.1</v>
      </c>
      <c r="J64" s="2">
        <v>0</v>
      </c>
      <c r="K64" s="2">
        <v>17.2</v>
      </c>
      <c r="L64" s="2">
        <v>14.3</v>
      </c>
      <c r="M64" s="5">
        <v>1.6791304347826086</v>
      </c>
      <c r="N64" s="5">
        <v>1.6235897435897437</v>
      </c>
      <c r="O64" s="5">
        <f t="shared" si="79"/>
        <v>34.802720178372354</v>
      </c>
      <c r="P64" s="2">
        <v>166.3</v>
      </c>
      <c r="Q64" s="2">
        <v>2.4</v>
      </c>
      <c r="R64" s="5">
        <v>29.582366589327147</v>
      </c>
      <c r="S64" s="4">
        <f t="shared" si="80"/>
        <v>36.902720178372356</v>
      </c>
      <c r="T64" s="5">
        <f t="shared" si="81"/>
        <v>94.309362589398617</v>
      </c>
      <c r="U64" s="4">
        <f t="shared" si="82"/>
        <v>0</v>
      </c>
      <c r="V64" s="5">
        <f t="shared" si="83"/>
        <v>4.5501535568825071</v>
      </c>
      <c r="W64" s="2" t="s">
        <v>141</v>
      </c>
    </row>
    <row r="65" spans="1:23" x14ac:dyDescent="0.3">
      <c r="A65" s="8" t="s">
        <v>143</v>
      </c>
      <c r="B65" s="8" t="s">
        <v>27</v>
      </c>
      <c r="C65" s="8" t="s">
        <v>101</v>
      </c>
      <c r="D65" s="2">
        <v>210</v>
      </c>
      <c r="E65" s="3">
        <f t="shared" si="78"/>
        <v>294</v>
      </c>
      <c r="F65" s="2">
        <v>496</v>
      </c>
      <c r="G65" s="2">
        <v>7.4</v>
      </c>
      <c r="H65" s="2">
        <v>6.7</v>
      </c>
      <c r="I65" s="2">
        <v>2.1</v>
      </c>
      <c r="J65" s="2">
        <v>0</v>
      </c>
      <c r="K65" s="2">
        <v>17.2</v>
      </c>
      <c r="L65" s="2">
        <v>14.3</v>
      </c>
      <c r="M65" s="5">
        <v>1.6791304347826086</v>
      </c>
      <c r="N65" s="5">
        <v>1.6235897435897437</v>
      </c>
      <c r="O65" s="5">
        <f t="shared" si="79"/>
        <v>34.802720178372354</v>
      </c>
      <c r="P65" s="2">
        <v>166.3</v>
      </c>
      <c r="Q65" s="2">
        <v>2.4</v>
      </c>
      <c r="R65" s="5">
        <v>29.582366589327147</v>
      </c>
      <c r="S65" s="4">
        <f t="shared" si="80"/>
        <v>36.902720178372356</v>
      </c>
      <c r="T65" s="5">
        <f t="shared" si="81"/>
        <v>94.309362589398617</v>
      </c>
      <c r="U65" s="4">
        <f t="shared" si="82"/>
        <v>0</v>
      </c>
      <c r="V65" s="5">
        <f t="shared" si="83"/>
        <v>4.5501535568825071</v>
      </c>
      <c r="W65" s="2" t="s">
        <v>141</v>
      </c>
    </row>
    <row r="66" spans="1:23" x14ac:dyDescent="0.3">
      <c r="A66" s="8" t="s">
        <v>143</v>
      </c>
      <c r="B66" s="8" t="s">
        <v>27</v>
      </c>
      <c r="C66" s="9" t="s">
        <v>102</v>
      </c>
      <c r="D66" s="2">
        <v>210</v>
      </c>
      <c r="E66" s="3">
        <f t="shared" si="78"/>
        <v>294</v>
      </c>
      <c r="F66" s="2">
        <v>496</v>
      </c>
      <c r="G66" s="2">
        <v>7.4</v>
      </c>
      <c r="H66" s="2">
        <v>6.7</v>
      </c>
      <c r="I66" s="2">
        <v>2.1</v>
      </c>
      <c r="J66" s="2">
        <v>0</v>
      </c>
      <c r="K66" s="2">
        <v>17.2</v>
      </c>
      <c r="L66" s="2">
        <v>14.3</v>
      </c>
      <c r="M66" s="5">
        <v>1.6791304347826086</v>
      </c>
      <c r="N66" s="5">
        <v>1.6235897435897437</v>
      </c>
      <c r="O66" s="5">
        <f t="shared" si="79"/>
        <v>34.802720178372354</v>
      </c>
      <c r="P66" s="2">
        <v>166.3</v>
      </c>
      <c r="Q66" s="2">
        <v>2.4</v>
      </c>
      <c r="R66" s="5">
        <v>29.582366589327147</v>
      </c>
      <c r="S66" s="4">
        <f t="shared" si="80"/>
        <v>36.902720178372356</v>
      </c>
      <c r="T66" s="5">
        <f t="shared" si="81"/>
        <v>94.309362589398617</v>
      </c>
      <c r="U66" s="4">
        <f t="shared" si="82"/>
        <v>0</v>
      </c>
      <c r="V66" s="5">
        <f t="shared" si="83"/>
        <v>4.5501535568825071</v>
      </c>
      <c r="W66" s="2" t="s">
        <v>139</v>
      </c>
    </row>
    <row r="67" spans="1:23" x14ac:dyDescent="0.3">
      <c r="A67" s="8" t="s">
        <v>143</v>
      </c>
      <c r="B67" s="8" t="s">
        <v>28</v>
      </c>
      <c r="C67" s="8" t="s">
        <v>103</v>
      </c>
      <c r="D67" s="2">
        <v>300</v>
      </c>
      <c r="E67" s="3">
        <f t="shared" si="0"/>
        <v>209</v>
      </c>
      <c r="F67" s="2">
        <v>491</v>
      </c>
      <c r="G67" s="2">
        <v>7.4</v>
      </c>
      <c r="H67" s="2">
        <v>6.7</v>
      </c>
      <c r="I67" s="2">
        <v>1.9</v>
      </c>
      <c r="J67" s="2">
        <v>0</v>
      </c>
      <c r="K67" s="2">
        <v>11.1</v>
      </c>
      <c r="L67" s="2">
        <v>12.4</v>
      </c>
      <c r="M67" s="5">
        <v>1.6173913043478261</v>
      </c>
      <c r="N67" s="5">
        <v>1.2615384615384615</v>
      </c>
      <c r="O67" s="5">
        <f t="shared" si="1"/>
        <v>26.378929765886287</v>
      </c>
      <c r="P67" s="2">
        <v>47.9</v>
      </c>
      <c r="Q67" s="2">
        <v>1.7</v>
      </c>
      <c r="R67" s="5">
        <v>19.721577726218097</v>
      </c>
      <c r="S67" s="4">
        <f t="shared" si="2"/>
        <v>28.278929765886286</v>
      </c>
      <c r="T67" s="5">
        <f t="shared" si="3"/>
        <v>93.281216737233024</v>
      </c>
      <c r="U67" s="4">
        <f t="shared" si="4"/>
        <v>0</v>
      </c>
      <c r="V67" s="5">
        <f t="shared" si="11"/>
        <v>5.7194219078931807</v>
      </c>
      <c r="W67" s="2" t="s">
        <v>141</v>
      </c>
    </row>
    <row r="68" spans="1:23" x14ac:dyDescent="0.3">
      <c r="A68" s="8" t="s">
        <v>143</v>
      </c>
      <c r="B68" s="8" t="s">
        <v>28</v>
      </c>
      <c r="C68" s="8" t="s">
        <v>104</v>
      </c>
      <c r="D68" s="2">
        <v>300</v>
      </c>
      <c r="E68" s="3">
        <f t="shared" ref="E68:E71" si="84">1000-(D68+F68)</f>
        <v>209</v>
      </c>
      <c r="F68" s="2">
        <v>491</v>
      </c>
      <c r="G68" s="2">
        <v>7.4</v>
      </c>
      <c r="H68" s="2">
        <v>6.7</v>
      </c>
      <c r="I68" s="2">
        <v>1.9</v>
      </c>
      <c r="J68" s="2">
        <v>0</v>
      </c>
      <c r="K68" s="2">
        <v>11.1</v>
      </c>
      <c r="L68" s="2">
        <v>12.4</v>
      </c>
      <c r="M68" s="5">
        <v>1.6173913043478261</v>
      </c>
      <c r="N68" s="5">
        <v>1.2615384615384615</v>
      </c>
      <c r="O68" s="5">
        <f t="shared" ref="O68:O71" si="85">K68+L68+M68+N68</f>
        <v>26.378929765886287</v>
      </c>
      <c r="P68" s="2">
        <v>47.9</v>
      </c>
      <c r="Q68" s="2">
        <v>1.7</v>
      </c>
      <c r="R68" s="5">
        <v>19.721577726218097</v>
      </c>
      <c r="S68" s="4">
        <f t="shared" ref="S68:S71" si="86">(K68+L68+M68+N68+I68)</f>
        <v>28.278929765886286</v>
      </c>
      <c r="T68" s="5">
        <f t="shared" ref="T68:T71" si="87">(O68/S68)*100</f>
        <v>93.281216737233024</v>
      </c>
      <c r="U68" s="4">
        <f t="shared" ref="U68:U71" si="88">(J68)/(O68 +J68) *100</f>
        <v>0</v>
      </c>
      <c r="V68" s="5">
        <f t="shared" ref="V68:V71" si="89">M68/S68*100</f>
        <v>5.7194219078931807</v>
      </c>
      <c r="W68" s="2" t="s">
        <v>141</v>
      </c>
    </row>
    <row r="69" spans="1:23" x14ac:dyDescent="0.3">
      <c r="A69" s="8" t="s">
        <v>143</v>
      </c>
      <c r="B69" s="8" t="s">
        <v>28</v>
      </c>
      <c r="C69" s="8" t="s">
        <v>105</v>
      </c>
      <c r="D69" s="2">
        <v>300</v>
      </c>
      <c r="E69" s="3">
        <f t="shared" si="84"/>
        <v>209</v>
      </c>
      <c r="F69" s="2">
        <v>491</v>
      </c>
      <c r="G69" s="2">
        <v>7.4</v>
      </c>
      <c r="H69" s="2">
        <v>6.7</v>
      </c>
      <c r="I69" s="2">
        <v>1.9</v>
      </c>
      <c r="J69" s="2">
        <v>0</v>
      </c>
      <c r="K69" s="2">
        <v>11.1</v>
      </c>
      <c r="L69" s="2">
        <v>12.4</v>
      </c>
      <c r="M69" s="5">
        <v>1.6173913043478261</v>
      </c>
      <c r="N69" s="5">
        <v>1.2615384615384615</v>
      </c>
      <c r="O69" s="5">
        <f t="shared" si="85"/>
        <v>26.378929765886287</v>
      </c>
      <c r="P69" s="2">
        <v>47.9</v>
      </c>
      <c r="Q69" s="2">
        <v>1.7</v>
      </c>
      <c r="R69" s="5">
        <v>19.721577726218097</v>
      </c>
      <c r="S69" s="4">
        <f t="shared" si="86"/>
        <v>28.278929765886286</v>
      </c>
      <c r="T69" s="5">
        <f t="shared" si="87"/>
        <v>93.281216737233024</v>
      </c>
      <c r="U69" s="4">
        <f t="shared" si="88"/>
        <v>0</v>
      </c>
      <c r="V69" s="5">
        <f t="shared" si="89"/>
        <v>5.7194219078931807</v>
      </c>
      <c r="W69" s="2" t="s">
        <v>141</v>
      </c>
    </row>
    <row r="70" spans="1:23" x14ac:dyDescent="0.3">
      <c r="A70" s="8" t="s">
        <v>143</v>
      </c>
      <c r="B70" s="8" t="s">
        <v>28</v>
      </c>
      <c r="C70" s="8" t="s">
        <v>106</v>
      </c>
      <c r="D70" s="2">
        <v>300</v>
      </c>
      <c r="E70" s="3">
        <f t="shared" si="84"/>
        <v>209</v>
      </c>
      <c r="F70" s="2">
        <v>491</v>
      </c>
      <c r="G70" s="2">
        <v>7.4</v>
      </c>
      <c r="H70" s="2">
        <v>6.7</v>
      </c>
      <c r="I70" s="2">
        <v>1.9</v>
      </c>
      <c r="J70" s="2">
        <v>0</v>
      </c>
      <c r="K70" s="2">
        <v>11.1</v>
      </c>
      <c r="L70" s="2">
        <v>12.4</v>
      </c>
      <c r="M70" s="5">
        <v>1.6173913043478261</v>
      </c>
      <c r="N70" s="5">
        <v>1.2615384615384615</v>
      </c>
      <c r="O70" s="5">
        <f t="shared" si="85"/>
        <v>26.378929765886287</v>
      </c>
      <c r="P70" s="2">
        <v>47.9</v>
      </c>
      <c r="Q70" s="2">
        <v>1.7</v>
      </c>
      <c r="R70" s="5">
        <v>19.721577726218097</v>
      </c>
      <c r="S70" s="4">
        <f t="shared" si="86"/>
        <v>28.278929765886286</v>
      </c>
      <c r="T70" s="5">
        <f t="shared" si="87"/>
        <v>93.281216737233024</v>
      </c>
      <c r="U70" s="4">
        <f t="shared" si="88"/>
        <v>0</v>
      </c>
      <c r="V70" s="5">
        <f t="shared" si="89"/>
        <v>5.7194219078931807</v>
      </c>
      <c r="W70" s="2" t="s">
        <v>141</v>
      </c>
    </row>
    <row r="71" spans="1:23" x14ac:dyDescent="0.3">
      <c r="A71" s="8" t="s">
        <v>143</v>
      </c>
      <c r="B71" s="8" t="s">
        <v>28</v>
      </c>
      <c r="C71" s="8" t="s">
        <v>107</v>
      </c>
      <c r="D71" s="2">
        <v>300</v>
      </c>
      <c r="E71" s="3">
        <f t="shared" si="84"/>
        <v>209</v>
      </c>
      <c r="F71" s="2">
        <v>491</v>
      </c>
      <c r="G71" s="2">
        <v>7.4</v>
      </c>
      <c r="H71" s="2">
        <v>6.7</v>
      </c>
      <c r="I71" s="2">
        <v>1.9</v>
      </c>
      <c r="J71" s="2">
        <v>0</v>
      </c>
      <c r="K71" s="2">
        <v>11.1</v>
      </c>
      <c r="L71" s="2">
        <v>12.4</v>
      </c>
      <c r="M71" s="5">
        <v>1.6173913043478261</v>
      </c>
      <c r="N71" s="5">
        <v>1.2615384615384615</v>
      </c>
      <c r="O71" s="5">
        <f t="shared" si="85"/>
        <v>26.378929765886287</v>
      </c>
      <c r="P71" s="2">
        <v>47.9</v>
      </c>
      <c r="Q71" s="2">
        <v>1.7</v>
      </c>
      <c r="R71" s="5">
        <v>19.721577726218097</v>
      </c>
      <c r="S71" s="4">
        <f t="shared" si="86"/>
        <v>28.278929765886286</v>
      </c>
      <c r="T71" s="5">
        <f t="shared" si="87"/>
        <v>93.281216737233024</v>
      </c>
      <c r="U71" s="4">
        <f t="shared" si="88"/>
        <v>0</v>
      </c>
      <c r="V71" s="5">
        <f t="shared" si="89"/>
        <v>5.7194219078931807</v>
      </c>
      <c r="W71" s="2" t="s">
        <v>141</v>
      </c>
    </row>
    <row r="72" spans="1:23" x14ac:dyDescent="0.3">
      <c r="A72" s="8" t="s">
        <v>143</v>
      </c>
      <c r="B72" s="8" t="s">
        <v>29</v>
      </c>
      <c r="C72" s="8" t="s">
        <v>108</v>
      </c>
      <c r="D72" s="2">
        <v>210</v>
      </c>
      <c r="E72" s="3">
        <f t="shared" si="0"/>
        <v>316</v>
      </c>
      <c r="F72" s="2">
        <v>474</v>
      </c>
      <c r="G72" s="2">
        <v>7.5</v>
      </c>
      <c r="H72" s="2">
        <v>6.8</v>
      </c>
      <c r="I72" s="2">
        <v>1.7</v>
      </c>
      <c r="J72" s="2">
        <v>0</v>
      </c>
      <c r="K72" s="2">
        <v>17.2</v>
      </c>
      <c r="L72" s="2">
        <v>12.4</v>
      </c>
      <c r="M72" s="5">
        <v>1.8269565217391304</v>
      </c>
      <c r="N72" s="5">
        <v>1.3615384615384616</v>
      </c>
      <c r="O72" s="5">
        <f t="shared" si="1"/>
        <v>32.788494983277594</v>
      </c>
      <c r="P72" s="2">
        <v>78.5</v>
      </c>
      <c r="Q72" s="2">
        <v>2.2999999999999998</v>
      </c>
      <c r="R72" s="5">
        <v>25.522041763341068</v>
      </c>
      <c r="S72" s="4">
        <f t="shared" si="2"/>
        <v>34.488494983277597</v>
      </c>
      <c r="T72" s="5">
        <f t="shared" si="3"/>
        <v>95.070819991349936</v>
      </c>
      <c r="U72" s="4">
        <f t="shared" si="4"/>
        <v>0</v>
      </c>
      <c r="V72" s="5">
        <f t="shared" si="11"/>
        <v>5.2972926844878705</v>
      </c>
      <c r="W72" s="2" t="s">
        <v>141</v>
      </c>
    </row>
    <row r="73" spans="1:23" x14ac:dyDescent="0.3">
      <c r="A73" s="8" t="s">
        <v>143</v>
      </c>
      <c r="B73" s="8" t="s">
        <v>29</v>
      </c>
      <c r="C73" s="8" t="s">
        <v>109</v>
      </c>
      <c r="D73" s="2">
        <v>210</v>
      </c>
      <c r="E73" s="3">
        <f t="shared" ref="E73:E76" si="90">1000-(D73+F73)</f>
        <v>316</v>
      </c>
      <c r="F73" s="2">
        <v>474</v>
      </c>
      <c r="G73" s="2">
        <v>7.5</v>
      </c>
      <c r="H73" s="2">
        <v>6.8</v>
      </c>
      <c r="I73" s="2">
        <v>1.7</v>
      </c>
      <c r="J73" s="2">
        <v>0</v>
      </c>
      <c r="K73" s="2">
        <v>17.2</v>
      </c>
      <c r="L73" s="2">
        <v>12.4</v>
      </c>
      <c r="M73" s="5">
        <v>1.8269565217391304</v>
      </c>
      <c r="N73" s="5">
        <v>1.3615384615384616</v>
      </c>
      <c r="O73" s="5">
        <f t="shared" ref="O73:O76" si="91">K73+L73+M73+N73</f>
        <v>32.788494983277594</v>
      </c>
      <c r="P73" s="2">
        <v>78.5</v>
      </c>
      <c r="Q73" s="2">
        <v>2.2999999999999998</v>
      </c>
      <c r="R73" s="5">
        <v>25.522041763341068</v>
      </c>
      <c r="S73" s="4">
        <f t="shared" ref="S73:S76" si="92">(K73+L73+M73+N73+I73)</f>
        <v>34.488494983277597</v>
      </c>
      <c r="T73" s="5">
        <f t="shared" ref="T73:T76" si="93">(O73/S73)*100</f>
        <v>95.070819991349936</v>
      </c>
      <c r="U73" s="4">
        <f t="shared" ref="U73:U76" si="94">(J73)/(O73 +J73) *100</f>
        <v>0</v>
      </c>
      <c r="V73" s="5">
        <f t="shared" ref="V73:V76" si="95">M73/S73*100</f>
        <v>5.2972926844878705</v>
      </c>
      <c r="W73" s="2" t="s">
        <v>141</v>
      </c>
    </row>
    <row r="74" spans="1:23" x14ac:dyDescent="0.3">
      <c r="A74" s="8" t="s">
        <v>143</v>
      </c>
      <c r="B74" s="8" t="s">
        <v>29</v>
      </c>
      <c r="C74" s="8" t="s">
        <v>110</v>
      </c>
      <c r="D74" s="2">
        <v>210</v>
      </c>
      <c r="E74" s="3">
        <f t="shared" si="90"/>
        <v>316</v>
      </c>
      <c r="F74" s="2">
        <v>474</v>
      </c>
      <c r="G74" s="2">
        <v>7.5</v>
      </c>
      <c r="H74" s="2">
        <v>6.8</v>
      </c>
      <c r="I74" s="2">
        <v>1.7</v>
      </c>
      <c r="J74" s="2">
        <v>0</v>
      </c>
      <c r="K74" s="2">
        <v>17.2</v>
      </c>
      <c r="L74" s="2">
        <v>12.4</v>
      </c>
      <c r="M74" s="5">
        <v>1.8269565217391304</v>
      </c>
      <c r="N74" s="5">
        <v>1.3615384615384616</v>
      </c>
      <c r="O74" s="5">
        <f t="shared" si="91"/>
        <v>32.788494983277594</v>
      </c>
      <c r="P74" s="2">
        <v>78.5</v>
      </c>
      <c r="Q74" s="2">
        <v>2.2999999999999998</v>
      </c>
      <c r="R74" s="5">
        <v>25.522041763341068</v>
      </c>
      <c r="S74" s="4">
        <f t="shared" si="92"/>
        <v>34.488494983277597</v>
      </c>
      <c r="T74" s="5">
        <f t="shared" si="93"/>
        <v>95.070819991349936</v>
      </c>
      <c r="U74" s="4">
        <f t="shared" si="94"/>
        <v>0</v>
      </c>
      <c r="V74" s="5">
        <f t="shared" si="95"/>
        <v>5.2972926844878705</v>
      </c>
      <c r="W74" s="2" t="s">
        <v>141</v>
      </c>
    </row>
    <row r="75" spans="1:23" x14ac:dyDescent="0.3">
      <c r="A75" s="8" t="s">
        <v>143</v>
      </c>
      <c r="B75" s="8" t="s">
        <v>29</v>
      </c>
      <c r="C75" s="8" t="s">
        <v>111</v>
      </c>
      <c r="D75" s="2">
        <v>210</v>
      </c>
      <c r="E75" s="3">
        <f t="shared" si="90"/>
        <v>316</v>
      </c>
      <c r="F75" s="2">
        <v>474</v>
      </c>
      <c r="G75" s="2">
        <v>7.5</v>
      </c>
      <c r="H75" s="2">
        <v>6.8</v>
      </c>
      <c r="I75" s="2">
        <v>1.7</v>
      </c>
      <c r="J75" s="2">
        <v>0</v>
      </c>
      <c r="K75" s="2">
        <v>17.2</v>
      </c>
      <c r="L75" s="2">
        <v>12.4</v>
      </c>
      <c r="M75" s="5">
        <v>1.8269565217391304</v>
      </c>
      <c r="N75" s="5">
        <v>1.3615384615384616</v>
      </c>
      <c r="O75" s="5">
        <f t="shared" si="91"/>
        <v>32.788494983277594</v>
      </c>
      <c r="P75" s="2">
        <v>78.5</v>
      </c>
      <c r="Q75" s="2">
        <v>2.2999999999999998</v>
      </c>
      <c r="R75" s="5">
        <v>25.522041763341068</v>
      </c>
      <c r="S75" s="4">
        <f t="shared" si="92"/>
        <v>34.488494983277597</v>
      </c>
      <c r="T75" s="5">
        <f t="shared" si="93"/>
        <v>95.070819991349936</v>
      </c>
      <c r="U75" s="4">
        <f t="shared" si="94"/>
        <v>0</v>
      </c>
      <c r="V75" s="5">
        <f t="shared" si="95"/>
        <v>5.2972926844878705</v>
      </c>
      <c r="W75" s="2" t="s">
        <v>141</v>
      </c>
    </row>
    <row r="76" spans="1:23" x14ac:dyDescent="0.3">
      <c r="A76" s="8" t="s">
        <v>143</v>
      </c>
      <c r="B76" s="8" t="s">
        <v>29</v>
      </c>
      <c r="C76" s="8" t="s">
        <v>112</v>
      </c>
      <c r="D76" s="2">
        <v>210</v>
      </c>
      <c r="E76" s="3">
        <f t="shared" si="90"/>
        <v>316</v>
      </c>
      <c r="F76" s="2">
        <v>474</v>
      </c>
      <c r="G76" s="2">
        <v>7.5</v>
      </c>
      <c r="H76" s="2">
        <v>6.8</v>
      </c>
      <c r="I76" s="2">
        <v>1.7</v>
      </c>
      <c r="J76" s="2">
        <v>0</v>
      </c>
      <c r="K76" s="2">
        <v>17.2</v>
      </c>
      <c r="L76" s="2">
        <v>12.4</v>
      </c>
      <c r="M76" s="5">
        <v>1.8269565217391304</v>
      </c>
      <c r="N76" s="5">
        <v>1.3615384615384616</v>
      </c>
      <c r="O76" s="5">
        <f t="shared" si="91"/>
        <v>32.788494983277594</v>
      </c>
      <c r="P76" s="2">
        <v>78.5</v>
      </c>
      <c r="Q76" s="2">
        <v>2.2999999999999998</v>
      </c>
      <c r="R76" s="5">
        <v>25.522041763341068</v>
      </c>
      <c r="S76" s="4">
        <f t="shared" si="92"/>
        <v>34.488494983277597</v>
      </c>
      <c r="T76" s="5">
        <f t="shared" si="93"/>
        <v>95.070819991349936</v>
      </c>
      <c r="U76" s="4">
        <f t="shared" si="94"/>
        <v>0</v>
      </c>
      <c r="V76" s="5">
        <f t="shared" si="95"/>
        <v>5.2972926844878705</v>
      </c>
      <c r="W76" s="2" t="s">
        <v>141</v>
      </c>
    </row>
    <row r="77" spans="1:23" x14ac:dyDescent="0.3">
      <c r="A77" s="8" t="s">
        <v>144</v>
      </c>
      <c r="B77" s="8" t="s">
        <v>145</v>
      </c>
      <c r="C77" s="8" t="s">
        <v>113</v>
      </c>
      <c r="D77" s="2">
        <v>220</v>
      </c>
      <c r="E77" s="3">
        <f t="shared" si="0"/>
        <v>374</v>
      </c>
      <c r="F77" s="2">
        <v>406</v>
      </c>
      <c r="G77" s="2">
        <v>7.1</v>
      </c>
      <c r="H77" s="2">
        <v>7</v>
      </c>
      <c r="I77" s="2">
        <v>1.3</v>
      </c>
      <c r="J77" s="2">
        <v>0</v>
      </c>
      <c r="K77" s="2">
        <v>13.3</v>
      </c>
      <c r="L77" s="2">
        <v>6.9</v>
      </c>
      <c r="M77" s="5">
        <v>1.5817391304347828</v>
      </c>
      <c r="N77" s="5">
        <v>1.0615384615384615</v>
      </c>
      <c r="O77" s="5">
        <f t="shared" si="1"/>
        <v>22.843277591973248</v>
      </c>
      <c r="P77" s="2">
        <v>438.8</v>
      </c>
      <c r="Q77" s="2">
        <v>2.7</v>
      </c>
      <c r="R77" s="5">
        <v>31.322505800464036</v>
      </c>
      <c r="S77" s="4">
        <f t="shared" si="2"/>
        <v>24.143277591973249</v>
      </c>
      <c r="T77" s="5">
        <f t="shared" si="3"/>
        <v>94.615478387109292</v>
      </c>
      <c r="U77" s="4">
        <f t="shared" si="4"/>
        <v>0</v>
      </c>
      <c r="V77" s="5">
        <f t="shared" si="11"/>
        <v>6.5514681029085002</v>
      </c>
      <c r="W77" s="2" t="s">
        <v>141</v>
      </c>
    </row>
    <row r="78" spans="1:23" x14ac:dyDescent="0.3">
      <c r="A78" s="8" t="s">
        <v>144</v>
      </c>
      <c r="B78" s="8" t="s">
        <v>145</v>
      </c>
      <c r="C78" s="8" t="s">
        <v>114</v>
      </c>
      <c r="D78" s="2">
        <v>220</v>
      </c>
      <c r="E78" s="3">
        <f t="shared" ref="E78:E81" si="96">1000-(D78+F78)</f>
        <v>374</v>
      </c>
      <c r="F78" s="2">
        <v>406</v>
      </c>
      <c r="G78" s="2">
        <v>7.1</v>
      </c>
      <c r="H78" s="2">
        <v>7</v>
      </c>
      <c r="I78" s="2">
        <v>1.3</v>
      </c>
      <c r="J78" s="2">
        <v>0</v>
      </c>
      <c r="K78" s="2">
        <v>13.3</v>
      </c>
      <c r="L78" s="2">
        <v>6.9</v>
      </c>
      <c r="M78" s="5">
        <v>1.5817391304347828</v>
      </c>
      <c r="N78" s="5">
        <v>1.0615384615384615</v>
      </c>
      <c r="O78" s="5">
        <f t="shared" ref="O78:O81" si="97">K78+L78+M78+N78</f>
        <v>22.843277591973248</v>
      </c>
      <c r="P78" s="2">
        <v>438.8</v>
      </c>
      <c r="Q78" s="2">
        <v>2.7</v>
      </c>
      <c r="R78" s="5">
        <v>31.322505800464036</v>
      </c>
      <c r="S78" s="4">
        <f t="shared" ref="S78:S81" si="98">(K78+L78+M78+N78+I78)</f>
        <v>24.143277591973249</v>
      </c>
      <c r="T78" s="5">
        <f t="shared" ref="T78:T81" si="99">(O78/S78)*100</f>
        <v>94.615478387109292</v>
      </c>
      <c r="U78" s="4">
        <f t="shared" ref="U78:U81" si="100">(J78)/(O78 +J78) *100</f>
        <v>0</v>
      </c>
      <c r="V78" s="5">
        <f t="shared" ref="V78:V81" si="101">M78/S78*100</f>
        <v>6.5514681029085002</v>
      </c>
      <c r="W78" s="2" t="s">
        <v>141</v>
      </c>
    </row>
    <row r="79" spans="1:23" x14ac:dyDescent="0.3">
      <c r="A79" s="8" t="s">
        <v>144</v>
      </c>
      <c r="B79" s="8" t="s">
        <v>145</v>
      </c>
      <c r="C79" s="8" t="s">
        <v>115</v>
      </c>
      <c r="D79" s="2">
        <v>220</v>
      </c>
      <c r="E79" s="3">
        <f t="shared" si="96"/>
        <v>374</v>
      </c>
      <c r="F79" s="2">
        <v>406</v>
      </c>
      <c r="G79" s="2">
        <v>7.1</v>
      </c>
      <c r="H79" s="2">
        <v>7</v>
      </c>
      <c r="I79" s="2">
        <v>1.3</v>
      </c>
      <c r="J79" s="2">
        <v>0</v>
      </c>
      <c r="K79" s="2">
        <v>13.3</v>
      </c>
      <c r="L79" s="2">
        <v>6.9</v>
      </c>
      <c r="M79" s="5">
        <v>1.5817391304347828</v>
      </c>
      <c r="N79" s="5">
        <v>1.0615384615384615</v>
      </c>
      <c r="O79" s="5">
        <f t="shared" si="97"/>
        <v>22.843277591973248</v>
      </c>
      <c r="P79" s="2">
        <v>438.8</v>
      </c>
      <c r="Q79" s="2">
        <v>2.7</v>
      </c>
      <c r="R79" s="5">
        <v>31.322505800464036</v>
      </c>
      <c r="S79" s="4">
        <f t="shared" si="98"/>
        <v>24.143277591973249</v>
      </c>
      <c r="T79" s="5">
        <f t="shared" si="99"/>
        <v>94.615478387109292</v>
      </c>
      <c r="U79" s="4">
        <f t="shared" si="100"/>
        <v>0</v>
      </c>
      <c r="V79" s="5">
        <f t="shared" si="101"/>
        <v>6.5514681029085002</v>
      </c>
      <c r="W79" s="2" t="s">
        <v>141</v>
      </c>
    </row>
    <row r="80" spans="1:23" x14ac:dyDescent="0.3">
      <c r="A80" s="8" t="s">
        <v>144</v>
      </c>
      <c r="B80" s="8" t="s">
        <v>145</v>
      </c>
      <c r="C80" s="8" t="s">
        <v>116</v>
      </c>
      <c r="D80" s="2">
        <v>220</v>
      </c>
      <c r="E80" s="3">
        <f t="shared" si="96"/>
        <v>374</v>
      </c>
      <c r="F80" s="2">
        <v>406</v>
      </c>
      <c r="G80" s="2">
        <v>7.1</v>
      </c>
      <c r="H80" s="2">
        <v>7</v>
      </c>
      <c r="I80" s="2">
        <v>1.3</v>
      </c>
      <c r="J80" s="2">
        <v>0</v>
      </c>
      <c r="K80" s="2">
        <v>13.3</v>
      </c>
      <c r="L80" s="2">
        <v>6.9</v>
      </c>
      <c r="M80" s="5">
        <v>1.5817391304347828</v>
      </c>
      <c r="N80" s="5">
        <v>1.0615384615384615</v>
      </c>
      <c r="O80" s="5">
        <f t="shared" si="97"/>
        <v>22.843277591973248</v>
      </c>
      <c r="P80" s="2">
        <v>438.8</v>
      </c>
      <c r="Q80" s="2">
        <v>2.7</v>
      </c>
      <c r="R80" s="5">
        <v>31.322505800464036</v>
      </c>
      <c r="S80" s="4">
        <f t="shared" si="98"/>
        <v>24.143277591973249</v>
      </c>
      <c r="T80" s="5">
        <f t="shared" si="99"/>
        <v>94.615478387109292</v>
      </c>
      <c r="U80" s="4">
        <f t="shared" si="100"/>
        <v>0</v>
      </c>
      <c r="V80" s="5">
        <f t="shared" si="101"/>
        <v>6.5514681029085002</v>
      </c>
      <c r="W80" s="2" t="s">
        <v>141</v>
      </c>
    </row>
    <row r="81" spans="1:23" x14ac:dyDescent="0.3">
      <c r="A81" s="8" t="s">
        <v>144</v>
      </c>
      <c r="B81" s="8" t="s">
        <v>145</v>
      </c>
      <c r="C81" s="8" t="s">
        <v>117</v>
      </c>
      <c r="D81" s="2">
        <v>220</v>
      </c>
      <c r="E81" s="3">
        <f t="shared" si="96"/>
        <v>374</v>
      </c>
      <c r="F81" s="2">
        <v>406</v>
      </c>
      <c r="G81" s="2">
        <v>7.1</v>
      </c>
      <c r="H81" s="2">
        <v>7</v>
      </c>
      <c r="I81" s="2">
        <v>1.3</v>
      </c>
      <c r="J81" s="2">
        <v>0</v>
      </c>
      <c r="K81" s="2">
        <v>13.3</v>
      </c>
      <c r="L81" s="2">
        <v>6.9</v>
      </c>
      <c r="M81" s="5">
        <v>1.5817391304347828</v>
      </c>
      <c r="N81" s="5">
        <v>1.0615384615384615</v>
      </c>
      <c r="O81" s="5">
        <f t="shared" si="97"/>
        <v>22.843277591973248</v>
      </c>
      <c r="P81" s="2">
        <v>438.8</v>
      </c>
      <c r="Q81" s="2">
        <v>2.7</v>
      </c>
      <c r="R81" s="5">
        <v>31.322505800464036</v>
      </c>
      <c r="S81" s="4">
        <f t="shared" si="98"/>
        <v>24.143277591973249</v>
      </c>
      <c r="T81" s="5">
        <f t="shared" si="99"/>
        <v>94.615478387109292</v>
      </c>
      <c r="U81" s="4">
        <f t="shared" si="100"/>
        <v>0</v>
      </c>
      <c r="V81" s="5">
        <f t="shared" si="101"/>
        <v>6.5514681029085002</v>
      </c>
      <c r="W81" s="2" t="s">
        <v>141</v>
      </c>
    </row>
    <row r="82" spans="1:23" x14ac:dyDescent="0.3">
      <c r="A82" s="8" t="s">
        <v>144</v>
      </c>
      <c r="B82" s="8" t="s">
        <v>146</v>
      </c>
      <c r="C82" s="8" t="s">
        <v>118</v>
      </c>
      <c r="D82" s="2">
        <v>210</v>
      </c>
      <c r="E82" s="3">
        <f t="shared" si="0"/>
        <v>440</v>
      </c>
      <c r="F82" s="2">
        <v>350</v>
      </c>
      <c r="G82" s="2">
        <v>6.3</v>
      </c>
      <c r="H82" s="2">
        <v>6.9</v>
      </c>
      <c r="I82" s="2">
        <v>1.5</v>
      </c>
      <c r="J82" s="2">
        <v>0</v>
      </c>
      <c r="K82" s="2">
        <v>15</v>
      </c>
      <c r="L82" s="2">
        <v>8.8000000000000007</v>
      </c>
      <c r="M82" s="5">
        <v>2.1565217391304348</v>
      </c>
      <c r="N82" s="5">
        <v>1.4153846153846155</v>
      </c>
      <c r="O82" s="5">
        <f t="shared" si="1"/>
        <v>27.371906354515051</v>
      </c>
      <c r="P82" s="2">
        <v>442.6</v>
      </c>
      <c r="Q82" s="2">
        <v>2.4</v>
      </c>
      <c r="R82" s="5">
        <v>38.283062645011604</v>
      </c>
      <c r="S82" s="4">
        <f t="shared" si="2"/>
        <v>28.871906354515051</v>
      </c>
      <c r="T82" s="5">
        <f t="shared" si="3"/>
        <v>94.804638178090286</v>
      </c>
      <c r="U82" s="4">
        <f t="shared" si="4"/>
        <v>0</v>
      </c>
      <c r="V82" s="5">
        <f>M82/S82*100</f>
        <v>7.469273807731069</v>
      </c>
      <c r="W82" s="2" t="s">
        <v>141</v>
      </c>
    </row>
    <row r="83" spans="1:23" x14ac:dyDescent="0.3">
      <c r="A83" s="8" t="s">
        <v>144</v>
      </c>
      <c r="B83" s="8" t="s">
        <v>146</v>
      </c>
      <c r="C83" s="8" t="s">
        <v>119</v>
      </c>
      <c r="D83" s="2">
        <v>210</v>
      </c>
      <c r="E83" s="3">
        <f t="shared" ref="E83:E86" si="102">1000-(D83+F83)</f>
        <v>440</v>
      </c>
      <c r="F83" s="2">
        <v>350</v>
      </c>
      <c r="G83" s="2">
        <v>6.3</v>
      </c>
      <c r="H83" s="2">
        <v>6.9</v>
      </c>
      <c r="I83" s="2">
        <v>1.5</v>
      </c>
      <c r="J83" s="2">
        <v>0</v>
      </c>
      <c r="K83" s="2">
        <v>15</v>
      </c>
      <c r="L83" s="2">
        <v>8.8000000000000007</v>
      </c>
      <c r="M83" s="5">
        <v>2.1565217391304348</v>
      </c>
      <c r="N83" s="5">
        <v>1.4153846153846155</v>
      </c>
      <c r="O83" s="5">
        <f t="shared" ref="O83:O86" si="103">K83+L83+M83+N83</f>
        <v>27.371906354515051</v>
      </c>
      <c r="P83" s="2">
        <v>442.6</v>
      </c>
      <c r="Q83" s="2">
        <v>2.4</v>
      </c>
      <c r="R83" s="5">
        <v>38.283062645011604</v>
      </c>
      <c r="S83" s="4">
        <f t="shared" ref="S83:S86" si="104">(K83+L83+M83+N83+I83)</f>
        <v>28.871906354515051</v>
      </c>
      <c r="T83" s="5">
        <f t="shared" ref="T83:T86" si="105">(O83/S83)*100</f>
        <v>94.804638178090286</v>
      </c>
      <c r="U83" s="4">
        <f t="shared" ref="U83:U86" si="106">(J83)/(O83 +J83) *100</f>
        <v>0</v>
      </c>
      <c r="V83" s="5">
        <f t="shared" ref="V83:V86" si="107">M83/S83*100</f>
        <v>7.469273807731069</v>
      </c>
      <c r="W83" s="2" t="s">
        <v>141</v>
      </c>
    </row>
    <row r="84" spans="1:23" x14ac:dyDescent="0.3">
      <c r="A84" s="8" t="s">
        <v>144</v>
      </c>
      <c r="B84" s="8" t="s">
        <v>146</v>
      </c>
      <c r="C84" s="8" t="s">
        <v>120</v>
      </c>
      <c r="D84" s="2">
        <v>210</v>
      </c>
      <c r="E84" s="3">
        <f t="shared" si="102"/>
        <v>440</v>
      </c>
      <c r="F84" s="2">
        <v>350</v>
      </c>
      <c r="G84" s="2">
        <v>6.3</v>
      </c>
      <c r="H84" s="2">
        <v>6.9</v>
      </c>
      <c r="I84" s="2">
        <v>1.5</v>
      </c>
      <c r="J84" s="2">
        <v>0</v>
      </c>
      <c r="K84" s="2">
        <v>15</v>
      </c>
      <c r="L84" s="2">
        <v>8.8000000000000007</v>
      </c>
      <c r="M84" s="5">
        <v>2.1565217391304348</v>
      </c>
      <c r="N84" s="5">
        <v>1.4153846153846155</v>
      </c>
      <c r="O84" s="5">
        <f t="shared" si="103"/>
        <v>27.371906354515051</v>
      </c>
      <c r="P84" s="2">
        <v>442.6</v>
      </c>
      <c r="Q84" s="2">
        <v>2.4</v>
      </c>
      <c r="R84" s="5">
        <v>38.283062645011604</v>
      </c>
      <c r="S84" s="4">
        <f t="shared" si="104"/>
        <v>28.871906354515051</v>
      </c>
      <c r="T84" s="5">
        <f t="shared" si="105"/>
        <v>94.804638178090286</v>
      </c>
      <c r="U84" s="4">
        <f t="shared" si="106"/>
        <v>0</v>
      </c>
      <c r="V84" s="5">
        <f t="shared" si="107"/>
        <v>7.469273807731069</v>
      </c>
      <c r="W84" s="2" t="s">
        <v>141</v>
      </c>
    </row>
    <row r="85" spans="1:23" x14ac:dyDescent="0.3">
      <c r="A85" s="8" t="s">
        <v>144</v>
      </c>
      <c r="B85" s="8" t="s">
        <v>146</v>
      </c>
      <c r="C85" s="8" t="s">
        <v>121</v>
      </c>
      <c r="D85" s="2">
        <v>210</v>
      </c>
      <c r="E85" s="3">
        <f t="shared" si="102"/>
        <v>440</v>
      </c>
      <c r="F85" s="2">
        <v>350</v>
      </c>
      <c r="G85" s="2">
        <v>6.3</v>
      </c>
      <c r="H85" s="2">
        <v>6.9</v>
      </c>
      <c r="I85" s="2">
        <v>1.5</v>
      </c>
      <c r="J85" s="2">
        <v>0</v>
      </c>
      <c r="K85" s="2">
        <v>15</v>
      </c>
      <c r="L85" s="2">
        <v>8.8000000000000007</v>
      </c>
      <c r="M85" s="5">
        <v>2.1565217391304348</v>
      </c>
      <c r="N85" s="5">
        <v>1.4153846153846155</v>
      </c>
      <c r="O85" s="5">
        <f t="shared" si="103"/>
        <v>27.371906354515051</v>
      </c>
      <c r="P85" s="2">
        <v>442.6</v>
      </c>
      <c r="Q85" s="2">
        <v>2.4</v>
      </c>
      <c r="R85" s="5">
        <v>38.283062645011604</v>
      </c>
      <c r="S85" s="4">
        <f t="shared" si="104"/>
        <v>28.871906354515051</v>
      </c>
      <c r="T85" s="5">
        <f t="shared" si="105"/>
        <v>94.804638178090286</v>
      </c>
      <c r="U85" s="4">
        <f t="shared" si="106"/>
        <v>0</v>
      </c>
      <c r="V85" s="5">
        <f t="shared" si="107"/>
        <v>7.469273807731069</v>
      </c>
      <c r="W85" s="2" t="s">
        <v>141</v>
      </c>
    </row>
    <row r="86" spans="1:23" x14ac:dyDescent="0.3">
      <c r="A86" s="8" t="s">
        <v>144</v>
      </c>
      <c r="B86" s="8" t="s">
        <v>146</v>
      </c>
      <c r="C86" s="8" t="s">
        <v>122</v>
      </c>
      <c r="D86" s="2">
        <v>210</v>
      </c>
      <c r="E86" s="3">
        <f t="shared" si="102"/>
        <v>440</v>
      </c>
      <c r="F86" s="2">
        <v>350</v>
      </c>
      <c r="G86" s="2">
        <v>6.3</v>
      </c>
      <c r="H86" s="2">
        <v>6.9</v>
      </c>
      <c r="I86" s="2">
        <v>1.5</v>
      </c>
      <c r="J86" s="2">
        <v>0</v>
      </c>
      <c r="K86" s="2">
        <v>15</v>
      </c>
      <c r="L86" s="2">
        <v>8.8000000000000007</v>
      </c>
      <c r="M86" s="5">
        <v>2.1565217391304348</v>
      </c>
      <c r="N86" s="5">
        <v>1.4153846153846155</v>
      </c>
      <c r="O86" s="5">
        <f t="shared" si="103"/>
        <v>27.371906354515051</v>
      </c>
      <c r="P86" s="2">
        <v>442.6</v>
      </c>
      <c r="Q86" s="2">
        <v>2.4</v>
      </c>
      <c r="R86" s="5">
        <v>38.283062645011604</v>
      </c>
      <c r="S86" s="4">
        <f t="shared" si="104"/>
        <v>28.871906354515051</v>
      </c>
      <c r="T86" s="5">
        <f t="shared" si="105"/>
        <v>94.804638178090286</v>
      </c>
      <c r="U86" s="4">
        <f t="shared" si="106"/>
        <v>0</v>
      </c>
      <c r="V86" s="5">
        <f t="shared" si="107"/>
        <v>7.469273807731069</v>
      </c>
      <c r="W86" s="2" t="s">
        <v>141</v>
      </c>
    </row>
    <row r="87" spans="1:23" x14ac:dyDescent="0.3">
      <c r="A87" s="8" t="s">
        <v>144</v>
      </c>
      <c r="B87" s="8" t="s">
        <v>147</v>
      </c>
      <c r="C87" s="8" t="s">
        <v>123</v>
      </c>
      <c r="D87" s="2">
        <v>270</v>
      </c>
      <c r="E87" s="3">
        <f t="shared" si="0"/>
        <v>302</v>
      </c>
      <c r="F87" s="2">
        <v>428</v>
      </c>
      <c r="G87" s="2">
        <v>5.9</v>
      </c>
      <c r="H87" s="2">
        <v>6.5</v>
      </c>
      <c r="I87" s="2">
        <v>2.6</v>
      </c>
      <c r="J87" s="2">
        <v>0</v>
      </c>
      <c r="K87" s="2">
        <v>16.7</v>
      </c>
      <c r="L87" s="2">
        <v>10.9</v>
      </c>
      <c r="M87" s="5">
        <v>1.9773913043478262</v>
      </c>
      <c r="N87" s="5">
        <v>1.6230769230769231</v>
      </c>
      <c r="O87" s="5">
        <f t="shared" si="1"/>
        <v>31.20046822742475</v>
      </c>
      <c r="P87" s="2">
        <v>312.8</v>
      </c>
      <c r="Q87" s="2">
        <v>3.3</v>
      </c>
      <c r="R87" s="5">
        <v>69.60556844547564</v>
      </c>
      <c r="S87" s="4">
        <f t="shared" si="2"/>
        <v>33.800468227424751</v>
      </c>
      <c r="T87" s="5">
        <f t="shared" si="3"/>
        <v>92.307798866849907</v>
      </c>
      <c r="U87" s="4">
        <f t="shared" si="4"/>
        <v>0</v>
      </c>
      <c r="V87" s="5">
        <f t="shared" si="11"/>
        <v>5.8501890892251796</v>
      </c>
      <c r="W87" s="2" t="s">
        <v>141</v>
      </c>
    </row>
    <row r="88" spans="1:23" x14ac:dyDescent="0.3">
      <c r="A88" s="8" t="s">
        <v>144</v>
      </c>
      <c r="B88" s="8" t="s">
        <v>147</v>
      </c>
      <c r="C88" s="8" t="s">
        <v>124</v>
      </c>
      <c r="D88" s="2">
        <v>270</v>
      </c>
      <c r="E88" s="3">
        <f t="shared" ref="E88:E91" si="108">1000-(D88+F88)</f>
        <v>302</v>
      </c>
      <c r="F88" s="2">
        <v>428</v>
      </c>
      <c r="G88" s="2">
        <v>5.9</v>
      </c>
      <c r="H88" s="2">
        <v>6.5</v>
      </c>
      <c r="I88" s="2">
        <v>2.6</v>
      </c>
      <c r="J88" s="2">
        <v>0</v>
      </c>
      <c r="K88" s="2">
        <v>16.7</v>
      </c>
      <c r="L88" s="2">
        <v>10.9</v>
      </c>
      <c r="M88" s="5">
        <v>1.9773913043478262</v>
      </c>
      <c r="N88" s="5">
        <v>1.6230769230769231</v>
      </c>
      <c r="O88" s="5">
        <f t="shared" ref="O88:O91" si="109">K88+L88+M88+N88</f>
        <v>31.20046822742475</v>
      </c>
      <c r="P88" s="2">
        <v>312.8</v>
      </c>
      <c r="Q88" s="2">
        <v>3.3</v>
      </c>
      <c r="R88" s="5">
        <v>69.60556844547564</v>
      </c>
      <c r="S88" s="4">
        <f t="shared" ref="S88:S91" si="110">(K88+L88+M88+N88+I88)</f>
        <v>33.800468227424751</v>
      </c>
      <c r="T88" s="5">
        <f t="shared" ref="T88:T91" si="111">(O88/S88)*100</f>
        <v>92.307798866849907</v>
      </c>
      <c r="U88" s="4">
        <f t="shared" ref="U88:U91" si="112">(J88)/(O88 +J88) *100</f>
        <v>0</v>
      </c>
      <c r="V88" s="5">
        <f t="shared" ref="V88:V91" si="113">M88/S88*100</f>
        <v>5.8501890892251796</v>
      </c>
      <c r="W88" s="2" t="s">
        <v>141</v>
      </c>
    </row>
    <row r="89" spans="1:23" x14ac:dyDescent="0.3">
      <c r="A89" s="8" t="s">
        <v>144</v>
      </c>
      <c r="B89" s="8" t="s">
        <v>147</v>
      </c>
      <c r="C89" s="8" t="s">
        <v>125</v>
      </c>
      <c r="D89" s="2">
        <v>270</v>
      </c>
      <c r="E89" s="3">
        <f t="shared" si="108"/>
        <v>302</v>
      </c>
      <c r="F89" s="2">
        <v>428</v>
      </c>
      <c r="G89" s="2">
        <v>5.9</v>
      </c>
      <c r="H89" s="2">
        <v>6.5</v>
      </c>
      <c r="I89" s="2">
        <v>2.6</v>
      </c>
      <c r="J89" s="2">
        <v>0</v>
      </c>
      <c r="K89" s="2">
        <v>16.7</v>
      </c>
      <c r="L89" s="2">
        <v>10.9</v>
      </c>
      <c r="M89" s="5">
        <v>1.9773913043478262</v>
      </c>
      <c r="N89" s="5">
        <v>1.6230769230769231</v>
      </c>
      <c r="O89" s="5">
        <f t="shared" si="109"/>
        <v>31.20046822742475</v>
      </c>
      <c r="P89" s="2">
        <v>312.8</v>
      </c>
      <c r="Q89" s="2">
        <v>3.3</v>
      </c>
      <c r="R89" s="5">
        <v>69.60556844547564</v>
      </c>
      <c r="S89" s="4">
        <f t="shared" si="110"/>
        <v>33.800468227424751</v>
      </c>
      <c r="T89" s="5">
        <f t="shared" si="111"/>
        <v>92.307798866849907</v>
      </c>
      <c r="U89" s="4">
        <f t="shared" si="112"/>
        <v>0</v>
      </c>
      <c r="V89" s="5">
        <f t="shared" si="113"/>
        <v>5.8501890892251796</v>
      </c>
      <c r="W89" s="2" t="s">
        <v>141</v>
      </c>
    </row>
    <row r="90" spans="1:23" x14ac:dyDescent="0.3">
      <c r="A90" s="8" t="s">
        <v>144</v>
      </c>
      <c r="B90" s="8" t="s">
        <v>147</v>
      </c>
      <c r="C90" s="8" t="s">
        <v>126</v>
      </c>
      <c r="D90" s="2">
        <v>270</v>
      </c>
      <c r="E90" s="3">
        <f t="shared" si="108"/>
        <v>302</v>
      </c>
      <c r="F90" s="2">
        <v>428</v>
      </c>
      <c r="G90" s="2">
        <v>5.9</v>
      </c>
      <c r="H90" s="2">
        <v>6.5</v>
      </c>
      <c r="I90" s="2">
        <v>2.6</v>
      </c>
      <c r="J90" s="2">
        <v>0</v>
      </c>
      <c r="K90" s="2">
        <v>16.7</v>
      </c>
      <c r="L90" s="2">
        <v>10.9</v>
      </c>
      <c r="M90" s="5">
        <v>1.9773913043478262</v>
      </c>
      <c r="N90" s="5">
        <v>1.6230769230769231</v>
      </c>
      <c r="O90" s="5">
        <f t="shared" si="109"/>
        <v>31.20046822742475</v>
      </c>
      <c r="P90" s="2">
        <v>312.8</v>
      </c>
      <c r="Q90" s="2">
        <v>3.3</v>
      </c>
      <c r="R90" s="5">
        <v>69.60556844547564</v>
      </c>
      <c r="S90" s="4">
        <f t="shared" si="110"/>
        <v>33.800468227424751</v>
      </c>
      <c r="T90" s="5">
        <f t="shared" si="111"/>
        <v>92.307798866849907</v>
      </c>
      <c r="U90" s="4">
        <f t="shared" si="112"/>
        <v>0</v>
      </c>
      <c r="V90" s="5">
        <f t="shared" si="113"/>
        <v>5.8501890892251796</v>
      </c>
      <c r="W90" s="2" t="s">
        <v>141</v>
      </c>
    </row>
    <row r="91" spans="1:23" x14ac:dyDescent="0.3">
      <c r="A91" s="8" t="s">
        <v>144</v>
      </c>
      <c r="B91" s="8" t="s">
        <v>147</v>
      </c>
      <c r="C91" s="8" t="s">
        <v>127</v>
      </c>
      <c r="D91" s="2">
        <v>270</v>
      </c>
      <c r="E91" s="3">
        <f t="shared" si="108"/>
        <v>302</v>
      </c>
      <c r="F91" s="2">
        <v>428</v>
      </c>
      <c r="G91" s="2">
        <v>5.9</v>
      </c>
      <c r="H91" s="2">
        <v>6.5</v>
      </c>
      <c r="I91" s="2">
        <v>2.6</v>
      </c>
      <c r="J91" s="2">
        <v>0</v>
      </c>
      <c r="K91" s="2">
        <v>16.7</v>
      </c>
      <c r="L91" s="2">
        <v>10.9</v>
      </c>
      <c r="M91" s="5">
        <v>1.9773913043478262</v>
      </c>
      <c r="N91" s="5">
        <v>1.6230769230769231</v>
      </c>
      <c r="O91" s="5">
        <f t="shared" si="109"/>
        <v>31.20046822742475</v>
      </c>
      <c r="P91" s="2">
        <v>312.8</v>
      </c>
      <c r="Q91" s="2">
        <v>3.3</v>
      </c>
      <c r="R91" s="5">
        <v>69.60556844547564</v>
      </c>
      <c r="S91" s="4">
        <f t="shared" si="110"/>
        <v>33.800468227424751</v>
      </c>
      <c r="T91" s="5">
        <f t="shared" si="111"/>
        <v>92.307798866849907</v>
      </c>
      <c r="U91" s="4">
        <f t="shared" si="112"/>
        <v>0</v>
      </c>
      <c r="V91" s="5">
        <f t="shared" si="113"/>
        <v>5.8501890892251796</v>
      </c>
      <c r="W91" s="2" t="s">
        <v>141</v>
      </c>
    </row>
    <row r="92" spans="1:23" x14ac:dyDescent="0.3">
      <c r="A92" s="8" t="s">
        <v>144</v>
      </c>
      <c r="B92" s="8" t="s">
        <v>148</v>
      </c>
      <c r="C92" s="8" t="s">
        <v>128</v>
      </c>
      <c r="D92" s="2">
        <v>270</v>
      </c>
      <c r="E92" s="3">
        <f t="shared" si="0"/>
        <v>265</v>
      </c>
      <c r="F92" s="2">
        <v>465</v>
      </c>
      <c r="G92" s="2">
        <v>6</v>
      </c>
      <c r="H92" s="2">
        <v>6.4</v>
      </c>
      <c r="I92" s="2">
        <v>2.8</v>
      </c>
      <c r="J92" s="2">
        <v>0</v>
      </c>
      <c r="K92" s="2">
        <v>16.3</v>
      </c>
      <c r="L92" s="2">
        <v>9.9</v>
      </c>
      <c r="M92" s="5">
        <v>1.4652173913043478</v>
      </c>
      <c r="N92" s="5">
        <v>1.661025641025641</v>
      </c>
      <c r="O92" s="5">
        <f t="shared" si="1"/>
        <v>29.326243032329991</v>
      </c>
      <c r="P92" s="2">
        <v>341</v>
      </c>
      <c r="Q92" s="2">
        <v>3.1</v>
      </c>
      <c r="R92" s="5">
        <v>47.563805104408353</v>
      </c>
      <c r="S92" s="4">
        <f t="shared" si="2"/>
        <v>32.126243032329988</v>
      </c>
      <c r="T92" s="5">
        <f t="shared" si="3"/>
        <v>91.284383931285589</v>
      </c>
      <c r="U92" s="4">
        <f t="shared" si="4"/>
        <v>0</v>
      </c>
      <c r="V92" s="5">
        <f t="shared" si="11"/>
        <v>4.5608115142185719</v>
      </c>
      <c r="W92" s="2" t="s">
        <v>141</v>
      </c>
    </row>
    <row r="93" spans="1:23" x14ac:dyDescent="0.3">
      <c r="A93" s="8" t="s">
        <v>144</v>
      </c>
      <c r="B93" s="8" t="s">
        <v>148</v>
      </c>
      <c r="C93" s="8" t="s">
        <v>129</v>
      </c>
      <c r="D93" s="2">
        <v>270</v>
      </c>
      <c r="E93" s="3">
        <f t="shared" ref="E93:E96" si="114">1000-(D93+F93)</f>
        <v>265</v>
      </c>
      <c r="F93" s="2">
        <v>465</v>
      </c>
      <c r="G93" s="2">
        <v>6</v>
      </c>
      <c r="H93" s="2">
        <v>6.4</v>
      </c>
      <c r="I93" s="2">
        <v>2.8</v>
      </c>
      <c r="J93" s="2">
        <v>0</v>
      </c>
      <c r="K93" s="2">
        <v>16.3</v>
      </c>
      <c r="L93" s="2">
        <v>9.9</v>
      </c>
      <c r="M93" s="5">
        <v>1.4652173913043478</v>
      </c>
      <c r="N93" s="5">
        <v>1.661025641025641</v>
      </c>
      <c r="O93" s="5">
        <f t="shared" ref="O93:O96" si="115">K93+L93+M93+N93</f>
        <v>29.326243032329991</v>
      </c>
      <c r="P93" s="2">
        <v>341</v>
      </c>
      <c r="Q93" s="2">
        <v>3.1</v>
      </c>
      <c r="R93" s="5">
        <v>47.563805104408353</v>
      </c>
      <c r="S93" s="4">
        <f t="shared" ref="S93:S96" si="116">(K93+L93+M93+N93+I93)</f>
        <v>32.126243032329988</v>
      </c>
      <c r="T93" s="5">
        <f t="shared" ref="T93:T96" si="117">(O93/S93)*100</f>
        <v>91.284383931285589</v>
      </c>
      <c r="U93" s="4">
        <f t="shared" ref="U93:U96" si="118">(J93)/(O93 +J93) *100</f>
        <v>0</v>
      </c>
      <c r="V93" s="5">
        <f t="shared" ref="V93:V96" si="119">M93/S93*100</f>
        <v>4.5608115142185719</v>
      </c>
      <c r="W93" s="2" t="s">
        <v>141</v>
      </c>
    </row>
    <row r="94" spans="1:23" x14ac:dyDescent="0.3">
      <c r="A94" s="8" t="s">
        <v>144</v>
      </c>
      <c r="B94" s="8" t="s">
        <v>148</v>
      </c>
      <c r="C94" s="8" t="s">
        <v>130</v>
      </c>
      <c r="D94" s="2">
        <v>270</v>
      </c>
      <c r="E94" s="3">
        <f t="shared" si="114"/>
        <v>265</v>
      </c>
      <c r="F94" s="2">
        <v>465</v>
      </c>
      <c r="G94" s="2">
        <v>6</v>
      </c>
      <c r="H94" s="2">
        <v>6.4</v>
      </c>
      <c r="I94" s="2">
        <v>2.8</v>
      </c>
      <c r="J94" s="2">
        <v>0</v>
      </c>
      <c r="K94" s="2">
        <v>16.3</v>
      </c>
      <c r="L94" s="2">
        <v>9.9</v>
      </c>
      <c r="M94" s="5">
        <v>1.4652173913043478</v>
      </c>
      <c r="N94" s="5">
        <v>1.661025641025641</v>
      </c>
      <c r="O94" s="5">
        <f t="shared" si="115"/>
        <v>29.326243032329991</v>
      </c>
      <c r="P94" s="2">
        <v>341</v>
      </c>
      <c r="Q94" s="2">
        <v>3.1</v>
      </c>
      <c r="R94" s="5">
        <v>47.563805104408353</v>
      </c>
      <c r="S94" s="4">
        <f t="shared" si="116"/>
        <v>32.126243032329988</v>
      </c>
      <c r="T94" s="5">
        <f t="shared" si="117"/>
        <v>91.284383931285589</v>
      </c>
      <c r="U94" s="4">
        <f t="shared" si="118"/>
        <v>0</v>
      </c>
      <c r="V94" s="5">
        <f t="shared" si="119"/>
        <v>4.5608115142185719</v>
      </c>
      <c r="W94" s="2" t="s">
        <v>141</v>
      </c>
    </row>
    <row r="95" spans="1:23" x14ac:dyDescent="0.3">
      <c r="A95" s="8" t="s">
        <v>144</v>
      </c>
      <c r="B95" s="8" t="s">
        <v>148</v>
      </c>
      <c r="C95" s="8" t="s">
        <v>131</v>
      </c>
      <c r="D95" s="2">
        <v>270</v>
      </c>
      <c r="E95" s="3">
        <f t="shared" si="114"/>
        <v>265</v>
      </c>
      <c r="F95" s="2">
        <v>465</v>
      </c>
      <c r="G95" s="2">
        <v>6</v>
      </c>
      <c r="H95" s="2">
        <v>6.4</v>
      </c>
      <c r="I95" s="2">
        <v>2.8</v>
      </c>
      <c r="J95" s="2">
        <v>0</v>
      </c>
      <c r="K95" s="2">
        <v>16.3</v>
      </c>
      <c r="L95" s="2">
        <v>9.9</v>
      </c>
      <c r="M95" s="5">
        <v>1.4652173913043478</v>
      </c>
      <c r="N95" s="5">
        <v>1.661025641025641</v>
      </c>
      <c r="O95" s="5">
        <f t="shared" si="115"/>
        <v>29.326243032329991</v>
      </c>
      <c r="P95" s="2">
        <v>341</v>
      </c>
      <c r="Q95" s="2">
        <v>3.1</v>
      </c>
      <c r="R95" s="5">
        <v>47.563805104408353</v>
      </c>
      <c r="S95" s="4">
        <f t="shared" si="116"/>
        <v>32.126243032329988</v>
      </c>
      <c r="T95" s="5">
        <f t="shared" si="117"/>
        <v>91.284383931285589</v>
      </c>
      <c r="U95" s="4">
        <f t="shared" si="118"/>
        <v>0</v>
      </c>
      <c r="V95" s="5">
        <f t="shared" si="119"/>
        <v>4.5608115142185719</v>
      </c>
      <c r="W95" s="2" t="s">
        <v>141</v>
      </c>
    </row>
    <row r="96" spans="1:23" x14ac:dyDescent="0.3">
      <c r="A96" s="8" t="s">
        <v>144</v>
      </c>
      <c r="B96" s="8" t="s">
        <v>148</v>
      </c>
      <c r="C96" s="8" t="s">
        <v>132</v>
      </c>
      <c r="D96" s="2">
        <v>270</v>
      </c>
      <c r="E96" s="3">
        <f t="shared" si="114"/>
        <v>265</v>
      </c>
      <c r="F96" s="2">
        <v>465</v>
      </c>
      <c r="G96" s="2">
        <v>6</v>
      </c>
      <c r="H96" s="2">
        <v>6.4</v>
      </c>
      <c r="I96" s="2">
        <v>2.8</v>
      </c>
      <c r="J96" s="2">
        <v>0</v>
      </c>
      <c r="K96" s="2">
        <v>16.3</v>
      </c>
      <c r="L96" s="2">
        <v>9.9</v>
      </c>
      <c r="M96" s="5">
        <v>1.4652173913043478</v>
      </c>
      <c r="N96" s="5">
        <v>1.661025641025641</v>
      </c>
      <c r="O96" s="5">
        <f t="shared" si="115"/>
        <v>29.326243032329991</v>
      </c>
      <c r="P96" s="2">
        <v>341</v>
      </c>
      <c r="Q96" s="2">
        <v>3.1</v>
      </c>
      <c r="R96" s="5">
        <v>47.563805104408353</v>
      </c>
      <c r="S96" s="4">
        <f t="shared" si="116"/>
        <v>32.126243032329988</v>
      </c>
      <c r="T96" s="5">
        <f t="shared" si="117"/>
        <v>91.284383931285589</v>
      </c>
      <c r="U96" s="4">
        <f t="shared" si="118"/>
        <v>0</v>
      </c>
      <c r="V96" s="5">
        <f t="shared" si="119"/>
        <v>4.5608115142185719</v>
      </c>
      <c r="W96" s="2" t="s">
        <v>141</v>
      </c>
    </row>
    <row r="97" spans="1:23" x14ac:dyDescent="0.3">
      <c r="A97" s="8" t="s">
        <v>144</v>
      </c>
      <c r="B97" s="8" t="s">
        <v>149</v>
      </c>
      <c r="C97" s="8" t="s">
        <v>133</v>
      </c>
      <c r="D97" s="2">
        <v>270</v>
      </c>
      <c r="E97" s="3">
        <f t="shared" si="0"/>
        <v>609</v>
      </c>
      <c r="F97" s="2">
        <v>121</v>
      </c>
      <c r="G97" s="2">
        <v>6.3</v>
      </c>
      <c r="H97" s="2">
        <v>6.5</v>
      </c>
      <c r="I97" s="2">
        <v>2.5</v>
      </c>
      <c r="J97" s="2">
        <v>0</v>
      </c>
      <c r="K97" s="2">
        <v>16.399999999999999</v>
      </c>
      <c r="L97" s="2">
        <v>12.1</v>
      </c>
      <c r="M97" s="5">
        <v>1.8130434782608695</v>
      </c>
      <c r="N97" s="5">
        <v>2.255897435897436</v>
      </c>
      <c r="O97" s="5">
        <f t="shared" si="1"/>
        <v>32.568940914158304</v>
      </c>
      <c r="P97" s="2">
        <v>242.3</v>
      </c>
      <c r="Q97" s="2">
        <v>3.1</v>
      </c>
      <c r="R97" s="5">
        <v>56.844547563805108</v>
      </c>
      <c r="S97" s="4">
        <f t="shared" si="2"/>
        <v>35.068940914158304</v>
      </c>
      <c r="T97" s="5">
        <f t="shared" si="3"/>
        <v>92.871184772532771</v>
      </c>
      <c r="U97" s="4">
        <f t="shared" si="4"/>
        <v>0</v>
      </c>
      <c r="V97" s="5">
        <f t="shared" si="11"/>
        <v>5.1699407823544892</v>
      </c>
      <c r="W97" s="2" t="s">
        <v>141</v>
      </c>
    </row>
    <row r="98" spans="1:23" x14ac:dyDescent="0.3">
      <c r="A98" s="8" t="s">
        <v>144</v>
      </c>
      <c r="B98" s="8" t="s">
        <v>149</v>
      </c>
      <c r="C98" s="8" t="s">
        <v>134</v>
      </c>
      <c r="D98" s="2">
        <v>270</v>
      </c>
      <c r="E98" s="3">
        <f t="shared" ref="E98:E101" si="120">1000-(D98+F98)</f>
        <v>609</v>
      </c>
      <c r="F98" s="2">
        <v>121</v>
      </c>
      <c r="G98" s="2">
        <v>6.3</v>
      </c>
      <c r="H98" s="2">
        <v>6.5</v>
      </c>
      <c r="I98" s="2">
        <v>2.5</v>
      </c>
      <c r="J98" s="2">
        <v>0</v>
      </c>
      <c r="K98" s="2">
        <v>16.399999999999999</v>
      </c>
      <c r="L98" s="2">
        <v>12.1</v>
      </c>
      <c r="M98" s="5">
        <v>1.8130434782608695</v>
      </c>
      <c r="N98" s="5">
        <v>2.255897435897436</v>
      </c>
      <c r="O98" s="5">
        <f t="shared" ref="O98:O101" si="121">K98+L98+M98+N98</f>
        <v>32.568940914158304</v>
      </c>
      <c r="P98" s="2">
        <v>242.3</v>
      </c>
      <c r="Q98" s="2">
        <v>3.1</v>
      </c>
      <c r="R98" s="5">
        <v>56.844547563805108</v>
      </c>
      <c r="S98" s="4">
        <f t="shared" ref="S98:S101" si="122">(K98+L98+M98+N98+I98)</f>
        <v>35.068940914158304</v>
      </c>
      <c r="T98" s="5">
        <f t="shared" ref="T98:T101" si="123">(O98/S98)*100</f>
        <v>92.871184772532771</v>
      </c>
      <c r="U98" s="4">
        <f t="shared" ref="U98:U101" si="124">(J98)/(O98 +J98) *100</f>
        <v>0</v>
      </c>
      <c r="V98" s="5">
        <f t="shared" ref="V98:V101" si="125">M98/S98*100</f>
        <v>5.1699407823544892</v>
      </c>
      <c r="W98" s="2" t="s">
        <v>141</v>
      </c>
    </row>
    <row r="99" spans="1:23" x14ac:dyDescent="0.3">
      <c r="A99" s="8" t="s">
        <v>144</v>
      </c>
      <c r="B99" s="8" t="s">
        <v>149</v>
      </c>
      <c r="C99" s="8" t="s">
        <v>135</v>
      </c>
      <c r="D99" s="2">
        <v>270</v>
      </c>
      <c r="E99" s="3">
        <f t="shared" si="120"/>
        <v>609</v>
      </c>
      <c r="F99" s="2">
        <v>121</v>
      </c>
      <c r="G99" s="2">
        <v>6.3</v>
      </c>
      <c r="H99" s="2">
        <v>6.5</v>
      </c>
      <c r="I99" s="2">
        <v>2.5</v>
      </c>
      <c r="J99" s="2">
        <v>0</v>
      </c>
      <c r="K99" s="2">
        <v>16.399999999999999</v>
      </c>
      <c r="L99" s="2">
        <v>12.1</v>
      </c>
      <c r="M99" s="5">
        <v>1.8130434782608695</v>
      </c>
      <c r="N99" s="5">
        <v>2.255897435897436</v>
      </c>
      <c r="O99" s="5">
        <f t="shared" si="121"/>
        <v>32.568940914158304</v>
      </c>
      <c r="P99" s="2">
        <v>242.3</v>
      </c>
      <c r="Q99" s="2">
        <v>3.1</v>
      </c>
      <c r="R99" s="5">
        <v>56.844547563805108</v>
      </c>
      <c r="S99" s="4">
        <f t="shared" si="122"/>
        <v>35.068940914158304</v>
      </c>
      <c r="T99" s="5">
        <f t="shared" si="123"/>
        <v>92.871184772532771</v>
      </c>
      <c r="U99" s="4">
        <f t="shared" si="124"/>
        <v>0</v>
      </c>
      <c r="V99" s="5">
        <f t="shared" si="125"/>
        <v>5.1699407823544892</v>
      </c>
      <c r="W99" s="2" t="s">
        <v>141</v>
      </c>
    </row>
    <row r="100" spans="1:23" x14ac:dyDescent="0.3">
      <c r="A100" s="8" t="s">
        <v>144</v>
      </c>
      <c r="B100" s="8" t="s">
        <v>149</v>
      </c>
      <c r="C100" s="8" t="s">
        <v>136</v>
      </c>
      <c r="D100" s="2">
        <v>270</v>
      </c>
      <c r="E100" s="3">
        <f t="shared" si="120"/>
        <v>609</v>
      </c>
      <c r="F100" s="2">
        <v>121</v>
      </c>
      <c r="G100" s="2">
        <v>6.3</v>
      </c>
      <c r="H100" s="2">
        <v>6.5</v>
      </c>
      <c r="I100" s="2">
        <v>2.5</v>
      </c>
      <c r="J100" s="2">
        <v>0</v>
      </c>
      <c r="K100" s="2">
        <v>16.399999999999999</v>
      </c>
      <c r="L100" s="2">
        <v>12.1</v>
      </c>
      <c r="M100" s="5">
        <v>1.8130434782608695</v>
      </c>
      <c r="N100" s="5">
        <v>2.255897435897436</v>
      </c>
      <c r="O100" s="5">
        <f t="shared" si="121"/>
        <v>32.568940914158304</v>
      </c>
      <c r="P100" s="2">
        <v>242.3</v>
      </c>
      <c r="Q100" s="2">
        <v>3.1</v>
      </c>
      <c r="R100" s="5">
        <v>56.844547563805108</v>
      </c>
      <c r="S100" s="4">
        <f t="shared" si="122"/>
        <v>35.068940914158304</v>
      </c>
      <c r="T100" s="5">
        <f t="shared" si="123"/>
        <v>92.871184772532771</v>
      </c>
      <c r="U100" s="4">
        <f t="shared" si="124"/>
        <v>0</v>
      </c>
      <c r="V100" s="5">
        <f t="shared" si="125"/>
        <v>5.1699407823544892</v>
      </c>
      <c r="W100" s="2" t="s">
        <v>141</v>
      </c>
    </row>
    <row r="101" spans="1:23" x14ac:dyDescent="0.3">
      <c r="A101" s="8" t="s">
        <v>144</v>
      </c>
      <c r="B101" s="8" t="s">
        <v>149</v>
      </c>
      <c r="C101" s="8" t="s">
        <v>137</v>
      </c>
      <c r="D101" s="2">
        <v>270</v>
      </c>
      <c r="E101" s="3">
        <f t="shared" si="120"/>
        <v>609</v>
      </c>
      <c r="F101" s="2">
        <v>121</v>
      </c>
      <c r="G101" s="2">
        <v>6.3</v>
      </c>
      <c r="H101" s="2">
        <v>6.5</v>
      </c>
      <c r="I101" s="2">
        <v>2.5</v>
      </c>
      <c r="J101" s="2">
        <v>0</v>
      </c>
      <c r="K101" s="2">
        <v>16.399999999999999</v>
      </c>
      <c r="L101" s="2">
        <v>12.1</v>
      </c>
      <c r="M101" s="5">
        <v>1.8130434782608695</v>
      </c>
      <c r="N101" s="5">
        <v>2.255897435897436</v>
      </c>
      <c r="O101" s="5">
        <f t="shared" si="121"/>
        <v>32.568940914158304</v>
      </c>
      <c r="P101" s="2">
        <v>242.3</v>
      </c>
      <c r="Q101" s="2">
        <v>3.1</v>
      </c>
      <c r="R101" s="5">
        <v>56.844547563805108</v>
      </c>
      <c r="S101" s="4">
        <f t="shared" si="122"/>
        <v>35.068940914158304</v>
      </c>
      <c r="T101" s="5">
        <f t="shared" si="123"/>
        <v>92.871184772532771</v>
      </c>
      <c r="U101" s="4">
        <f t="shared" si="124"/>
        <v>0</v>
      </c>
      <c r="V101" s="5">
        <f t="shared" si="125"/>
        <v>5.1699407823544892</v>
      </c>
      <c r="W101" s="2" t="s">
        <v>141</v>
      </c>
    </row>
    <row r="102" spans="1:23" x14ac:dyDescent="0.3">
      <c r="C102" s="2"/>
      <c r="E102" s="3"/>
      <c r="M102" s="5"/>
      <c r="N102" s="5"/>
      <c r="O102" s="5"/>
      <c r="R102" s="5"/>
      <c r="S102" s="4"/>
      <c r="T102" s="5"/>
      <c r="U102" s="4"/>
      <c r="V102" s="5"/>
    </row>
    <row r="103" spans="1:23" x14ac:dyDescent="0.3">
      <c r="N103" s="5"/>
      <c r="O103" s="5"/>
    </row>
  </sheetData>
  <autoFilter ref="A1:W101" xr:uid="{959CBDCA-4B59-4590-B471-BA4B123FA34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UFSC384260</dc:creator>
  <cp:lastModifiedBy>Glen Jasper</cp:lastModifiedBy>
  <dcterms:created xsi:type="dcterms:W3CDTF">2022-09-12T15:29:32Z</dcterms:created>
  <dcterms:modified xsi:type="dcterms:W3CDTF">2024-03-18T00:26:30Z</dcterms:modified>
</cp:coreProperties>
</file>