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2024-25赛季汇总" sheetId="2" r:id="rId1"/>
    <sheet name="中超汇总" sheetId="1" r:id="rId2"/>
    <sheet name="足协杯汇总" sheetId="9" r:id="rId3"/>
    <sheet name="亚冠汇总" sheetId="10" r:id="rId4"/>
    <sheet name="超级杯汇总" sheetId="3" r:id="rId5"/>
    <sheet name="中超联赛报告" sheetId="6" r:id="rId6"/>
    <sheet name="足协杯比赛报告" sheetId="8" r:id="rId7"/>
    <sheet name="亚冠精英联赛比赛报告" sheetId="11" r:id="rId8"/>
    <sheet name="超级杯比赛报告" sheetId="5" r:id="rId9"/>
    <sheet name="超级杯报名表" sheetId="4" r:id="rId10"/>
    <sheet name="中超联赛报名表" sheetId="7" r:id="rId11"/>
    <sheet name="亚冠精英联赛报名表" sheetId="12" r:id="rId12"/>
    <sheet name="进球详情" sheetId="15" r:id="rId13"/>
    <sheet name="进球助攻榜" sheetId="13" r:id="rId14"/>
    <sheet name="进球助攻榜1" sheetId="14" r:id="rId15"/>
  </sheets>
  <definedNames>
    <definedName name="_xlnm._FilterDatabase" localSheetId="4" hidden="1">超级杯汇总!$A$5:$O$39</definedName>
    <definedName name="_xlnm._FilterDatabase" localSheetId="10" hidden="1">中超联赛报名表!$A$1:$H$26</definedName>
    <definedName name="_xlnm._FilterDatabase" localSheetId="12" hidden="1">进球详情!$A$2:$N$122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FBDBE5920814B61B9344B30DCD32125" descr="1颜骏凌"/>
        <xdr:cNvPicPr/>
      </xdr:nvPicPr>
      <xdr:blipFill>
        <a:blip r:embed="rId1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3" name="ID_62AD6C6E9D754A6798633057EAFF9646" descr="2李昂"/>
        <xdr:cNvPicPr/>
      </xdr:nvPicPr>
      <xdr:blipFill>
        <a:blip r:embed="rId2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5" name="ID_10B038724F98436CA232C095E8E1C2E2" descr="3蒋光太"/>
        <xdr:cNvPicPr/>
      </xdr:nvPicPr>
      <xdr:blipFill>
        <a:blip r:embed="rId3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6" name="ID_57F70775C39844C7AC3698529CD685EA" descr="4王燊超"/>
        <xdr:cNvPicPr/>
      </xdr:nvPicPr>
      <xdr:blipFill>
        <a:blip r:embed="rId4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7" name="ID_8019B542DB3447009A4235E5F7D1F826" descr="5张琳芃"/>
        <xdr:cNvPicPr/>
      </xdr:nvPicPr>
      <xdr:blipFill>
        <a:blip r:embed="rId5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8" name="ID_24C07F8969E840218854736560CBAD89" descr="6蔡慧康"/>
        <xdr:cNvPicPr/>
      </xdr:nvPicPr>
      <xdr:blipFill>
        <a:blip r:embed="rId6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10" name="ID_67499B6E7FC74E85A536A56BA559CBC0" descr="7武磊"/>
        <xdr:cNvPicPr/>
      </xdr:nvPicPr>
      <xdr:blipFill>
        <a:blip r:embed="rId7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11" name="ID_DCC09B3120AF4BE78A1C70EF334FFDF1" descr="8奥斯卡"/>
        <xdr:cNvPicPr/>
      </xdr:nvPicPr>
      <xdr:blipFill>
        <a:blip r:embed="rId8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12" name="ID_F1F3DABAEF3D46F8A8C97606F602A726" descr="9古斯塔沃"/>
        <xdr:cNvPicPr/>
      </xdr:nvPicPr>
      <xdr:blipFill>
        <a:blip r:embed="rId9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13" name="ID_261E7D80E5C9459685A3EF0E705605BA" descr="10巴尔加斯"/>
        <xdr:cNvPicPr/>
      </xdr:nvPicPr>
      <xdr:blipFill>
        <a:blip r:embed="rId10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14" name="ID_A7DED5662C9A452199748AB259253AEF" descr="11吕文君"/>
        <xdr:cNvPicPr/>
      </xdr:nvPicPr>
      <xdr:blipFill>
        <a:blip r:embed="rId11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17" name="ID_181F8D34A028426D9AEB5991B5FB202A" descr="12陈威"/>
        <xdr:cNvPicPr/>
      </xdr:nvPicPr>
      <xdr:blipFill>
        <a:blip r:embed="rId12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20" name="ID_DF479B2ED07548158BB7AEE4D79F062E" descr="13魏震"/>
        <xdr:cNvPicPr/>
      </xdr:nvPicPr>
      <xdr:blipFill>
        <a:blip r:embed="rId13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21" name="ID_9F962F257F1A487CABE9AF53834F65B8" descr="14李圣龙"/>
        <xdr:cNvPicPr/>
      </xdr:nvPicPr>
      <xdr:blipFill>
        <a:blip r:embed="rId14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26" name="ID_4E04E973DFEE44B782EFD8269BA7F4C0" descr="16徐新"/>
        <xdr:cNvPicPr/>
      </xdr:nvPicPr>
      <xdr:blipFill>
        <a:blip r:embed="rId15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27" name="ID_639B486198D24373988D3E52F0235F58" descr="17沈子贵"/>
        <xdr:cNvPicPr/>
      </xdr:nvPicPr>
      <xdr:blipFill>
        <a:blip r:embed="rId16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28" name="ID_6F497E16CC884D579F54A8EDCD817DF1" descr="19王振澳"/>
        <xdr:cNvPicPr/>
      </xdr:nvPicPr>
      <xdr:blipFill>
        <a:blip r:embed="rId17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29" name="ID_701BA59D217C4BF69D9CBB2BAAB3D7C6" descr="20杨世元"/>
        <xdr:cNvPicPr/>
      </xdr:nvPicPr>
      <xdr:blipFill>
        <a:blip r:embed="rId18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30" name="ID_F754E296ABF14B598274E379BE5D9C6F" descr="22尤萨"/>
        <xdr:cNvPicPr/>
      </xdr:nvPicPr>
      <xdr:blipFill>
        <a:blip r:embed="rId19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32" name="ID_B582A41B822346219C031E1944F50A10" descr="23傅欢"/>
        <xdr:cNvPicPr/>
      </xdr:nvPicPr>
      <xdr:blipFill>
        <a:blip r:embed="rId20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33" name="ID_6E92B602145143F1BBEF758EC84FF003" descr="25杜佳"/>
        <xdr:cNvPicPr/>
      </xdr:nvPicPr>
      <xdr:blipFill>
        <a:blip r:embed="rId21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34" name="ID_DFF1EECE698D4784B2A99A44DAF209A1" descr="27冯劲"/>
        <xdr:cNvPicPr/>
      </xdr:nvPicPr>
      <xdr:blipFill>
        <a:blip r:embed="rId22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35" name="ID_C3F90E118CAE4BB3B39B527E06064E31" descr="28贺惯"/>
        <xdr:cNvPicPr/>
      </xdr:nvPicPr>
      <xdr:blipFill>
        <a:blip r:embed="rId23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36" name="ID_EC7FA86D2DDE4D6586F393F935754D67" descr="31鲍世蒙"/>
        <xdr:cNvPicPr/>
      </xdr:nvPicPr>
      <xdr:blipFill>
        <a:blip r:embed="rId24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37" name="ID_322B9D4B182B4A92BF21B1D70B70DD48" descr="32李帅"/>
        <xdr:cNvPicPr/>
      </xdr:nvPicPr>
      <xdr:blipFill>
        <a:blip r:embed="rId25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38" name="ID_0500E0DE59D4429C923F5F4D9593ED05" descr="33刘祝润"/>
        <xdr:cNvPicPr/>
      </xdr:nvPicPr>
      <xdr:blipFill>
        <a:blip r:embed="rId26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43" name="ID_F950556AD0CB460EB7F1BA0E86998C25" descr="37陈序煌"/>
        <xdr:cNvPicPr/>
      </xdr:nvPicPr>
      <xdr:blipFill>
        <a:blip r:embed="rId27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44" name="ID_7DEED9A04EBD4C349E0E0B04CEEAFB30" descr="38黎德明"/>
        <xdr:cNvPicPr/>
      </xdr:nvPicPr>
      <xdr:blipFill>
        <a:blip r:embed="rId28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55" name="ID_743A3FD5D57C45CF894BF554F8EF78ED" descr="41梁锟"/>
        <xdr:cNvPicPr/>
      </xdr:nvPicPr>
      <xdr:blipFill>
        <a:blip r:embed="rId29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56" name="ID_65F604A4C43640F4A65424F327C64044" descr="45刘小龙"/>
        <xdr:cNvPicPr/>
      </xdr:nvPicPr>
      <xdr:blipFill>
        <a:blip r:embed="rId30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57" name="ID_2EEDA57090734DD3B88791A84FC95EDB" descr="43王逸伟"/>
        <xdr:cNvPicPr/>
      </xdr:nvPicPr>
      <xdr:blipFill>
        <a:blip r:embed="rId31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58" name="ID_72D681D748B1468F9F5DA83CA3C0F7AE" descr="18奇塔迪尼"/>
        <xdr:cNvPicPr/>
      </xdr:nvPicPr>
      <xdr:blipFill>
        <a:blip r:embed="rId32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59" name="ID_8EB2EB7C5AEB4655B640B746643C2928" descr="21陈彬彬"/>
        <xdr:cNvPicPr/>
      </xdr:nvPicPr>
      <xdr:blipFill>
        <a:blip r:embed="rId33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4" name="ID_AFF38F65DCB34159BB0D341D4F2E2580" descr="主教练：凯文·穆斯卡特"/>
        <xdr:cNvPicPr/>
      </xdr:nvPicPr>
      <xdr:blipFill>
        <a:blip r:embed="rId34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9" name="ID_8B2B3C458C284A4EADA834186F440017" descr="主教练：凯文·穆斯卡特"/>
        <xdr:cNvPicPr/>
      </xdr:nvPicPr>
      <xdr:blipFill>
        <a:blip r:embed="rId34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15" name="ID_191BEE045101464C836244657BC15B36" descr="62陈阳"/>
        <xdr:cNvPicPr/>
      </xdr:nvPicPr>
      <xdr:blipFill>
        <a:blip r:embed="rId35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16" name="ID_AD905BFADB05455EA16DD344875D3368" descr="44张济凡"/>
        <xdr:cNvPicPr/>
      </xdr:nvPicPr>
      <xdr:blipFill>
        <a:blip r:embed="rId36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42" name="ID_0EE3B222E9B74C9E9839692DE8781B6B" descr="赵智晨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4703445" y="4258945"/>
          <a:ext cx="2365375" cy="3160395"/>
        </a:xfrm>
        <a:prstGeom prst="rect">
          <a:avLst/>
        </a:prstGeom>
      </xdr:spPr>
    </xdr:pic>
  </etc:cellImage>
  <etc:cellImage>
    <xdr:pic>
      <xdr:nvPicPr>
        <xdr:cNvPr id="18" name="ID_5A596228AE3249559D130097CE221608" descr="刘锴39"/>
        <xdr:cNvPicPr/>
      </xdr:nvPicPr>
      <xdr:blipFill>
        <a:blip r:embed="rId38"/>
        <a:stretch>
          <a:fillRect/>
        </a:stretch>
      </xdr:blipFill>
      <xdr:spPr>
        <a:xfrm>
          <a:off x="0" y="0"/>
          <a:ext cx="7180580" cy="10058400"/>
        </a:xfrm>
        <a:prstGeom prst="rect">
          <a:avLst/>
        </a:prstGeom>
      </xdr:spPr>
    </xdr:pic>
  </etc:cellImage>
  <etc:cellImage>
    <xdr:pic>
      <xdr:nvPicPr>
        <xdr:cNvPr id="19" name="ID_6B13F3605F5B4D0FA49EE38652ACB6CF" descr="30威廉·波普"/>
        <xdr:cNvPicPr/>
      </xdr:nvPicPr>
      <xdr:blipFill>
        <a:blip r:embed="rId39"/>
        <a:stretch>
          <a:fillRect/>
        </a:stretch>
      </xdr:blipFill>
      <xdr:spPr>
        <a:xfrm>
          <a:off x="0" y="0"/>
          <a:ext cx="3048000" cy="4330700"/>
        </a:xfrm>
        <a:prstGeom prst="rect">
          <a:avLst/>
        </a:prstGeom>
      </xdr:spPr>
    </xdr:pic>
  </etc:cellImage>
  <etc:cellImage>
    <xdr:pic>
      <xdr:nvPicPr>
        <xdr:cNvPr id="22" name="ID_83E9DC1C6CDF49EB805E56E4FE01B96B" descr="46刘柏杨"/>
        <xdr:cNvPicPr/>
      </xdr:nvPicPr>
      <xdr:blipFill>
        <a:blip r:embed="rId40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23" name="ID_C79A37585E0246AB807F461E9639E9C2" descr="49李新翔"/>
        <xdr:cNvPicPr/>
      </xdr:nvPicPr>
      <xdr:blipFill>
        <a:blip r:embed="rId41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  <etc:cellImage>
    <xdr:pic>
      <xdr:nvPicPr>
        <xdr:cNvPr id="24" name="ID_1A66060551D344FC87F88B05EB9FDAC7" descr="52孟敬朝"/>
        <xdr:cNvPicPr/>
      </xdr:nvPicPr>
      <xdr:blipFill>
        <a:blip r:embed="rId42"/>
        <a:stretch>
          <a:fillRect/>
        </a:stretch>
      </xdr:blipFill>
      <xdr:spPr>
        <a:xfrm>
          <a:off x="0" y="0"/>
          <a:ext cx="2286000" cy="32480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<sst xmlns="http://schemas.openxmlformats.org/spreadsheetml/2006/main" count="9399" uniqueCount="1757">
  <si>
    <t>2024-2025赛季上海海港出场记录表</t>
  </si>
  <si>
    <t>赛事</t>
  </si>
  <si>
    <t>超级杯</t>
  </si>
  <si>
    <t>中超联赛</t>
  </si>
  <si>
    <t>足协杯</t>
  </si>
  <si>
    <t>亚冠联赛</t>
  </si>
  <si>
    <t>比赛时间</t>
  </si>
  <si>
    <t>轮次</t>
  </si>
  <si>
    <t>7(补赛)</t>
  </si>
  <si>
    <t>十六分之一决赛</t>
  </si>
  <si>
    <t>八分之一决赛</t>
  </si>
  <si>
    <t>24(提前)</t>
  </si>
  <si>
    <t>四分之一决赛</t>
  </si>
  <si>
    <t>半决赛</t>
  </si>
  <si>
    <t>决赛</t>
  </si>
  <si>
    <t>八分之一决赛首回合</t>
  </si>
  <si>
    <t>八分之一决赛次回合</t>
  </si>
  <si>
    <t>对手</t>
  </si>
  <si>
    <t>中/上海申花</t>
  </si>
  <si>
    <t>主/武汉三镇</t>
  </si>
  <si>
    <t>客/浙江</t>
  </si>
  <si>
    <t>主/河南俱乐部酒祖杜康</t>
  </si>
  <si>
    <t>客/北京国安</t>
  </si>
  <si>
    <t>客/南通支云</t>
  </si>
  <si>
    <t>主/山东泰山</t>
  </si>
  <si>
    <t>主/上海申花</t>
  </si>
  <si>
    <t>客/青岛海牛</t>
  </si>
  <si>
    <t>客/深圳新鹏城</t>
  </si>
  <si>
    <t>主/长春亚泰</t>
  </si>
  <si>
    <t>客/青岛西海岸</t>
  </si>
  <si>
    <t>主/成都蓉城</t>
  </si>
  <si>
    <t>主/沧州雄狮</t>
  </si>
  <si>
    <t>客/天津津门虎</t>
  </si>
  <si>
    <t>客/梅州客家</t>
  </si>
  <si>
    <t>客/广西恒宸</t>
  </si>
  <si>
    <t>客/武汉三镇</t>
  </si>
  <si>
    <t>主/浙江</t>
  </si>
  <si>
    <t>客/河南俱乐部酒祖杜康</t>
  </si>
  <si>
    <t>主/北京国安</t>
  </si>
  <si>
    <t>主/青岛海牛</t>
  </si>
  <si>
    <t>主/南通支云</t>
  </si>
  <si>
    <t>客/山东泰山</t>
  </si>
  <si>
    <t>主/梅州客家</t>
  </si>
  <si>
    <t>客/上海申花</t>
  </si>
  <si>
    <t>主/天津津门虎</t>
  </si>
  <si>
    <t>主/深圳新鹏城</t>
  </si>
  <si>
    <t>主/柔佛新山</t>
  </si>
  <si>
    <t>客/长春亚泰</t>
  </si>
  <si>
    <t>主/青岛西海岸</t>
  </si>
  <si>
    <t>客/浦项铁人</t>
  </si>
  <si>
    <t>客/成都蓉城</t>
  </si>
  <si>
    <t>主/中央海岸水手</t>
  </si>
  <si>
    <t>客/沧州雄狮</t>
  </si>
  <si>
    <t>客/川崎前锋</t>
  </si>
  <si>
    <t>中/山东泰山</t>
  </si>
  <si>
    <t>客/蔚山HD</t>
  </si>
  <si>
    <t>主/光州FC</t>
  </si>
  <si>
    <t>客/神户胜利船</t>
  </si>
  <si>
    <t>主/横滨水手</t>
  </si>
  <si>
    <t>客/横滨水手</t>
  </si>
  <si>
    <t>主裁判</t>
  </si>
  <si>
    <t>李海新(广东)</t>
  </si>
  <si>
    <t>傅明(北京)</t>
  </si>
  <si>
    <t>麦麦提江·艾合麦提(新疆)</t>
  </si>
  <si>
    <t>张雷(天津)</t>
  </si>
  <si>
    <t>杜健鑫(甘肃)</t>
  </si>
  <si>
    <t>马宁(江苏)</t>
  </si>
  <si>
    <t>王巍(北京)</t>
  </si>
  <si>
    <t>张杨帆(海南)</t>
  </si>
  <si>
    <t>关星(北京)</t>
  </si>
  <si>
    <t>穆禹辰(西安)</t>
  </si>
  <si>
    <t>戴弋戈(山东)</t>
  </si>
  <si>
    <t>任通(延边)</t>
  </si>
  <si>
    <t>梁松尚(广东)</t>
  </si>
  <si>
    <t>艾堃(北体大)</t>
  </si>
  <si>
    <t>邢琦(浙江)</t>
  </si>
  <si>
    <t>唐顺齐(成都)</t>
  </si>
  <si>
    <t>刘威(沈阳)</t>
  </si>
  <si>
    <t>陈金栋(北京)</t>
  </si>
  <si>
    <t>单丹奥(河南)</t>
  </si>
  <si>
    <t>朱文彬(天津)</t>
  </si>
  <si>
    <t>艾哈迈德·阿布巴卡尔·卡夫(阿曼)</t>
  </si>
  <si>
    <t>贾志亮(广州)</t>
  </si>
  <si>
    <t>牛明辉(北京)</t>
  </si>
  <si>
    <t>莫乌德·邦亚迪法尔德(伊朗)</t>
  </si>
  <si>
    <t>萨杜洛·古尔穆罗迪(塔吉克斯坦)</t>
  </si>
  <si>
    <t>萨勒曼·艾哈迈德·法拉希(卡塔尔)</t>
  </si>
  <si>
    <t>穆罕默德·纳兹米·纳西鲁丁(马来西亚)</t>
  </si>
  <si>
    <t>阿卜杜勒拉赫曼·阿尔·贾西姆(卡塔尔)</t>
  </si>
  <si>
    <t>汉纳·哈塔卜(叙利亚)</t>
  </si>
  <si>
    <t>金钟赫(韩国)</t>
  </si>
  <si>
    <t>哈立德·萨利赫·图赖斯(沙特阿拉伯)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</si>
  <si>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</si>
  <si>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</si>
  <si>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</si>
  <si>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</si>
  <si>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</si>
  <si>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</si>
  <si>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</si>
  <si>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</si>
  <si>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</si>
  <si>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</si>
  <si>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</si>
  <si>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</si>
  <si>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</si>
  <si>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</si>
  <si>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0—1</t>
  </si>
  <si>
    <t>3—1</t>
  </si>
  <si>
    <t>0—0</t>
  </si>
  <si>
    <t>2—2</t>
  </si>
  <si>
    <t>3—0</t>
  </si>
  <si>
    <t>4—3</t>
  </si>
  <si>
    <t>1—1</t>
  </si>
  <si>
    <t>5—0</t>
  </si>
  <si>
    <t>6—0</t>
  </si>
  <si>
    <t>5—2</t>
  </si>
  <si>
    <t>5—3</t>
  </si>
  <si>
    <t>2—0</t>
  </si>
  <si>
    <t>4—1</t>
  </si>
  <si>
    <t>2—1</t>
  </si>
  <si>
    <t>1—0</t>
  </si>
  <si>
    <t>5—1</t>
  </si>
  <si>
    <t>8—1</t>
  </si>
  <si>
    <t>7—2</t>
  </si>
  <si>
    <t>1—3</t>
  </si>
  <si>
    <t>3—2</t>
  </si>
  <si>
    <t>0—3</t>
  </si>
  <si>
    <t>0—4</t>
  </si>
  <si>
    <t>0—2</t>
  </si>
  <si>
    <t>1—4</t>
  </si>
  <si>
    <t>颜骏凌</t>
  </si>
  <si>
    <t>门将</t>
  </si>
  <si>
    <t>中国</t>
  </si>
  <si>
    <t>李昂</t>
  </si>
  <si>
    <t>后卫</t>
  </si>
  <si>
    <t>替补</t>
  </si>
  <si>
    <t>停赛</t>
  </si>
  <si>
    <t>蒋光太</t>
  </si>
  <si>
    <t>王燊超</t>
  </si>
  <si>
    <t>张琳芃</t>
  </si>
  <si>
    <t>蔡慧康(撤销)</t>
  </si>
  <si>
    <t>武磊</t>
  </si>
  <si>
    <t>前锋</t>
  </si>
  <si>
    <t>奥斯卡(F)(撤销)</t>
  </si>
  <si>
    <t>前卫</t>
  </si>
  <si>
    <t>巴西</t>
  </si>
  <si>
    <t>16(8)</t>
  </si>
  <si>
    <t>古斯塔沃(F)</t>
  </si>
  <si>
    <t>马蒂亚斯·巴尔加斯(F)(撤销)</t>
  </si>
  <si>
    <t>阿根廷</t>
  </si>
  <si>
    <t>18(1)</t>
  </si>
  <si>
    <t>吕文君</t>
  </si>
  <si>
    <t>陈威</t>
  </si>
  <si>
    <t>魏震</t>
  </si>
  <si>
    <t>李圣龙</t>
  </si>
  <si>
    <t>明天(补报)</t>
  </si>
  <si>
    <t>徐新</t>
  </si>
  <si>
    <t>沈子贵(☆)(撤销)</t>
  </si>
  <si>
    <t>中国台北</t>
  </si>
  <si>
    <t>莱奥·奇塔迪尼(撤销)</t>
  </si>
  <si>
    <t>巴西/意大利</t>
  </si>
  <si>
    <t>王振澳</t>
  </si>
  <si>
    <t>杨世元</t>
  </si>
  <si>
    <t>陈彬彬(撤销)</t>
  </si>
  <si>
    <t>艾菲尔丁·艾斯卡尔(补报)</t>
  </si>
  <si>
    <t>马修斯·尤萨(F)</t>
  </si>
  <si>
    <t>傅欢</t>
  </si>
  <si>
    <t>杜佳</t>
  </si>
  <si>
    <t>刘若钒(补报)</t>
  </si>
  <si>
    <t>冯劲</t>
  </si>
  <si>
    <t>贺惯(撤销)</t>
  </si>
  <si>
    <t>威廉·波普(F)(撤销)</t>
  </si>
  <si>
    <t>鲍世蒙(U21)(撤销)</t>
  </si>
  <si>
    <t>李帅</t>
  </si>
  <si>
    <t>刘祝润(撤销)</t>
  </si>
  <si>
    <t>阿布拉汗·哈力克(补报)</t>
  </si>
  <si>
    <t>陈序煌(U21)(撤销)</t>
  </si>
  <si>
    <t>黎德明(U21)(撤销)</t>
  </si>
  <si>
    <t>刘锴(U21)(补报)(撤销)</t>
  </si>
  <si>
    <t>赵智晨(U21)(补报)(撤销)</t>
  </si>
  <si>
    <t>40(亚冠)</t>
  </si>
  <si>
    <t>吾米提江.玉苏普(U21)(补报)</t>
  </si>
  <si>
    <t>梁锟(U21)(撤销)</t>
  </si>
  <si>
    <t>陈阳(U21)(补报)(撤销)</t>
  </si>
  <si>
    <t>43/64</t>
  </si>
  <si>
    <t>王逸伟(U21)(撤销)</t>
  </si>
  <si>
    <t>张济凡(U21)(补报)(撤销)</t>
  </si>
  <si>
    <t>刘小龙(U21)(撤销)</t>
  </si>
  <si>
    <t>刘柏杨(U21)</t>
  </si>
  <si>
    <t>李新翔(U21)</t>
  </si>
  <si>
    <t>孟敬朝(U21)</t>
  </si>
  <si>
    <t>李智良(U21)(补报)</t>
  </si>
  <si>
    <t>加布里埃尔(F)(补报)</t>
  </si>
  <si>
    <t>莱昂纳多(F)(补报)</t>
  </si>
  <si>
    <t>维塔尔(F)(补报)</t>
  </si>
  <si>
    <t>中场</t>
  </si>
  <si>
    <t>粗体字为脑震荡换人</t>
  </si>
  <si>
    <t>红牌或四黄(足协杯，亚冠联赛为两黄)停赛及被足协禁赛</t>
  </si>
  <si>
    <t>注：中超联赛第三轮对阵河南酒祖杜康比赛中，上海海港队务孙祥被主裁判黄牌警告.中超联赛第四轮对阵北京国安比赛中，上海海港主教练凯文·文森特·穆斯卡特被主裁判黄牌警告.冠联赛第二轮对浦项铁人比赛中，上海海港22号马修斯·尤萨第79分钟被主裁判红牌罚出场，赛后被追加停赛2场，合计3场.亚冠联赛第五轮对阵蔚山HD比赛中，上海海港队医科蒂被主裁判黄牌警告.第六轮对阵光州FC比赛中，上海海港助理教练阿洛伊西被主裁判黄牌警告，上海海港13号魏震第55分钟被主裁判红牌罚出场，赛后被追加停赛2场，合计3场.</t>
  </si>
  <si>
    <t>斜体字为额外换人</t>
  </si>
  <si>
    <t>两黄变一红</t>
  </si>
  <si>
    <t>注:1.出场时间不含补时，2助攻数据不含造点球及造乌龙球3.两黄变一红只记录红牌.</t>
  </si>
  <si>
    <t>替补未出场</t>
  </si>
  <si>
    <t>数据来源：中国足球研究院网(中超联赛。足协杯)德国转会市场网(亚冠联赛。超级杯)</t>
  </si>
  <si>
    <t>2024赛季上海海港中超联赛出场记录表</t>
  </si>
  <si>
    <t>蔡慧康</t>
  </si>
  <si>
    <t>奥斯卡(F)</t>
  </si>
  <si>
    <t>14(6)</t>
  </si>
  <si>
    <t>马蒂亚斯·巴尔加斯(F)</t>
  </si>
  <si>
    <t>12(1)</t>
  </si>
  <si>
    <t>沈子贵(☆)</t>
  </si>
  <si>
    <t>莱奥·奇塔迪尼(F)</t>
  </si>
  <si>
    <t>陈彬彬</t>
  </si>
  <si>
    <t>鲍世蒙(U21)</t>
  </si>
  <si>
    <t>刘祝润</t>
  </si>
  <si>
    <t>陈序煌(U21)</t>
  </si>
  <si>
    <t>黎德明(U21)</t>
  </si>
  <si>
    <t>刘锴(U21)(补报)</t>
  </si>
  <si>
    <t>赵智晨(U21)(补报)</t>
  </si>
  <si>
    <t>梁锟(U21)</t>
  </si>
  <si>
    <t>陈阳(U21)(补报)</t>
  </si>
  <si>
    <t>张济凡(U21)(补报)</t>
  </si>
  <si>
    <t>刘小龙(U21)</t>
  </si>
  <si>
    <t>注：第三轮对阵河南酒祖杜康比赛中，上海海港队务孙祥被主裁判黄牌警告.第四轮对阵北京国安比赛中，上海海港主教练凯文·文森特·穆斯卡特被主裁判黄牌警告.</t>
  </si>
  <si>
    <t>2024赛季上海海港足协杯出场记录表</t>
  </si>
  <si>
    <t>王染超</t>
  </si>
  <si>
    <t>1(1)</t>
  </si>
  <si>
    <t>莱奥·奇塔迪尼</t>
  </si>
  <si>
    <t>2024-2025赛季上海海港亚冠精英赛出场记录表</t>
  </si>
  <si>
    <t>陈阳(U21)(撤销)</t>
  </si>
  <si>
    <t>注：第二轮对浦项铁人比赛中，上海海港22号马修斯·尤萨第79分钟被主裁判红牌罚出场，赛后被追加停赛2场，合计3场.第五轮对阵蔚山HD比赛中，上海海港队医科蒂被主裁判黄牌警告.第六轮对阵光州FC比赛中，上海海港助理教练阿洛伊西被主裁判黄牌警告，上海海港13号魏震第55分钟被主裁判红牌罚出场，赛后被追加停赛2场，合计3场.</t>
  </si>
  <si>
    <t>2024赛季上海海港超级杯出场记录表</t>
  </si>
  <si>
    <t>贺惯</t>
  </si>
  <si>
    <t>鲍世蒙</t>
  </si>
  <si>
    <t>陈序煌</t>
  </si>
  <si>
    <t>黎德明</t>
  </si>
  <si>
    <t>梁锟</t>
  </si>
  <si>
    <t>刘小龙</t>
  </si>
  <si>
    <t>2024华润怡宝中国足球协会超级联赛(第一轮)</t>
  </si>
  <si>
    <t>比赛日期</t>
  </si>
  <si>
    <t>2024年3月1日  20:00</t>
  </si>
  <si>
    <t>比赛场地</t>
  </si>
  <si>
    <t>上汽浦东足球场</t>
  </si>
  <si>
    <t>观众人数</t>
  </si>
  <si>
    <t>傅明</t>
  </si>
  <si>
    <t>第一助理</t>
  </si>
  <si>
    <t>曹奕</t>
  </si>
  <si>
    <t>第二助理</t>
  </si>
  <si>
    <t>国景涛</t>
  </si>
  <si>
    <t>第四官员</t>
  </si>
  <si>
    <t>关星</t>
  </si>
  <si>
    <t>视频助理裁判</t>
  </si>
  <si>
    <t>王巍</t>
  </si>
  <si>
    <t>视频助理裁判助理</t>
  </si>
  <si>
    <t>任通</t>
  </si>
  <si>
    <t>比赛监督</t>
  </si>
  <si>
    <t>姜战岳</t>
  </si>
  <si>
    <t>裁判监督</t>
  </si>
  <si>
    <t>刘庆伟</t>
  </si>
  <si>
    <t>上海海港</t>
  </si>
  <si>
    <t>武汉三镇</t>
  </si>
  <si>
    <t>上半场</t>
  </si>
  <si>
    <t>下半场</t>
  </si>
  <si>
    <t>首发阵容</t>
  </si>
  <si>
    <t>下场</t>
  </si>
  <si>
    <t>球员</t>
  </si>
  <si>
    <t>姜至鹏</t>
  </si>
  <si>
    <t>朴志洙</t>
  </si>
  <si>
    <t>30’</t>
  </si>
  <si>
    <t>恩里克</t>
  </si>
  <si>
    <t>罗马里奥</t>
  </si>
  <si>
    <t>奥斯卡C</t>
  </si>
  <si>
    <t>张晓彬</t>
  </si>
  <si>
    <t>79’</t>
  </si>
  <si>
    <t>巴尔加斯</t>
  </si>
  <si>
    <t>何超</t>
  </si>
  <si>
    <t>36’</t>
  </si>
  <si>
    <t>42’</t>
  </si>
  <si>
    <t>邓涵文</t>
  </si>
  <si>
    <t>68’</t>
  </si>
  <si>
    <t>79’**</t>
  </si>
  <si>
    <t>王毅</t>
  </si>
  <si>
    <t>80’</t>
  </si>
  <si>
    <t>17’</t>
  </si>
  <si>
    <t>79’*</t>
  </si>
  <si>
    <t>刘殿座C</t>
  </si>
  <si>
    <t>尤萨</t>
  </si>
  <si>
    <t>达兰</t>
  </si>
  <si>
    <t>85’</t>
  </si>
  <si>
    <t>吾米提江</t>
  </si>
  <si>
    <t>替补阵容</t>
  </si>
  <si>
    <t>上场</t>
  </si>
  <si>
    <t>魏黾哲</t>
  </si>
  <si>
    <t>陶强龙</t>
  </si>
  <si>
    <t>刘若钒</t>
  </si>
  <si>
    <t>肖开提江</t>
  </si>
  <si>
    <t>沈子贵</t>
  </si>
  <si>
    <t>张辉</t>
  </si>
  <si>
    <t>奇塔迪尼</t>
  </si>
  <si>
    <t>陈宇浩</t>
  </si>
  <si>
    <t>刘奕鸣</t>
  </si>
  <si>
    <t>刘越</t>
  </si>
  <si>
    <t>艾菲尔丁</t>
  </si>
  <si>
    <t>任航</t>
  </si>
  <si>
    <t>何统帅</t>
  </si>
  <si>
    <t>张涛</t>
  </si>
  <si>
    <t>凯文·文森特·穆斯卡特(澳大利亚)</t>
  </si>
  <si>
    <t>主教练</t>
  </si>
  <si>
    <t>里卡多·罗德里格斯·苏亚雷斯(西班牙)</t>
  </si>
  <si>
    <t>红/红/红</t>
  </si>
  <si>
    <t>球衣/球裤/球袜</t>
  </si>
  <si>
    <t>蓝/蓝/蓝</t>
  </si>
  <si>
    <t>武磊(吕文君)</t>
  </si>
  <si>
    <t>33’</t>
  </si>
  <si>
    <t>20’</t>
  </si>
  <si>
    <t>武磊(奥斯卡)</t>
  </si>
  <si>
    <t>75’</t>
  </si>
  <si>
    <t>进球</t>
  </si>
  <si>
    <t>90+2</t>
  </si>
  <si>
    <t>(助攻)</t>
  </si>
  <si>
    <t>数据来源：中国足球研究院网</t>
  </si>
  <si>
    <t>2024华润怡宝中国足球协会超级联赛(第二轮)</t>
  </si>
  <si>
    <t>2024年3月9日  19:35</t>
  </si>
  <si>
    <t>杭州黄龙体育中心</t>
  </si>
  <si>
    <t>麦麦提江·艾合麦提</t>
  </si>
  <si>
    <t>汤朝</t>
  </si>
  <si>
    <t>席飞</t>
  </si>
  <si>
    <t>黄翼</t>
  </si>
  <si>
    <t>顾春含</t>
  </si>
  <si>
    <t>贺凯</t>
  </si>
  <si>
    <t>罗景文</t>
  </si>
  <si>
    <t>冯文强</t>
  </si>
  <si>
    <t>浙江</t>
  </si>
  <si>
    <t>90+6</t>
  </si>
  <si>
    <t>72’90+6</t>
  </si>
  <si>
    <t>孙正傲</t>
  </si>
  <si>
    <t>71’</t>
  </si>
  <si>
    <t>奥乌苏</t>
  </si>
  <si>
    <t>90’</t>
  </si>
  <si>
    <t>钱杰给</t>
  </si>
  <si>
    <t>王燊超C</t>
  </si>
  <si>
    <t>1’</t>
  </si>
  <si>
    <t>83’*</t>
  </si>
  <si>
    <t>李提香</t>
  </si>
  <si>
    <t>弗兰克C</t>
  </si>
  <si>
    <t>65’</t>
  </si>
  <si>
    <t>董宇</t>
  </si>
  <si>
    <t>78’</t>
  </si>
  <si>
    <t>90’*</t>
  </si>
  <si>
    <t>程进</t>
  </si>
  <si>
    <t>HT</t>
  </si>
  <si>
    <t>83’</t>
  </si>
  <si>
    <t>岳鑫</t>
  </si>
  <si>
    <t>22’</t>
  </si>
  <si>
    <t>赵博</t>
  </si>
  <si>
    <t>90+3</t>
  </si>
  <si>
    <t>卢卡斯</t>
  </si>
  <si>
    <t>HT*</t>
  </si>
  <si>
    <t>莱昂纳多</t>
  </si>
  <si>
    <t>86’</t>
  </si>
  <si>
    <t>董春雨</t>
  </si>
  <si>
    <t>梁诺恒</t>
  </si>
  <si>
    <t>王瑒</t>
  </si>
  <si>
    <t>刘浩帆</t>
  </si>
  <si>
    <t>姚均晟</t>
  </si>
  <si>
    <t>高迪</t>
  </si>
  <si>
    <t>吴伟</t>
  </si>
  <si>
    <t>阿布力克木</t>
  </si>
  <si>
    <t>王东升</t>
  </si>
  <si>
    <t>张佳祺</t>
  </si>
  <si>
    <t>顾斌</t>
  </si>
  <si>
    <t>王钰栋</t>
  </si>
  <si>
    <t>乔迪·温亚尔斯(西班牙)</t>
  </si>
  <si>
    <t>绿/绿/绿</t>
  </si>
  <si>
    <t>注：第16分钟和第93分钟，浙江队翻译曲俊澄，主教练乔迪·温亚尔斯分别被主裁判黄牌警告</t>
  </si>
  <si>
    <t>2024华润怡宝中国足球协会超级联赛(第三轮)</t>
  </si>
  <si>
    <t>2024年3月30日  20:00</t>
  </si>
  <si>
    <t>张雷</t>
  </si>
  <si>
    <t>张超</t>
  </si>
  <si>
    <t>张彦斌</t>
  </si>
  <si>
    <t>甄伟</t>
  </si>
  <si>
    <t>王竞</t>
  </si>
  <si>
    <t>杨楠</t>
  </si>
  <si>
    <t>郭文</t>
  </si>
  <si>
    <t>张丰年</t>
  </si>
  <si>
    <t>河南俱乐部酒祖杜康</t>
  </si>
  <si>
    <t>刘易鑫</t>
  </si>
  <si>
    <t>德尼奇</t>
  </si>
  <si>
    <t>张琳芃C</t>
  </si>
  <si>
    <t>黄紫昌C</t>
  </si>
  <si>
    <t>63’</t>
  </si>
  <si>
    <t>78’**</t>
  </si>
  <si>
    <t>阿奇姆彭</t>
  </si>
  <si>
    <t>73’</t>
  </si>
  <si>
    <t>90+8</t>
  </si>
  <si>
    <t>徐浩峰</t>
  </si>
  <si>
    <t>科维奇</t>
  </si>
  <si>
    <t>黄锐烽</t>
  </si>
  <si>
    <t>73’*</t>
  </si>
  <si>
    <t>李松益</t>
  </si>
  <si>
    <t>57’</t>
  </si>
  <si>
    <t>78’*</t>
  </si>
  <si>
    <t>徐嘉敏</t>
  </si>
  <si>
    <t>迈达纳</t>
  </si>
  <si>
    <t>53’</t>
  </si>
  <si>
    <t>纳萨里奥</t>
  </si>
  <si>
    <t>史成龙</t>
  </si>
  <si>
    <t>周缘德</t>
  </si>
  <si>
    <t>奥斯卡</t>
  </si>
  <si>
    <t>王上源</t>
  </si>
  <si>
    <t>古斯塔沃</t>
  </si>
  <si>
    <t>钟义浩</t>
  </si>
  <si>
    <t>冯伯元</t>
  </si>
  <si>
    <t>杨阔</t>
  </si>
  <si>
    <t>王金帅</t>
  </si>
  <si>
    <t>杨意林</t>
  </si>
  <si>
    <t>陈克强</t>
  </si>
  <si>
    <t>柯钊</t>
  </si>
  <si>
    <t>牛梓屹</t>
  </si>
  <si>
    <t>黎腾龙</t>
  </si>
  <si>
    <t>南基一(韩国)</t>
  </si>
  <si>
    <t>56’</t>
  </si>
  <si>
    <t>84’</t>
  </si>
  <si>
    <r>
      <rPr>
        <b/>
        <sz val="11"/>
        <color theme="1"/>
        <rFont val="微软雅黑"/>
        <charset val="134"/>
      </rPr>
      <t>科维奇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纳萨里奥</t>
    </r>
    <r>
      <rPr>
        <b/>
        <sz val="11"/>
        <color rgb="FF000000"/>
        <rFont val="微软雅黑"/>
        <charset val="134"/>
      </rPr>
      <t>)</t>
    </r>
  </si>
  <si>
    <t>张琳芃(巴尔加斯)</t>
  </si>
  <si>
    <t>89’</t>
  </si>
  <si>
    <t>90+7</t>
  </si>
  <si>
    <t>注：第76分钟，上海海港队务孙祥被主裁判黄牌警告</t>
  </si>
  <si>
    <t>2024华润怡宝中国足球协会超级联赛(第四轮)</t>
  </si>
  <si>
    <t>2024年4月5日  19:35</t>
  </si>
  <si>
    <t>北京工人体育场</t>
  </si>
  <si>
    <t>马济</t>
  </si>
  <si>
    <t>刘威</t>
  </si>
  <si>
    <t>张雪森</t>
  </si>
  <si>
    <t>贺春亮</t>
  </si>
  <si>
    <t>北京国安</t>
  </si>
  <si>
    <t>马马杜</t>
  </si>
  <si>
    <t>何宇鹏</t>
  </si>
  <si>
    <t>恩加德乌</t>
  </si>
  <si>
    <t>72’</t>
  </si>
  <si>
    <t>45+3</t>
  </si>
  <si>
    <t>贡萨洛</t>
  </si>
  <si>
    <t>张稀哲C</t>
  </si>
  <si>
    <t>56’*</t>
  </si>
  <si>
    <t>林良铭</t>
  </si>
  <si>
    <t>74’*</t>
  </si>
  <si>
    <t>李可</t>
  </si>
  <si>
    <t>柏杨</t>
  </si>
  <si>
    <t>13’</t>
  </si>
  <si>
    <t>法比奥</t>
  </si>
  <si>
    <t>侯森</t>
  </si>
  <si>
    <t>56’**</t>
  </si>
  <si>
    <t>74’</t>
  </si>
  <si>
    <t>江文豪</t>
  </si>
  <si>
    <t>韩佳奇</t>
  </si>
  <si>
    <t>池忠国</t>
  </si>
  <si>
    <t>张玉宁</t>
  </si>
  <si>
    <t>冯博轩</t>
  </si>
  <si>
    <t>杨立瑜</t>
  </si>
  <si>
    <t>方昊</t>
  </si>
  <si>
    <t>乃比江</t>
  </si>
  <si>
    <t>王子铭</t>
  </si>
  <si>
    <t>张源</t>
  </si>
  <si>
    <t>于大宝</t>
  </si>
  <si>
    <t>阿德本罗</t>
  </si>
  <si>
    <t>76’</t>
  </si>
  <si>
    <t>曹永竞</t>
  </si>
  <si>
    <t>何塞·里卡多·里贝罗·苏亚雷斯(葡萄牙)</t>
  </si>
  <si>
    <r>
      <rPr>
        <b/>
        <sz val="11"/>
        <color theme="1"/>
        <rFont val="微软雅黑"/>
        <charset val="134"/>
      </rPr>
      <t>贡萨洛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柏杨</t>
    </r>
    <r>
      <rPr>
        <b/>
        <sz val="11"/>
        <color rgb="FF000000"/>
        <rFont val="微软雅黑"/>
        <charset val="134"/>
      </rPr>
      <t>)</t>
    </r>
  </si>
  <si>
    <t>27’</t>
  </si>
  <si>
    <t>11’</t>
  </si>
  <si>
    <t>张玉宁PK</t>
  </si>
  <si>
    <t>武磊(沈子贵)</t>
  </si>
  <si>
    <t>注：第98分钟，上海海港主教练凯文·文森特·穆斯卡特主裁判黄牌警告</t>
  </si>
  <si>
    <t>2024华润怡宝中国足球协会超级联赛(第五轮)</t>
  </si>
  <si>
    <t>2024年4月9日  18:00</t>
  </si>
  <si>
    <t>如皋奥体中心</t>
  </si>
  <si>
    <t>杜健鑫</t>
  </si>
  <si>
    <t>孙凯</t>
  </si>
  <si>
    <t>何龙</t>
  </si>
  <si>
    <t>苏子豪</t>
  </si>
  <si>
    <t>王威</t>
  </si>
  <si>
    <t>范广会</t>
  </si>
  <si>
    <t>刘铁军</t>
  </si>
  <si>
    <t>南通支云</t>
  </si>
  <si>
    <t>马晟</t>
  </si>
  <si>
    <t>HT**</t>
  </si>
  <si>
    <t>杨明洋</t>
  </si>
  <si>
    <t>马塔</t>
  </si>
  <si>
    <t>宋浩宇</t>
  </si>
  <si>
    <t>普茨林</t>
  </si>
  <si>
    <t>61’*</t>
  </si>
  <si>
    <t>77’</t>
  </si>
  <si>
    <t>江子磊</t>
  </si>
  <si>
    <t>12’</t>
  </si>
  <si>
    <t>安东尼</t>
  </si>
  <si>
    <t>66’</t>
  </si>
  <si>
    <t>薛庆浩</t>
  </si>
  <si>
    <t>曹康</t>
  </si>
  <si>
    <t>郑浩乾</t>
  </si>
  <si>
    <t>61’**</t>
  </si>
  <si>
    <t>44’</t>
  </si>
  <si>
    <t>罗歆C</t>
  </si>
  <si>
    <t>61’</t>
  </si>
  <si>
    <t>李华扬</t>
  </si>
  <si>
    <t>魏来</t>
  </si>
  <si>
    <t>王杰</t>
  </si>
  <si>
    <t>叶力江</t>
  </si>
  <si>
    <t>戈迪内斯</t>
  </si>
  <si>
    <t>努艾力</t>
  </si>
  <si>
    <t>陈钊</t>
  </si>
  <si>
    <t>刘伟</t>
  </si>
  <si>
    <t>季胜攀</t>
  </si>
  <si>
    <t>叶道驰</t>
  </si>
  <si>
    <t>廖垒</t>
  </si>
  <si>
    <t>卢永涛</t>
  </si>
  <si>
    <t>米哈洛·尤拉索维奇(塞尔维亚)</t>
  </si>
  <si>
    <t>14’</t>
  </si>
  <si>
    <t>奥斯卡PK</t>
  </si>
  <si>
    <t>45+2</t>
  </si>
  <si>
    <t>李昂(蒋光太)</t>
  </si>
  <si>
    <t>2024华润怡宝中国足球协会超级联赛(第六轮)</t>
  </si>
  <si>
    <t>2024年4月14日  19:35</t>
  </si>
  <si>
    <t>马宁</t>
  </si>
  <si>
    <t>施翔</t>
  </si>
  <si>
    <t>谢丽君(女)</t>
  </si>
  <si>
    <t>万涛</t>
  </si>
  <si>
    <t>关长亮</t>
  </si>
  <si>
    <t>王劼</t>
  </si>
  <si>
    <t>孙葆洁</t>
  </si>
  <si>
    <t>山东泰山</t>
  </si>
  <si>
    <t>贾德松C</t>
  </si>
  <si>
    <t>帕托</t>
  </si>
  <si>
    <t>21’</t>
  </si>
  <si>
    <t>卡扎伊什维利</t>
  </si>
  <si>
    <t>刘洋</t>
  </si>
  <si>
    <t>90+10</t>
  </si>
  <si>
    <t>吴兴涵</t>
  </si>
  <si>
    <t>63’**</t>
  </si>
  <si>
    <t>90+3*</t>
  </si>
  <si>
    <t>廖力生</t>
  </si>
  <si>
    <t>刘世博</t>
  </si>
  <si>
    <t>买乌郎</t>
  </si>
  <si>
    <t>63’*</t>
  </si>
  <si>
    <t>70’</t>
  </si>
  <si>
    <t>赵剑非</t>
  </si>
  <si>
    <t>高准翼</t>
  </si>
  <si>
    <t>32’</t>
  </si>
  <si>
    <t>黄政宇</t>
  </si>
  <si>
    <t>童磊</t>
  </si>
  <si>
    <t>德尔加多</t>
  </si>
  <si>
    <t>克雷桑</t>
  </si>
  <si>
    <t>史松宸</t>
  </si>
  <si>
    <t>韩镕泽</t>
  </si>
  <si>
    <t>李源一</t>
  </si>
  <si>
    <t>石柯</t>
  </si>
  <si>
    <t>陈蒲</t>
  </si>
  <si>
    <t>阿卜杜肉苏力</t>
  </si>
  <si>
    <t>费南多</t>
  </si>
  <si>
    <t>刘国宝</t>
  </si>
  <si>
    <t>吉翔</t>
  </si>
  <si>
    <t>崔康熙(韩国)</t>
  </si>
  <si>
    <t>白/蓝/蓝</t>
  </si>
  <si>
    <r>
      <rPr>
        <b/>
        <sz val="11"/>
        <color rgb="FF000000"/>
        <rFont val="微软雅黑"/>
        <charset val="134"/>
      </rPr>
      <t>古斯塔沃(</t>
    </r>
    <r>
      <rPr>
        <b/>
        <sz val="11"/>
        <color theme="1"/>
        <rFont val="微软雅黑"/>
        <charset val="134"/>
      </rPr>
      <t>奇塔迪尼</t>
    </r>
    <r>
      <rPr>
        <b/>
        <sz val="11"/>
        <color rgb="FF000000"/>
        <rFont val="微软雅黑"/>
        <charset val="134"/>
      </rPr>
      <t>)</t>
    </r>
  </si>
  <si>
    <t>7’</t>
  </si>
  <si>
    <t>张琳芃OG</t>
  </si>
  <si>
    <t>34’</t>
  </si>
  <si>
    <t>23’</t>
  </si>
  <si>
    <r>
      <rPr>
        <b/>
        <sz val="11"/>
        <color theme="1"/>
        <rFont val="微软雅黑"/>
        <charset val="134"/>
      </rPr>
      <t>德尔加多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廖力生</t>
    </r>
    <r>
      <rPr>
        <b/>
        <sz val="11"/>
        <color rgb="FF000000"/>
        <rFont val="微软雅黑"/>
        <charset val="134"/>
      </rPr>
      <t>)</t>
    </r>
  </si>
  <si>
    <t>武磊(李帅)</t>
  </si>
  <si>
    <t>54’</t>
  </si>
  <si>
    <t>29’</t>
  </si>
  <si>
    <r>
      <rPr>
        <b/>
        <sz val="11"/>
        <color theme="1"/>
        <rFont val="微软雅黑"/>
        <charset val="134"/>
      </rPr>
      <t>贾德松</t>
    </r>
    <r>
      <rPr>
        <b/>
        <sz val="11"/>
        <color rgb="FF000000"/>
        <rFont val="微软雅黑"/>
        <charset val="134"/>
      </rPr>
      <t>(吴兴涵)</t>
    </r>
  </si>
  <si>
    <t>注：第58分钟，山东泰山主教练崔康熙黄牌警告后对主裁判不满被红牌罚出场</t>
  </si>
  <si>
    <t>2024华润怡宝中国足球协会超级联赛(第八轮)</t>
  </si>
  <si>
    <t>2024年4月27日  19:35</t>
  </si>
  <si>
    <t>杨洋</t>
  </si>
  <si>
    <t>牛明辉</t>
  </si>
  <si>
    <t>孟祥昆</t>
  </si>
  <si>
    <t>上海申花</t>
  </si>
  <si>
    <t>蒋圣龙</t>
  </si>
  <si>
    <t>43’</t>
  </si>
  <si>
    <t>朱辰杰</t>
  </si>
  <si>
    <t>阿马杜</t>
  </si>
  <si>
    <t>徐皓阳</t>
  </si>
  <si>
    <t>路易斯</t>
  </si>
  <si>
    <t>68’*</t>
  </si>
  <si>
    <t>特谢拉</t>
  </si>
  <si>
    <t>马莱莱</t>
  </si>
  <si>
    <t>60’*</t>
  </si>
  <si>
    <t>81’</t>
  </si>
  <si>
    <t>吴曦C</t>
  </si>
  <si>
    <t>16’</t>
  </si>
  <si>
    <t>81’*</t>
  </si>
  <si>
    <t>杨泽翔</t>
  </si>
  <si>
    <t>82’</t>
  </si>
  <si>
    <t>高天意</t>
  </si>
  <si>
    <t>60’</t>
  </si>
  <si>
    <t>3’</t>
  </si>
  <si>
    <t>鲍亚雄</t>
  </si>
  <si>
    <t>马镇</t>
  </si>
  <si>
    <t>金顺凯</t>
  </si>
  <si>
    <t>戴伟浚</t>
  </si>
  <si>
    <t>谢鹏飞</t>
  </si>
  <si>
    <t>于汉超</t>
  </si>
  <si>
    <t>金洋洋</t>
  </si>
  <si>
    <t>90+9</t>
  </si>
  <si>
    <t>曹贇定</t>
  </si>
  <si>
    <t>周俊辰</t>
  </si>
  <si>
    <t>艾迪</t>
  </si>
  <si>
    <t>汪海健</t>
  </si>
  <si>
    <t>90+5</t>
  </si>
  <si>
    <t>费尔南多</t>
  </si>
  <si>
    <t>刘宇杰</t>
  </si>
  <si>
    <t>莱昂尼德·斯卢茨基(俄罗斯)</t>
  </si>
  <si>
    <t>古斯塔沃(李昂)</t>
  </si>
  <si>
    <t>59’</t>
  </si>
  <si>
    <t>特谢拉(路易斯)</t>
  </si>
  <si>
    <t>2024华润怡宝中国足球协会超级联赛(第九轮)</t>
  </si>
  <si>
    <t>2024年5月1日  18:00</t>
  </si>
  <si>
    <t>青岛青春足球场</t>
  </si>
  <si>
    <t>周旭</t>
  </si>
  <si>
    <t>陈金栋</t>
  </si>
  <si>
    <t>李鹏</t>
  </si>
  <si>
    <t>江永亮</t>
  </si>
  <si>
    <t>于铎</t>
  </si>
  <si>
    <t>青岛海牛</t>
  </si>
  <si>
    <t>38’</t>
  </si>
  <si>
    <t>刘军帅</t>
  </si>
  <si>
    <t>米洛维奇</t>
  </si>
  <si>
    <t>萨里奇</t>
  </si>
  <si>
    <t>康瓜</t>
  </si>
  <si>
    <t>博阿基耶</t>
  </si>
  <si>
    <t>71’*</t>
  </si>
  <si>
    <t>陈纯新</t>
  </si>
  <si>
    <t>李海龙</t>
  </si>
  <si>
    <t>王建明</t>
  </si>
  <si>
    <t>牟鹏飞C</t>
  </si>
  <si>
    <t>龙威</t>
  </si>
  <si>
    <t>刘佳燊</t>
  </si>
  <si>
    <t>71’**</t>
  </si>
  <si>
    <t>刘君</t>
  </si>
  <si>
    <t>沙一博</t>
  </si>
  <si>
    <t>刘鍏成</t>
  </si>
  <si>
    <t>马兴煜</t>
  </si>
  <si>
    <t>李苏达</t>
  </si>
  <si>
    <t>徐洋</t>
  </si>
  <si>
    <t>胡靖航</t>
  </si>
  <si>
    <t>王子豪</t>
  </si>
  <si>
    <t>迭戈</t>
  </si>
  <si>
    <t>郑龙</t>
  </si>
  <si>
    <t>钟晋宝</t>
  </si>
  <si>
    <t>张威</t>
  </si>
  <si>
    <t>亚森·彼得罗夫(保加利亚)</t>
  </si>
  <si>
    <t>橙/黑/橙</t>
  </si>
  <si>
    <t>白/白/白</t>
  </si>
  <si>
    <t>武磊(巴尔加斯)</t>
  </si>
  <si>
    <t>古斯塔沃(武磊)</t>
  </si>
  <si>
    <t>王燊超(徐新)</t>
  </si>
  <si>
    <t>87’</t>
  </si>
  <si>
    <t>武磊(冯劲)</t>
  </si>
  <si>
    <t>2024华润怡宝中国足球协会超级联赛(第十轮)</t>
  </si>
  <si>
    <t>2024年5月5日  20:00</t>
  </si>
  <si>
    <t>深圳宝安体育中心</t>
  </si>
  <si>
    <t>王琢</t>
  </si>
  <si>
    <t>郝树辉</t>
  </si>
  <si>
    <t>邢琦</t>
  </si>
  <si>
    <t>穆禹辰</t>
  </si>
  <si>
    <t>曾劼</t>
  </si>
  <si>
    <t>苏继革</t>
  </si>
  <si>
    <t>深圳新鹏城</t>
  </si>
  <si>
    <t>田依浓</t>
  </si>
  <si>
    <t>59’*</t>
  </si>
  <si>
    <t>蒂亚戈</t>
  </si>
  <si>
    <t>阿尔门特罗斯</t>
  </si>
  <si>
    <t>奥尔蒂斯</t>
  </si>
  <si>
    <t>加西亚</t>
  </si>
  <si>
    <t>彭鹏</t>
  </si>
  <si>
    <t>80’*</t>
  </si>
  <si>
    <t>于睿</t>
  </si>
  <si>
    <t>李智</t>
  </si>
  <si>
    <t>杜加利奇</t>
  </si>
  <si>
    <t>8’</t>
  </si>
  <si>
    <t>王浩</t>
  </si>
  <si>
    <t>张煜东C</t>
  </si>
  <si>
    <t>45+5</t>
  </si>
  <si>
    <t>张卫</t>
  </si>
  <si>
    <t>王峤</t>
  </si>
  <si>
    <t>林创益</t>
  </si>
  <si>
    <t>周大地</t>
  </si>
  <si>
    <t>赵石</t>
  </si>
  <si>
    <t>安永佳</t>
  </si>
  <si>
    <t>南松</t>
  </si>
  <si>
    <t>肖鲲</t>
  </si>
  <si>
    <t>拜合拉木</t>
  </si>
  <si>
    <t>尼扎木丁</t>
  </si>
  <si>
    <t>朱宝杰</t>
  </si>
  <si>
    <t>阮杨</t>
  </si>
  <si>
    <t>赫苏斯·罗德里格斯·塔托(西班牙)</t>
  </si>
  <si>
    <t>武磊(尤萨)</t>
  </si>
  <si>
    <t>45+4</t>
  </si>
  <si>
    <t>巴尔加斯(尤萨)</t>
  </si>
  <si>
    <t>50’</t>
  </si>
  <si>
    <t>巴尔加斯(奥斯卡)</t>
  </si>
  <si>
    <t>古斯塔沃(奥斯卡)</t>
  </si>
  <si>
    <t>巴尔加斯PK</t>
  </si>
  <si>
    <t>2024华润怡宝中国足球协会超级联赛(第十一轮)</t>
  </si>
  <si>
    <t>2024年5月10日  20:00</t>
  </si>
  <si>
    <t>张杨帆</t>
  </si>
  <si>
    <t>苏晓飞</t>
  </si>
  <si>
    <t>李海新</t>
  </si>
  <si>
    <t>长春亚泰</t>
  </si>
  <si>
    <t>贝里奇</t>
  </si>
  <si>
    <t>85’*</t>
  </si>
  <si>
    <t>塞尔吉尼奥</t>
  </si>
  <si>
    <t>廖承坚</t>
  </si>
  <si>
    <t>39’</t>
  </si>
  <si>
    <t>严智宇</t>
  </si>
  <si>
    <t>元敏诚</t>
  </si>
  <si>
    <t>王智峰</t>
  </si>
  <si>
    <t>谭龙</t>
  </si>
  <si>
    <t>孙国梁</t>
  </si>
  <si>
    <t>王禹</t>
  </si>
  <si>
    <t>吉列尔梅</t>
  </si>
  <si>
    <t>88’</t>
  </si>
  <si>
    <t>祖伊</t>
  </si>
  <si>
    <t>阿不都海米提</t>
  </si>
  <si>
    <t>罗西奇</t>
  </si>
  <si>
    <t>张华晨</t>
  </si>
  <si>
    <t>刘云</t>
  </si>
  <si>
    <t>汪晋贤</t>
  </si>
  <si>
    <t>杨欣洋</t>
  </si>
  <si>
    <t>田玉达</t>
  </si>
  <si>
    <t>张宇峰</t>
  </si>
  <si>
    <t>吴亚轲</t>
  </si>
  <si>
    <t>何朕宇</t>
  </si>
  <si>
    <t>萨比提</t>
  </si>
  <si>
    <t>贺一然</t>
  </si>
  <si>
    <t>谢晖</t>
  </si>
  <si>
    <t>10’</t>
  </si>
  <si>
    <t>31’</t>
  </si>
  <si>
    <t>26’</t>
  </si>
  <si>
    <t>58’</t>
  </si>
  <si>
    <t>巴尔加斯(王振澳)</t>
  </si>
  <si>
    <t>武磊(奇塔迪尼)</t>
  </si>
  <si>
    <t>49’</t>
  </si>
  <si>
    <t>2024华润怡宝中国足球协会超级联赛(第十二轮)</t>
  </si>
  <si>
    <t>2024年5月18日  19:35</t>
  </si>
  <si>
    <t>青岛西海岸大学城体育场</t>
  </si>
  <si>
    <t>刘星</t>
  </si>
  <si>
    <t>梁尚松</t>
  </si>
  <si>
    <t>王哲</t>
  </si>
  <si>
    <t>范崎</t>
  </si>
  <si>
    <t>青岛西海岸</t>
  </si>
  <si>
    <t>宋博为</t>
  </si>
  <si>
    <t>内尔松卢斯</t>
  </si>
  <si>
    <t>阿兰</t>
  </si>
  <si>
    <t>55’</t>
  </si>
  <si>
    <t>谭凯元</t>
  </si>
  <si>
    <t>买尔旦江</t>
  </si>
  <si>
    <t>朴世豪</t>
  </si>
  <si>
    <t>爱德华多</t>
  </si>
  <si>
    <t>45+9</t>
  </si>
  <si>
    <t>段刘愚</t>
  </si>
  <si>
    <t>裴帅</t>
  </si>
  <si>
    <t>45+7</t>
  </si>
  <si>
    <t>叶尔杰提</t>
  </si>
  <si>
    <t>哈罗扬C</t>
  </si>
  <si>
    <t>季家葆</t>
  </si>
  <si>
    <t>赵宏略</t>
  </si>
  <si>
    <t>刘谱锦</t>
  </si>
  <si>
    <t>葛振</t>
  </si>
  <si>
    <t>田勇</t>
  </si>
  <si>
    <t>冯刚</t>
  </si>
  <si>
    <t>陈祥煜</t>
  </si>
  <si>
    <t>67’</t>
  </si>
  <si>
    <t>陈柏良</t>
  </si>
  <si>
    <t>刘子铭</t>
  </si>
  <si>
    <t>阿布都合力力</t>
  </si>
  <si>
    <t>杨博宇</t>
  </si>
  <si>
    <t>何龙海</t>
  </si>
  <si>
    <t>黑崎久志(日本)</t>
  </si>
  <si>
    <t>黄/黑/黄</t>
  </si>
  <si>
    <t>阿兰(内尔松卢斯)</t>
  </si>
  <si>
    <t>35’</t>
  </si>
  <si>
    <t>24’</t>
  </si>
  <si>
    <r>
      <rPr>
        <b/>
        <sz val="11"/>
        <color rgb="FF000000"/>
        <rFont val="微软雅黑"/>
        <charset val="134"/>
      </rPr>
      <t>武磊(</t>
    </r>
    <r>
      <rPr>
        <b/>
        <sz val="11"/>
        <color theme="1"/>
        <rFont val="微软雅黑"/>
        <charset val="134"/>
      </rPr>
      <t>奇塔迪尼</t>
    </r>
    <r>
      <rPr>
        <b/>
        <sz val="11"/>
        <color rgb="FF000000"/>
        <rFont val="微软雅黑"/>
        <charset val="134"/>
      </rPr>
      <t>)</t>
    </r>
  </si>
  <si>
    <t>阿兰(段刘愚)</t>
  </si>
  <si>
    <t>李昂OG</t>
  </si>
  <si>
    <t>51’</t>
  </si>
  <si>
    <t>2024华润怡宝中国足球协会超级联赛(第十三轮)</t>
  </si>
  <si>
    <t>2024年5月22日  20:00</t>
  </si>
  <si>
    <t>王喜洪</t>
  </si>
  <si>
    <t>马运坤</t>
  </si>
  <si>
    <t>孙盛宇</t>
  </si>
  <si>
    <t>金剑</t>
  </si>
  <si>
    <t>穆宇欣</t>
  </si>
  <si>
    <t>成都蓉城</t>
  </si>
  <si>
    <t>胡荷韬</t>
  </si>
  <si>
    <t>莱切特</t>
  </si>
  <si>
    <t>韦世豪</t>
  </si>
  <si>
    <t>90+1</t>
  </si>
  <si>
    <t>周定洋C</t>
  </si>
  <si>
    <t>88’*</t>
  </si>
  <si>
    <t>77’*</t>
  </si>
  <si>
    <t>古尔芬克尔</t>
  </si>
  <si>
    <t>蹇韬</t>
  </si>
  <si>
    <t>64’</t>
  </si>
  <si>
    <t>费利佩</t>
  </si>
  <si>
    <t>杨一鸣</t>
  </si>
  <si>
    <t>木热合买提江</t>
  </si>
  <si>
    <t>62’</t>
  </si>
  <si>
    <t>杨帅</t>
  </si>
  <si>
    <t>甘超</t>
  </si>
  <si>
    <t>90+13</t>
  </si>
  <si>
    <t>耿晓峰</t>
  </si>
  <si>
    <t>唐鑫</t>
  </si>
  <si>
    <t>胡睿宝</t>
  </si>
  <si>
    <t>冯卓毅</t>
  </si>
  <si>
    <t>艾克森</t>
  </si>
  <si>
    <t>罗慕洛</t>
  </si>
  <si>
    <t>严鼎皓</t>
  </si>
  <si>
    <t>吴雷</t>
  </si>
  <si>
    <t>董岩鋒</t>
  </si>
  <si>
    <t>唐创</t>
  </si>
  <si>
    <t>刘涛</t>
  </si>
  <si>
    <t>木塔力甫</t>
  </si>
  <si>
    <t>徐正源(韩国)</t>
  </si>
  <si>
    <t>90+12</t>
  </si>
  <si>
    <t>2024华润怡宝中国足球协会超级联赛(第十四轮)</t>
  </si>
  <si>
    <t>2024年5月26日  20:00</t>
  </si>
  <si>
    <t>孙雷</t>
  </si>
  <si>
    <t>唐顺齐</t>
  </si>
  <si>
    <t>刘洪山</t>
  </si>
  <si>
    <t>沧州雄狮</t>
  </si>
  <si>
    <t>孙健祥</t>
  </si>
  <si>
    <t>苏祖</t>
  </si>
  <si>
    <t>郑达伦</t>
  </si>
  <si>
    <t>67’*</t>
  </si>
  <si>
    <t>迪力依米提</t>
  </si>
  <si>
    <t>郑凯木C</t>
  </si>
  <si>
    <t>文达</t>
  </si>
  <si>
    <t>么旭辰</t>
  </si>
  <si>
    <t>刘鑫瑜</t>
  </si>
  <si>
    <t>58’*</t>
  </si>
  <si>
    <t>马辅渔</t>
  </si>
  <si>
    <t>孙铭谦</t>
  </si>
  <si>
    <t>胡家笠</t>
  </si>
  <si>
    <t>晏紫豪</t>
  </si>
  <si>
    <t>赵英杰</t>
  </si>
  <si>
    <t>埃韦尔</t>
  </si>
  <si>
    <t>孙沁涵</t>
  </si>
  <si>
    <t>历鸿</t>
  </si>
  <si>
    <t>韩锋</t>
  </si>
  <si>
    <t>奥塔博尔</t>
  </si>
  <si>
    <t>肇俊哲</t>
  </si>
  <si>
    <t>奥斯卡(古斯塔沃)</t>
  </si>
  <si>
    <t>刘鑫瑜(迪力依米提)</t>
  </si>
  <si>
    <t>奥斯卡(武磊)</t>
  </si>
  <si>
    <t>奥斯卡(尤萨)</t>
  </si>
  <si>
    <t>2024华润怡宝中国足球协会超级联赛(第十五轮)</t>
  </si>
  <si>
    <t>2024年6月14日  20:00</t>
  </si>
  <si>
    <t>天津泰达足球场</t>
  </si>
  <si>
    <t>戴弋戈</t>
  </si>
  <si>
    <t>吴明峰</t>
  </si>
  <si>
    <t>单丹奥</t>
  </si>
  <si>
    <t>张美林</t>
  </si>
  <si>
    <t>徐航</t>
  </si>
  <si>
    <t>天津津门虎</t>
  </si>
  <si>
    <t>韩鹏飞</t>
  </si>
  <si>
    <t>阿代米</t>
  </si>
  <si>
    <t>孔帕尼奥</t>
  </si>
  <si>
    <t>黄嘉辉</t>
  </si>
  <si>
    <t>72’*</t>
  </si>
  <si>
    <t>杨梓豪</t>
  </si>
  <si>
    <t>40’</t>
  </si>
  <si>
    <t>28’</t>
  </si>
  <si>
    <t>什科里奇</t>
  </si>
  <si>
    <t>方镜淇</t>
  </si>
  <si>
    <t>巴顿</t>
  </si>
  <si>
    <t>王秋明C</t>
  </si>
  <si>
    <t>苏缘杰</t>
  </si>
  <si>
    <t>郭皓</t>
  </si>
  <si>
    <t>66’*</t>
  </si>
  <si>
    <t>格兰特</t>
  </si>
  <si>
    <t>王政豪</t>
  </si>
  <si>
    <t>王献钧</t>
  </si>
  <si>
    <t>于洋</t>
  </si>
  <si>
    <t>菲奥里奇</t>
  </si>
  <si>
    <t>谢维军</t>
  </si>
  <si>
    <t>孙学龙</t>
  </si>
  <si>
    <t>高华泽</t>
  </si>
  <si>
    <t>钱宇淼</t>
  </si>
  <si>
    <t>闫炳良</t>
  </si>
  <si>
    <t>丁海峰</t>
  </si>
  <si>
    <t>石炎</t>
  </si>
  <si>
    <t>于根伟</t>
  </si>
  <si>
    <t>古斯塔沃(王燊超)</t>
  </si>
  <si>
    <t>蒋光太(奥斯卡)</t>
  </si>
  <si>
    <t>注、第16分钟，天津津门虎队务谭望嵩被主裁判黄牌警告</t>
  </si>
  <si>
    <t>2024华润怡宝中国足球协会超级联赛(第七轮)</t>
  </si>
  <si>
    <t>2024年6月18日  19:35</t>
  </si>
  <si>
    <t>梅州五华奥体中心</t>
  </si>
  <si>
    <t>唐荣地</t>
  </si>
  <si>
    <t>李英宾</t>
  </si>
  <si>
    <t>张毅</t>
  </si>
  <si>
    <t>梅州客家</t>
  </si>
  <si>
    <t>田子羿</t>
  </si>
  <si>
    <t>廖均健</t>
  </si>
  <si>
    <t>62’70’</t>
  </si>
  <si>
    <t>叶楚贵</t>
  </si>
  <si>
    <t>18’</t>
  </si>
  <si>
    <t>康拉德</t>
  </si>
  <si>
    <t>鲁尼</t>
  </si>
  <si>
    <t>莫里斯</t>
  </si>
  <si>
    <t>史亮C</t>
  </si>
  <si>
    <t>陈哲超</t>
  </si>
  <si>
    <t>程月磊</t>
  </si>
  <si>
    <t>科索维奇</t>
  </si>
  <si>
    <t>85’**</t>
  </si>
  <si>
    <t>茹子楠</t>
  </si>
  <si>
    <t>麦高崚</t>
  </si>
  <si>
    <t>尹鸿博</t>
  </si>
  <si>
    <t>尹聪耀</t>
  </si>
  <si>
    <t>李宁</t>
  </si>
  <si>
    <t>杨超声</t>
  </si>
  <si>
    <t>杨一虎</t>
  </si>
  <si>
    <t>王嘉楠</t>
  </si>
  <si>
    <t>罗德里格</t>
  </si>
  <si>
    <t>90+4</t>
  </si>
  <si>
    <t>张偲偈</t>
  </si>
  <si>
    <t>李永佳</t>
  </si>
  <si>
    <t>郭全博</t>
  </si>
  <si>
    <t>魏志伟</t>
  </si>
  <si>
    <t>米兰·里斯蒂奇(塞尔维亚)</t>
  </si>
  <si>
    <r>
      <rPr>
        <b/>
        <sz val="11"/>
        <color theme="1"/>
        <rFont val="微软雅黑"/>
        <charset val="134"/>
      </rPr>
      <t>科索维奇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杨超声</t>
    </r>
    <r>
      <rPr>
        <b/>
        <sz val="11"/>
        <color rgb="FF000000"/>
        <rFont val="微软雅黑"/>
        <charset val="134"/>
      </rPr>
      <t>)</t>
    </r>
  </si>
  <si>
    <t>注：第66分钟，梅州客家领队李伟军被主裁判罚出场</t>
  </si>
  <si>
    <t>2024华润怡宝中国足球协会超级联赛(第十六轮)</t>
  </si>
  <si>
    <t>2024年6月25日  20:00</t>
  </si>
  <si>
    <t>武汉体育中心</t>
  </si>
  <si>
    <t>艾堃</t>
  </si>
  <si>
    <t>吕品</t>
  </si>
  <si>
    <t>赵飞</t>
  </si>
  <si>
    <t>韩伟</t>
  </si>
  <si>
    <t>任航C</t>
  </si>
  <si>
    <t>86’*</t>
  </si>
  <si>
    <t>刘殿座</t>
  </si>
  <si>
    <t>84’*</t>
  </si>
  <si>
    <t>罗森文</t>
  </si>
  <si>
    <t>陈星</t>
  </si>
  <si>
    <t>闵紫曦</t>
  </si>
  <si>
    <t>37’</t>
  </si>
  <si>
    <t>巴尔加斯(古斯塔沃)</t>
  </si>
  <si>
    <t>2024华润怡宝中国足球协会超级联赛(第十七轮)</t>
  </si>
  <si>
    <t>2024年6月29日  19:35</t>
  </si>
  <si>
    <t>刘钊</t>
  </si>
  <si>
    <t>赵渤洋</t>
  </si>
  <si>
    <t>蔡昆</t>
  </si>
  <si>
    <t>埃弗拉</t>
  </si>
  <si>
    <t>87’*</t>
  </si>
  <si>
    <t>30’90+7</t>
  </si>
  <si>
    <t>6’</t>
  </si>
  <si>
    <t>孙国文</t>
  </si>
  <si>
    <r>
      <rPr>
        <b/>
        <sz val="11"/>
        <color theme="1"/>
        <rFont val="微软雅黑"/>
        <charset val="134"/>
      </rPr>
      <t>莱昂纳多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岳鑫</t>
    </r>
    <r>
      <rPr>
        <b/>
        <sz val="11"/>
        <color rgb="FF000000"/>
        <rFont val="微软雅黑"/>
        <charset val="134"/>
      </rPr>
      <t>)</t>
    </r>
  </si>
  <si>
    <t>武磊(古斯塔沃)</t>
  </si>
  <si>
    <t>2024华润怡宝中国足球协会超级联赛(第十八轮)</t>
  </si>
  <si>
    <t>2024年7月5日  20:05</t>
  </si>
  <si>
    <t>郑州航海体育场</t>
  </si>
  <si>
    <t>胡成军</t>
  </si>
  <si>
    <t>阿力木江·阿不都卡地尔</t>
  </si>
  <si>
    <t>徐磊</t>
  </si>
  <si>
    <t>王国明</t>
  </si>
  <si>
    <t>76’*</t>
  </si>
  <si>
    <t>顾操</t>
  </si>
  <si>
    <t>杜智轩</t>
  </si>
  <si>
    <t>2024华润怡宝中国足球协会超级联赛(第十九轮)</t>
  </si>
  <si>
    <t>2024年7月12日  19:35</t>
  </si>
  <si>
    <t>孔令达</t>
  </si>
  <si>
    <t>王海波</t>
  </si>
  <si>
    <t>70’*</t>
  </si>
  <si>
    <t>73’***</t>
  </si>
  <si>
    <t>73’**</t>
  </si>
  <si>
    <t>王刚</t>
  </si>
  <si>
    <t>张呈栋</t>
  </si>
  <si>
    <t>郑图罗</t>
  </si>
  <si>
    <t>阮奇龙</t>
  </si>
  <si>
    <t>武磊(王燊超)</t>
  </si>
  <si>
    <t>林良铭(张稀哲)</t>
  </si>
  <si>
    <t>2024华润怡宝中国足球协会超级联赛(第二十四轮)</t>
  </si>
  <si>
    <t>2024年7月21日  19:35</t>
  </si>
  <si>
    <t>张海军</t>
  </si>
  <si>
    <t>高鹏</t>
  </si>
  <si>
    <t>何鑫</t>
  </si>
  <si>
    <t>赵勃洋</t>
  </si>
  <si>
    <t>张文</t>
  </si>
  <si>
    <t>周刚</t>
  </si>
  <si>
    <t>沙一博C</t>
  </si>
  <si>
    <t>67’**</t>
  </si>
  <si>
    <t>宋龙</t>
  </si>
  <si>
    <t>尼古拉</t>
  </si>
  <si>
    <t>牟鹏飞</t>
  </si>
  <si>
    <t>刘震理</t>
  </si>
  <si>
    <t>金永浩</t>
  </si>
  <si>
    <t>橙/白/橙</t>
  </si>
  <si>
    <t>奇塔迪尼(巴尔加斯)</t>
  </si>
  <si>
    <t>47’</t>
  </si>
  <si>
    <t>古斯塔沃(巴尔加斯)</t>
  </si>
  <si>
    <t>2024华润怡宝中国足球协会超级联赛(第二十轮)</t>
  </si>
  <si>
    <t>2024年7月26日  19:35</t>
  </si>
  <si>
    <t>罗政</t>
  </si>
  <si>
    <t>牛锦山</t>
  </si>
  <si>
    <t>刘伟C</t>
  </si>
  <si>
    <t>梁少文</t>
  </si>
  <si>
    <t>罗萨</t>
  </si>
  <si>
    <t>65’*</t>
  </si>
  <si>
    <t>施晓东</t>
  </si>
  <si>
    <t>罗歆</t>
  </si>
  <si>
    <t>邱仲毅</t>
  </si>
  <si>
    <t>贾博琰</t>
  </si>
  <si>
    <t>华傲</t>
  </si>
  <si>
    <t>张宇烨</t>
  </si>
  <si>
    <t>大卫·曼努埃尔·卡多索·帕特里西奥(葡萄牙)</t>
  </si>
  <si>
    <t>郑浩乾(贾博琰)</t>
  </si>
  <si>
    <r>
      <rPr>
        <b/>
        <sz val="11"/>
        <color rgb="FF000000"/>
        <rFont val="微软雅黑"/>
        <charset val="134"/>
      </rPr>
      <t>尤萨(</t>
    </r>
    <r>
      <rPr>
        <b/>
        <sz val="11"/>
        <color theme="1"/>
        <rFont val="微软雅黑"/>
        <charset val="134"/>
      </rPr>
      <t>奇塔迪尼</t>
    </r>
    <r>
      <rPr>
        <b/>
        <sz val="11"/>
        <color rgb="FF000000"/>
        <rFont val="微软雅黑"/>
        <charset val="134"/>
      </rPr>
      <t>)</t>
    </r>
  </si>
  <si>
    <t>巴尔加斯(武磊)</t>
  </si>
  <si>
    <t>徐新(古斯塔沃)</t>
  </si>
  <si>
    <t>2024华润怡宝中国足球协会超级联赛(第二十一轮)</t>
  </si>
  <si>
    <t>2024年8月3日  19:35</t>
  </si>
  <si>
    <t>济南奥体中心</t>
  </si>
  <si>
    <t>马塞尔</t>
  </si>
  <si>
    <t>克雷桑C</t>
  </si>
  <si>
    <t>张弛</t>
  </si>
  <si>
    <t>王大雷</t>
  </si>
  <si>
    <t>刘彬彬</t>
  </si>
  <si>
    <t>彭欣力</t>
  </si>
  <si>
    <t>15’</t>
  </si>
  <si>
    <t>75’*</t>
  </si>
  <si>
    <t>于金永</t>
  </si>
  <si>
    <t>郑铮</t>
  </si>
  <si>
    <t>王彤</t>
  </si>
  <si>
    <t>贾非凡</t>
  </si>
  <si>
    <t>谢文能</t>
  </si>
  <si>
    <t>何小珂</t>
  </si>
  <si>
    <t>金铉敏(韩国)代理</t>
  </si>
  <si>
    <t>橙/橙/橙</t>
  </si>
  <si>
    <t>2024华润怡宝中国足球协会超级联赛(第二十二轮)</t>
  </si>
  <si>
    <t>2024年8月9日  19:35</t>
  </si>
  <si>
    <t>朱文彬</t>
  </si>
  <si>
    <t>赵伟</t>
  </si>
  <si>
    <t>范方源</t>
  </si>
  <si>
    <t>潘喜明</t>
  </si>
  <si>
    <t>饶伟辉</t>
  </si>
  <si>
    <t>马里</t>
  </si>
  <si>
    <t>邓雄涛</t>
  </si>
  <si>
    <t>罗德里格(杨超声)</t>
  </si>
  <si>
    <t>杨超声(李宁)</t>
  </si>
  <si>
    <t>45+1</t>
  </si>
  <si>
    <t>巴尔加斯(塞尔维亚)</t>
  </si>
  <si>
    <t>69’</t>
  </si>
  <si>
    <t>2024华润怡宝中国足球协会超级联赛(第二十三轮)</t>
  </si>
  <si>
    <t>2024年8月17日  19:35</t>
  </si>
  <si>
    <t>上海体育场</t>
  </si>
  <si>
    <t>孙葆杰</t>
  </si>
  <si>
    <t>赛后2’</t>
  </si>
  <si>
    <t>69’*</t>
  </si>
  <si>
    <t>52’</t>
  </si>
  <si>
    <t>45+8</t>
  </si>
  <si>
    <t>陈晋一</t>
  </si>
  <si>
    <t>45+12</t>
  </si>
  <si>
    <t>温家宝</t>
  </si>
  <si>
    <t>周正凯</t>
  </si>
  <si>
    <t>于汉超(阿马杜)</t>
  </si>
  <si>
    <t>王燊超(巴尔加斯)</t>
  </si>
  <si>
    <t>路易斯(于汉超)</t>
  </si>
  <si>
    <t>路易斯(特谢拉)</t>
  </si>
  <si>
    <t>注：第33分钟，上海申花9号路易斯罚失点球</t>
  </si>
  <si>
    <t>2024华润怡宝中国足球协会超级联赛(第二十五轮)</t>
  </si>
  <si>
    <t>2024年9月13日  19:00</t>
  </si>
  <si>
    <t>白彬</t>
  </si>
  <si>
    <t>张锐</t>
  </si>
  <si>
    <t>宋岳</t>
  </si>
  <si>
    <t>列昂索</t>
  </si>
  <si>
    <t>于睿C</t>
  </si>
  <si>
    <t>卡尔采夫</t>
  </si>
  <si>
    <t>李智钊</t>
  </si>
  <si>
    <t>张煜东</t>
  </si>
  <si>
    <t>夏合扎提</t>
  </si>
  <si>
    <t>冯劲(巴尔加斯)</t>
  </si>
  <si>
    <t>2024华润怡宝中国足球协会超级联赛(第二十六轮)</t>
  </si>
  <si>
    <t>2024年9月28日  18:00</t>
  </si>
  <si>
    <t>长春体育中心</t>
  </si>
  <si>
    <t>贾志亮</t>
  </si>
  <si>
    <t>王津</t>
  </si>
  <si>
    <t>82’*</t>
  </si>
  <si>
    <t>塞尔吉尼奥C</t>
  </si>
  <si>
    <t>王耀鹏</t>
  </si>
  <si>
    <t>邹德海</t>
  </si>
  <si>
    <t>红/黑/红</t>
  </si>
  <si>
    <t>贝里奇(迪力依米提)</t>
  </si>
  <si>
    <t>苏祖OG</t>
  </si>
  <si>
    <t>谭龙(贝里奇)</t>
  </si>
  <si>
    <t>48’</t>
  </si>
  <si>
    <t>注：第54分钟，长春亚泰主教练谢晖被主裁判黄牌警告</t>
  </si>
  <si>
    <t>2024华润怡宝中国足球协会超级联赛(第二十七轮)</t>
  </si>
  <si>
    <t>李旭升</t>
  </si>
  <si>
    <t>李俊</t>
  </si>
  <si>
    <t>张修维</t>
  </si>
  <si>
    <t>里亚斯科斯</t>
  </si>
  <si>
    <t>比乌奎尔</t>
  </si>
  <si>
    <t>41’</t>
  </si>
  <si>
    <t>马特乌斯</t>
  </si>
  <si>
    <t>石笑天</t>
  </si>
  <si>
    <t>孙捷</t>
  </si>
  <si>
    <t>邵佳一</t>
  </si>
  <si>
    <t>张修维(比乌奎尔)</t>
  </si>
  <si>
    <t>注：第51分钟，青岛西海岸主教练邵佳一被主裁判黄牌警告</t>
  </si>
  <si>
    <t>2024华润怡宝中国足球协会超级联赛(第二十八轮)</t>
  </si>
  <si>
    <t>2024年10月18日  20:00</t>
  </si>
  <si>
    <t>凤凰山体育公园专业球场</t>
  </si>
  <si>
    <t>于波</t>
  </si>
  <si>
    <t>姚庆</t>
  </si>
  <si>
    <t>唐淼</t>
  </si>
  <si>
    <t>帕拉西奥斯</t>
  </si>
  <si>
    <t>河大成(韩国)代理</t>
  </si>
  <si>
    <t>红/黑/黑</t>
  </si>
  <si>
    <t>唐创(罗慕洛)</t>
  </si>
  <si>
    <t>尤萨(巴尔加斯)</t>
  </si>
  <si>
    <t>周定洋(帕拉西奥斯)</t>
  </si>
  <si>
    <t>2024华润怡宝中国足球协会超级联赛(第二十九轮)</t>
  </si>
  <si>
    <t>2024年10月28日  15:30</t>
  </si>
  <si>
    <t>沧州体育场</t>
  </si>
  <si>
    <t>屠希亮</t>
  </si>
  <si>
    <t>奥比勒耶</t>
  </si>
  <si>
    <t>邵镤亮C</t>
  </si>
  <si>
    <t>王鹏</t>
  </si>
  <si>
    <t>郑凯木</t>
  </si>
  <si>
    <t>朱可夫</t>
  </si>
  <si>
    <t>杨云</t>
  </si>
  <si>
    <t>李霄鹏</t>
  </si>
  <si>
    <t>吴官俊</t>
  </si>
  <si>
    <t>侯佳皓</t>
  </si>
  <si>
    <t>东航</t>
  </si>
  <si>
    <t>李宵鹏</t>
  </si>
  <si>
    <t>2024华润怡宝中国足球协会超级联赛(第三十轮)</t>
  </si>
  <si>
    <t>2024年11月2日  15:30</t>
  </si>
  <si>
    <t>杨志强</t>
  </si>
  <si>
    <t>哈达斯</t>
  </si>
  <si>
    <t>45’</t>
  </si>
  <si>
    <t>明天</t>
  </si>
  <si>
    <t>84’**</t>
  </si>
  <si>
    <t>席尔瓦</t>
  </si>
  <si>
    <t>李岳峰</t>
  </si>
  <si>
    <t>刘俊贤</t>
  </si>
  <si>
    <t>奇塔迪尼(武磊)</t>
  </si>
  <si>
    <t>4’</t>
  </si>
  <si>
    <t>燕京啤酒2024中国足协杯十六分之一决赛</t>
  </si>
  <si>
    <t>2024年6月21日  17:00</t>
  </si>
  <si>
    <t>南宁体育运动学校五合校区足球场</t>
  </si>
  <si>
    <t>梁松尚</t>
  </si>
  <si>
    <t>林兆浩</t>
  </si>
  <si>
    <t>薛俊</t>
  </si>
  <si>
    <t>广西恒宸</t>
  </si>
  <si>
    <t>房政阳</t>
  </si>
  <si>
    <t>黄闯</t>
  </si>
  <si>
    <t>丁全诚</t>
  </si>
  <si>
    <t>汪敏杰</t>
  </si>
  <si>
    <t>王宏宇C</t>
  </si>
  <si>
    <t>蒋泽军</t>
  </si>
  <si>
    <t>邓华艺</t>
  </si>
  <si>
    <t>任康康</t>
  </si>
  <si>
    <t>田逸梵</t>
  </si>
  <si>
    <t>王天赐</t>
  </si>
  <si>
    <t>安凯尔</t>
  </si>
  <si>
    <t>苑修诚</t>
  </si>
  <si>
    <t>李翰博</t>
  </si>
  <si>
    <t>杨运</t>
  </si>
  <si>
    <t>吴贵超</t>
  </si>
  <si>
    <t>张校</t>
  </si>
  <si>
    <t>左伊藤</t>
  </si>
  <si>
    <t>沈博凯</t>
  </si>
  <si>
    <t>石云峰</t>
  </si>
  <si>
    <t>郭帅</t>
  </si>
  <si>
    <t>冯轶梵</t>
  </si>
  <si>
    <t>徐智诚</t>
  </si>
  <si>
    <t>郭梓承</t>
  </si>
  <si>
    <t>孙炜茸</t>
  </si>
  <si>
    <t>2’</t>
  </si>
  <si>
    <t>蒋泽军OG</t>
  </si>
  <si>
    <t>冯劲(李圣龙)</t>
  </si>
  <si>
    <t>燕京啤酒2024中国足协杯八分之一决赛</t>
  </si>
  <si>
    <t>2024年7月17日  19:35</t>
  </si>
  <si>
    <t>萧山体育中心</t>
  </si>
  <si>
    <t>梁明</t>
  </si>
  <si>
    <t>89’*</t>
  </si>
  <si>
    <t>64’*</t>
  </si>
  <si>
    <t>金浩翔</t>
  </si>
  <si>
    <t>徐振耀</t>
  </si>
  <si>
    <r>
      <rPr>
        <b/>
        <sz val="11"/>
        <color theme="1"/>
        <rFont val="微软雅黑"/>
        <charset val="134"/>
      </rPr>
      <t>卢卡斯</t>
    </r>
    <r>
      <rPr>
        <b/>
        <sz val="11"/>
        <color rgb="FF000000"/>
        <rFont val="微软雅黑"/>
        <charset val="134"/>
      </rPr>
      <t>(姚均晟)</t>
    </r>
  </si>
  <si>
    <t>李圣龙(傅欢)</t>
  </si>
  <si>
    <t>巴尔加斯(李昂)</t>
  </si>
  <si>
    <t>燕京啤酒2024中国足协杯四分之一决赛</t>
  </si>
  <si>
    <t>2024年8月22日  19:35</t>
  </si>
  <si>
    <t>赵亮</t>
  </si>
  <si>
    <t>迪奥戈</t>
  </si>
  <si>
    <t>郭皓C</t>
  </si>
  <si>
    <t>王秋明</t>
  </si>
  <si>
    <t>注：第80分钟，天津津门虎领队王俊被主裁判黄牌警告</t>
  </si>
  <si>
    <t>燕京啤酒2024中国足协杯半决赛</t>
  </si>
  <si>
    <t>2024年9月25日  19:35</t>
  </si>
  <si>
    <t>金京元</t>
  </si>
  <si>
    <t>梁财伟</t>
  </si>
  <si>
    <t>田卫国</t>
  </si>
  <si>
    <t>69’**</t>
  </si>
  <si>
    <t>87’H</t>
  </si>
  <si>
    <r>
      <rPr>
        <b/>
        <sz val="11"/>
        <color theme="1"/>
        <rFont val="微软雅黑"/>
        <charset val="134"/>
      </rPr>
      <t>奇塔迪尼</t>
    </r>
    <r>
      <rPr>
        <b/>
        <sz val="11"/>
        <color rgb="FF000000"/>
        <rFont val="微软雅黑"/>
        <charset val="134"/>
      </rPr>
      <t>(蒋光太)</t>
    </r>
  </si>
  <si>
    <t>19’</t>
  </si>
  <si>
    <t>陈晋一(吴曦)</t>
  </si>
  <si>
    <t>注：标注H为脑震荡换人，A为额外换人</t>
  </si>
  <si>
    <t>燕京啤酒2024中国足协杯决赛</t>
  </si>
  <si>
    <t>2024年11月23日  18:30</t>
  </si>
  <si>
    <t>温州奥体中心</t>
  </si>
  <si>
    <t>席兵</t>
  </si>
  <si>
    <t>李东楠</t>
  </si>
  <si>
    <t>泽卡</t>
  </si>
  <si>
    <t>毕津浩</t>
  </si>
  <si>
    <t>孙启航</t>
  </si>
  <si>
    <t>李帅(古斯塔沃)</t>
  </si>
  <si>
    <t>奇塔迪尼(冯劲)</t>
  </si>
  <si>
    <t>王振澳(奥斯卡)</t>
  </si>
  <si>
    <t>注：上半场补时第1分钟，山东泰山助理教练金炫敏被主裁判黄牌警告</t>
  </si>
  <si>
    <t>2024-2025亚洲冠军精英联赛小组赛(第一轮)</t>
  </si>
  <si>
    <t>2024年9月18日  20:00</t>
  </si>
  <si>
    <t>卡夫(阿曼)</t>
  </si>
  <si>
    <t>阿姆里(阿曼)</t>
  </si>
  <si>
    <t>加伊希(阿曼)</t>
  </si>
  <si>
    <t>雅库比(阿曼)</t>
  </si>
  <si>
    <t>沙马里(卡塔尔)</t>
  </si>
  <si>
    <t>穆罕默德(卡塔尔)</t>
  </si>
  <si>
    <t>苏赫巴托尔(蒙古)</t>
  </si>
  <si>
    <t>克里斯南(新加坡)</t>
  </si>
  <si>
    <t>上海海港(中国)</t>
  </si>
  <si>
    <t>柔佛新山(马来西亚)</t>
  </si>
  <si>
    <t>穆里洛</t>
  </si>
  <si>
    <t>朴俊炯</t>
  </si>
  <si>
    <t>劳里</t>
  </si>
  <si>
    <t>温达瓦雷纳</t>
  </si>
  <si>
    <t>穆尼斯</t>
  </si>
  <si>
    <t>伊斯拉菲洛夫</t>
  </si>
  <si>
    <t>阿里巴斯</t>
  </si>
  <si>
    <t>因萨C</t>
  </si>
  <si>
    <t>波普</t>
  </si>
  <si>
    <t>艾曼</t>
  </si>
  <si>
    <t>苏维奥雷</t>
  </si>
  <si>
    <t>奥布雷贡</t>
  </si>
  <si>
    <t>戴维斯</t>
  </si>
  <si>
    <t>阿马特</t>
  </si>
  <si>
    <t>温绍康</t>
  </si>
  <si>
    <t>隆巴尔多</t>
  </si>
  <si>
    <t>伯格森</t>
  </si>
  <si>
    <t>巴哈尔丁</t>
  </si>
  <si>
    <t>哈兹米</t>
  </si>
  <si>
    <t>莫拉莱斯</t>
  </si>
  <si>
    <t>法伊兹</t>
  </si>
  <si>
    <t>科尔宾-王</t>
  </si>
  <si>
    <t>达尼什</t>
  </si>
  <si>
    <t>埃贝尔带</t>
  </si>
  <si>
    <t>赫克托·巴勃罗·比多格里奥(阿根廷)</t>
  </si>
  <si>
    <t>艾曼(朴俊炯)</t>
  </si>
  <si>
    <t>注：上海海港5号张琳芃赛前热身受伤，由3号蒋光太替补进入首发名单</t>
  </si>
  <si>
    <t>2024-2025亚洲冠军精英联赛小组赛(第二轮)</t>
  </si>
  <si>
    <t>2024年10月1日  19:00</t>
  </si>
  <si>
    <t>浦项钢园球场</t>
  </si>
  <si>
    <t>邦亚迪法尔德(伊朗)</t>
  </si>
  <si>
    <t>加塞米(伊朗)</t>
  </si>
  <si>
    <t>伊尔杜鲁姆(伊朗)</t>
  </si>
  <si>
    <t>阿西莫夫(乌兹别克斯坦)</t>
  </si>
  <si>
    <t>诺尔萨法罗夫(乌兹别克斯坦)</t>
  </si>
  <si>
    <t>胡多伊别尔加诺夫(乌兹别克斯坦)</t>
  </si>
  <si>
    <t>大谷宪也(日本)</t>
  </si>
  <si>
    <t>侯赛因(卡塔尔)</t>
  </si>
  <si>
    <t>浦项铁人(韩国)</t>
  </si>
  <si>
    <t>尹平国</t>
  </si>
  <si>
    <t>全珉洗</t>
  </si>
  <si>
    <t>金钟佑</t>
  </si>
  <si>
    <t>奥贝丹</t>
  </si>
  <si>
    <t>申光勳</t>
  </si>
  <si>
    <t>62’*</t>
  </si>
  <si>
    <t>安宰俊</t>
  </si>
  <si>
    <t>李泰锡</t>
  </si>
  <si>
    <t>李奎伯</t>
  </si>
  <si>
    <t>洪胤相</t>
  </si>
  <si>
    <t>万德森C</t>
  </si>
  <si>
    <t>鱼祯元</t>
  </si>
  <si>
    <t>阿斯普罗波塔米带斯</t>
  </si>
  <si>
    <t>金仁成</t>
  </si>
  <si>
    <t>白星东</t>
  </si>
  <si>
    <t>尹硕珠</t>
  </si>
  <si>
    <t>韩赞熙</t>
  </si>
  <si>
    <t>姜铉齐</t>
  </si>
  <si>
    <t>尹珉皓</t>
  </si>
  <si>
    <t>黄仁载</t>
  </si>
  <si>
    <t>李洞协</t>
  </si>
  <si>
    <t>郑在熙</t>
  </si>
  <si>
    <t>崔贤雄</t>
  </si>
  <si>
    <t>朴泰夏(韩国)</t>
  </si>
  <si>
    <t>万德森(郑在熙)</t>
  </si>
  <si>
    <t>洪胤相(特谢拉)</t>
  </si>
  <si>
    <t>韩赞熙(郑在熙)</t>
  </si>
  <si>
    <t>2024-2025亚洲冠军精英联赛小组赛(第三轮)</t>
  </si>
  <si>
    <t>2024年10月22日  18:00</t>
  </si>
  <si>
    <t>古尔穆罗迪(塔吉克斯坦)</t>
  </si>
  <si>
    <t>卡里莫夫(塔吉克斯坦)</t>
  </si>
  <si>
    <t>卡拉耶夫(塔吉克斯坦)</t>
  </si>
  <si>
    <t>卡比罗夫(塔吉克斯坦)</t>
  </si>
  <si>
    <t>马里(卡塔尔)</t>
  </si>
  <si>
    <t>阿尔扎阿比(阿联酋)</t>
  </si>
  <si>
    <t>张孝香(女)(越南)</t>
  </si>
  <si>
    <t>谢荣华(新加坡)</t>
  </si>
  <si>
    <t>中央海岸水手(澳大利亚)</t>
  </si>
  <si>
    <t>卡尔塔克C</t>
  </si>
  <si>
    <t>麦卡尔蒙特</t>
  </si>
  <si>
    <t>库尔</t>
  </si>
  <si>
    <t>多卡</t>
  </si>
  <si>
    <t>费让</t>
  </si>
  <si>
    <t>毛拉吉斯</t>
  </si>
  <si>
    <t>鲁</t>
  </si>
  <si>
    <t>斯蒂尔</t>
  </si>
  <si>
    <t>塔普</t>
  </si>
  <si>
    <t>卡伦</t>
  </si>
  <si>
    <t>埃德蒙森</t>
  </si>
  <si>
    <t>恩戈尔</t>
  </si>
  <si>
    <t>赫林顿</t>
  </si>
  <si>
    <t>库泽夫斯基</t>
  </si>
  <si>
    <t>威尔逊</t>
  </si>
  <si>
    <t>杜阿尔特</t>
  </si>
  <si>
    <t>沃肖斯基</t>
  </si>
  <si>
    <t>波尔</t>
  </si>
  <si>
    <t>埃姆斯</t>
  </si>
  <si>
    <t>布兰德曼</t>
  </si>
  <si>
    <t>马克·杰克逊(英格兰)</t>
  </si>
  <si>
    <t>黄/黄/黄</t>
  </si>
  <si>
    <t>李昂(武磊)</t>
  </si>
  <si>
    <t>多卡(麦卡尔蒙特)</t>
  </si>
  <si>
    <t>杜阿尔特(塔普)</t>
  </si>
  <si>
    <t>2024-2025亚洲冠军精英联赛小组赛(第四轮)</t>
  </si>
  <si>
    <t>2024年11月5日  18:00</t>
  </si>
  <si>
    <t>川崎等等力陆上竞技场</t>
  </si>
  <si>
    <t>法拉希(卡塔尔)</t>
  </si>
  <si>
    <t>纳伊米(卡塔尔)</t>
  </si>
  <si>
    <t>鲁艾莱(卡塔尔)</t>
  </si>
  <si>
    <t>穆罕默德·沙马里(卡塔尔)</t>
  </si>
  <si>
    <t>罗扎利(马来西亚)</t>
  </si>
  <si>
    <t>蒋镐光(韩国)</t>
  </si>
  <si>
    <t>川崎前锋(日本)</t>
  </si>
  <si>
    <t>郑成龙</t>
  </si>
  <si>
    <t>佐佐木旭</t>
  </si>
  <si>
    <t>橘田健人</t>
  </si>
  <si>
    <t>埃里松</t>
  </si>
  <si>
    <t>46’</t>
  </si>
  <si>
    <t>三浦飒大</t>
  </si>
  <si>
    <t>远野大弥</t>
  </si>
  <si>
    <t>漱川祐辅</t>
  </si>
  <si>
    <t>范韦梅斯克肯·际</t>
  </si>
  <si>
    <t>丸山祐市C</t>
  </si>
  <si>
    <t>86’90+1</t>
  </si>
  <si>
    <t>家长昭博</t>
  </si>
  <si>
    <t>山本悠树</t>
  </si>
  <si>
    <t>热谢尔</t>
  </si>
  <si>
    <t>大岛僚太</t>
  </si>
  <si>
    <t>小林悠</t>
  </si>
  <si>
    <t>田边秀斗</t>
  </si>
  <si>
    <t>河原创</t>
  </si>
  <si>
    <t>山田新</t>
  </si>
  <si>
    <t>早坂勇希</t>
  </si>
  <si>
    <t>宫城天</t>
  </si>
  <si>
    <t>山内日向汰</t>
  </si>
  <si>
    <t>神田奏真</t>
  </si>
  <si>
    <t>由井航太</t>
  </si>
  <si>
    <t>山口瑶伊</t>
  </si>
  <si>
    <t>鬼木达(日本)</t>
  </si>
  <si>
    <t>蓝/黑/黑</t>
  </si>
  <si>
    <t>范韦梅斯克肯·际(埃里松)</t>
  </si>
  <si>
    <t>2024-2025亚洲冠军精英联赛小组赛(第五轮)</t>
  </si>
  <si>
    <t>2024年11月26日  18:00</t>
  </si>
  <si>
    <t>蔚山文殊足球竞技场</t>
  </si>
  <si>
    <t>纳西鲁丁(马来西亚)</t>
  </si>
  <si>
    <t>扎伊鲁尔(马来西亚)</t>
  </si>
  <si>
    <t>穆瓦齐(马来西亚)</t>
  </si>
  <si>
    <t>阿里(马来西亚)</t>
  </si>
  <si>
    <t>阮清河(越南)</t>
  </si>
  <si>
    <t>特拉菲(沙特阿拉伯)</t>
  </si>
  <si>
    <t>蔚山HD(韩国)</t>
  </si>
  <si>
    <t>赵秀赫</t>
  </si>
  <si>
    <t>林宗垠</t>
  </si>
  <si>
    <t>博扬尼奇</t>
  </si>
  <si>
    <t>高丞范</t>
  </si>
  <si>
    <t>李奎成</t>
  </si>
  <si>
    <t>李明载</t>
  </si>
  <si>
    <r>
      <rPr>
        <b/>
        <sz val="11"/>
        <color theme="1"/>
        <rFont val="微软雅黑"/>
        <charset val="134"/>
      </rPr>
      <t>朱</t>
    </r>
    <r>
      <rPr>
        <b/>
        <sz val="11"/>
        <color rgb="FF000000"/>
        <rFont val="微软雅黑"/>
        <charset val="134"/>
      </rPr>
      <t>玟</t>
    </r>
    <r>
      <rPr>
        <b/>
        <sz val="11"/>
        <color theme="1"/>
        <rFont val="微软雅黑"/>
        <charset val="134"/>
      </rPr>
      <t>奎C</t>
    </r>
  </si>
  <si>
    <t>金英权</t>
  </si>
  <si>
    <t>金旻俊</t>
  </si>
  <si>
    <t>李清龙</t>
  </si>
  <si>
    <t>尹日录</t>
  </si>
  <si>
    <t>沈相旼</t>
  </si>
  <si>
    <t>阿拉比泽</t>
  </si>
  <si>
    <t>金敃友</t>
  </si>
  <si>
    <t>卢德维格松</t>
  </si>
  <si>
    <t>黄锡镐</t>
  </si>
  <si>
    <t>江坂任</t>
  </si>
  <si>
    <t>姜珉佑</t>
  </si>
  <si>
    <t>文炫浩</t>
  </si>
  <si>
    <t>萨莱斯</t>
  </si>
  <si>
    <t>卡列洛</t>
  </si>
  <si>
    <t>金判坤(韩国)</t>
  </si>
  <si>
    <r>
      <rPr>
        <b/>
        <sz val="11"/>
        <color theme="1"/>
        <rFont val="微软雅黑"/>
        <charset val="134"/>
      </rPr>
      <t>朱</t>
    </r>
    <r>
      <rPr>
        <b/>
        <sz val="11"/>
        <color rgb="FF000000"/>
        <rFont val="微软雅黑"/>
        <charset val="134"/>
      </rPr>
      <t>玟</t>
    </r>
    <r>
      <rPr>
        <b/>
        <sz val="11"/>
        <color theme="1"/>
        <rFont val="微软雅黑"/>
        <charset val="134"/>
      </rPr>
      <t>奎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李明载</t>
    </r>
    <r>
      <rPr>
        <b/>
        <sz val="11"/>
        <color rgb="FF000000"/>
        <rFont val="微软雅黑"/>
        <charset val="134"/>
      </rPr>
      <t>)</t>
    </r>
  </si>
  <si>
    <t>注：上半场补时第3分钟，上海海港队医西尔瓦诺·科蒂被主裁判黄牌警告</t>
  </si>
  <si>
    <t>2024-2025亚洲冠军精英联赛小组赛(第六轮)</t>
  </si>
  <si>
    <t>2024年12月3日  20:00</t>
  </si>
  <si>
    <t>穆蒂亚(马来西亚)</t>
  </si>
  <si>
    <t>科瓦连科(乌兹别克斯坦)</t>
  </si>
  <si>
    <t>光州FC(韩国)</t>
  </si>
  <si>
    <t>金耿民</t>
  </si>
  <si>
    <t>赵诚权</t>
  </si>
  <si>
    <t>李熙均C</t>
  </si>
  <si>
    <t>郑好渊</t>
  </si>
  <si>
    <t>卞俊洙</t>
  </si>
  <si>
    <t>许栗</t>
  </si>
  <si>
    <t>金径载</t>
  </si>
  <si>
    <t>金真护</t>
  </si>
  <si>
    <t>崔庆禄</t>
  </si>
  <si>
    <t>辛昶武</t>
  </si>
  <si>
    <t>朴太濬</t>
  </si>
  <si>
    <t>安泳奎</t>
  </si>
  <si>
    <t>李优等</t>
  </si>
  <si>
    <t>郑智動</t>
  </si>
  <si>
    <t>郑智镛</t>
  </si>
  <si>
    <t>李健熺</t>
  </si>
  <si>
    <t>李相基</t>
  </si>
  <si>
    <t>李刚玹</t>
  </si>
  <si>
    <t>安奕珠</t>
  </si>
  <si>
    <t>卢熙东</t>
  </si>
  <si>
    <t>金韩吉</t>
  </si>
  <si>
    <t>吴厚盛</t>
  </si>
  <si>
    <t>文敏瑞</t>
  </si>
  <si>
    <t>李正孝(韩国)</t>
  </si>
  <si>
    <t>蓝/白/白</t>
  </si>
  <si>
    <t>注：第67分钟，上海海港助理教练罗斯·阿洛伊西和光州FC助理教练李贞奎教练分别被主裁判黄牌警告</t>
  </si>
  <si>
    <t>2024-2025亚洲冠军精英联赛小组赛(第七轮)</t>
  </si>
  <si>
    <t>2025年2月11日  18:00</t>
  </si>
  <si>
    <t>御崎公园球技场</t>
  </si>
  <si>
    <t>贾西姆(卡塔尔)</t>
  </si>
  <si>
    <t>塔勒卜·马里(卡塔尔)</t>
  </si>
  <si>
    <t>玛卡勒(卡塔尔)</t>
  </si>
  <si>
    <t>叶海亚(黎巴嫩)</t>
  </si>
  <si>
    <t>阿卜杜拉·马里(卡塔尔)</t>
  </si>
  <si>
    <t>艾哈迈德(卡塔尔)</t>
  </si>
  <si>
    <t>哈菲(约旦)</t>
  </si>
  <si>
    <t>朴一基(韩国)</t>
  </si>
  <si>
    <t>神户胜利船(日本)</t>
  </si>
  <si>
    <t>前川黛也</t>
  </si>
  <si>
    <t>图勒尔</t>
  </si>
  <si>
    <t>李昂C</t>
  </si>
  <si>
    <t>山川哲史C</t>
  </si>
  <si>
    <t>扇原贵宏</t>
  </si>
  <si>
    <t>大迫勇也</t>
  </si>
  <si>
    <t>武藤嘉纪</t>
  </si>
  <si>
    <t>汰木康也</t>
  </si>
  <si>
    <t>本多勇喜</t>
  </si>
  <si>
    <t>佐佐木大树</t>
  </si>
  <si>
    <t>酒井高德</t>
  </si>
  <si>
    <t>加布里埃尔</t>
  </si>
  <si>
    <t>锹先祐弥</t>
  </si>
  <si>
    <t>维塔尔</t>
  </si>
  <si>
    <t>饭野七圣</t>
  </si>
  <si>
    <t>斋藤未月</t>
  </si>
  <si>
    <t>小池裕太</t>
  </si>
  <si>
    <t>新井章太</t>
  </si>
  <si>
    <t>山内翔</t>
  </si>
  <si>
    <t>桥本陆斗</t>
  </si>
  <si>
    <t>富永虹七</t>
  </si>
  <si>
    <t>日高光辉</t>
  </si>
  <si>
    <t>奥比</t>
  </si>
  <si>
    <t>阿布拉汗</t>
  </si>
  <si>
    <t>滨崎健斗</t>
  </si>
  <si>
    <t>刘柏杨</t>
  </si>
  <si>
    <t>岩波拓也</t>
  </si>
  <si>
    <t>山本遥</t>
  </si>
  <si>
    <t>吉田孝行(日本)</t>
  </si>
  <si>
    <t>武藤嘉纪(汰木康也)</t>
  </si>
  <si>
    <t>锹先祐弥(本多勇喜)</t>
  </si>
  <si>
    <t>汰木康也(武藤嘉纪)</t>
  </si>
  <si>
    <t>大迫勇也(扇原贵宏)</t>
  </si>
  <si>
    <t>注：第78分钟，神户胜利船10号大迫勇也罚失点球</t>
  </si>
  <si>
    <t>2024-2025亚洲冠军精英联赛小组赛(第八轮)</t>
  </si>
  <si>
    <t>2025年2月19日  20:00</t>
  </si>
  <si>
    <t>哈塔卜(叙利亚)</t>
  </si>
  <si>
    <t>安南(新加坡)</t>
  </si>
  <si>
    <t>陈铭念(新加坡)</t>
  </si>
  <si>
    <t>海达里(伊朗)</t>
  </si>
  <si>
    <t>优素福·沙马里(卡塔尔)</t>
  </si>
  <si>
    <t>冯斯塔潘猜(泰国)</t>
  </si>
  <si>
    <t>朱马(阿联酋)</t>
  </si>
  <si>
    <t>横滨水手(日本)</t>
  </si>
  <si>
    <t>洛佩斯C</t>
  </si>
  <si>
    <t>62’**</t>
  </si>
  <si>
    <t>植中朝日</t>
  </si>
  <si>
    <t>朴一圭</t>
  </si>
  <si>
    <t>天野纯</t>
  </si>
  <si>
    <t>宫市亮</t>
  </si>
  <si>
    <t>铃木冬一</t>
  </si>
  <si>
    <t>山根陆</t>
  </si>
  <si>
    <t>基尼奥内斯</t>
  </si>
  <si>
    <t>克劳德</t>
  </si>
  <si>
    <t>沃尔什</t>
  </si>
  <si>
    <t>永户胜也</t>
  </si>
  <si>
    <t>渡边皓太</t>
  </si>
  <si>
    <t>埃尔伯</t>
  </si>
  <si>
    <t>井上健太</t>
  </si>
  <si>
    <t>饭合大树</t>
  </si>
  <si>
    <t>松原健</t>
  </si>
  <si>
    <t>木村凌也</t>
  </si>
  <si>
    <t>木村卓斗</t>
  </si>
  <si>
    <t>松田咏太郎</t>
  </si>
  <si>
    <t>望月耕平</t>
  </si>
  <si>
    <t>李智良</t>
  </si>
  <si>
    <t>史蒂夫·霍兰德(英格兰)</t>
  </si>
  <si>
    <t>植中朝日(天野纯)</t>
  </si>
  <si>
    <t>注：横滨水手39号渡边泰基赛前热身受伤未进入替补席</t>
  </si>
  <si>
    <t>2024-2025亚洲冠军精英联赛八分之一决赛首回合</t>
  </si>
  <si>
    <t>2025年3月4日  20:00</t>
  </si>
  <si>
    <t>朴均龙(韩国)</t>
  </si>
  <si>
    <t>张淙弼(韩国)</t>
  </si>
  <si>
    <t>金大容(韩国)</t>
  </si>
  <si>
    <t>金宇成(韩国)</t>
  </si>
  <si>
    <t>蔡尚拹(韩国)</t>
  </si>
  <si>
    <t>奇亚(新加坡)</t>
  </si>
  <si>
    <t>喜田拓也</t>
  </si>
  <si>
    <t>加藤莲</t>
  </si>
  <si>
    <t>李新翔</t>
  </si>
  <si>
    <t>孟敬朝</t>
  </si>
  <si>
    <t>浅田大翔</t>
  </si>
  <si>
    <t>白/蓝/白</t>
  </si>
  <si>
    <t>洛佩斯</t>
  </si>
  <si>
    <t>2024-2025亚洲冠军精英联赛八分之一决赛次回合</t>
  </si>
  <si>
    <t>2025年3月11日  18:00</t>
  </si>
  <si>
    <t>横滨国际综合竞技场</t>
  </si>
  <si>
    <t>图赖斯(沙特阿拉伯)</t>
  </si>
  <si>
    <t>阿巴克里(沙特阿拉伯)</t>
  </si>
  <si>
    <t>沙马里(沙特阿拉伯)</t>
  </si>
  <si>
    <t>巴拉维(沙特阿拉伯)</t>
  </si>
  <si>
    <t>谢赫里(沙特阿拉伯)</t>
  </si>
  <si>
    <t>达希勒(沙特阿拉伯)</t>
  </si>
  <si>
    <t>祖尔卡尔奈因(马来西亚)</t>
  </si>
  <si>
    <t>法德利(科威特)</t>
  </si>
  <si>
    <t>山村和也</t>
  </si>
  <si>
    <t>蓝/白/红</t>
  </si>
  <si>
    <t>红/红/白</t>
  </si>
  <si>
    <r>
      <rPr>
        <b/>
        <sz val="11"/>
        <color theme="1"/>
        <rFont val="微软雅黑"/>
        <charset val="134"/>
      </rPr>
      <t>远野大弥</t>
    </r>
    <r>
      <rPr>
        <b/>
        <sz val="11"/>
        <color rgb="FF000000"/>
        <rFont val="微软雅黑"/>
        <charset val="134"/>
      </rPr>
      <t>(植中朝日)</t>
    </r>
  </si>
  <si>
    <t>莱昂纳多(李昂)</t>
  </si>
  <si>
    <t>洛佩斯(克劳德)</t>
  </si>
  <si>
    <t>马特乌斯(洛佩斯)</t>
  </si>
  <si>
    <r>
      <rPr>
        <b/>
        <sz val="11"/>
        <color rgb="FF000000"/>
        <rFont val="微软雅黑"/>
        <charset val="134"/>
      </rPr>
      <t>洛佩斯(</t>
    </r>
    <r>
      <rPr>
        <b/>
        <sz val="11"/>
        <color theme="1"/>
        <rFont val="微软雅黑"/>
        <charset val="134"/>
      </rPr>
      <t>沃尔什</t>
    </r>
    <r>
      <rPr>
        <b/>
        <sz val="11"/>
        <color rgb="FF000000"/>
        <rFont val="微软雅黑"/>
        <charset val="134"/>
      </rPr>
      <t>)</t>
    </r>
  </si>
  <si>
    <t>2024中国足球协会超级杯</t>
  </si>
  <si>
    <t>2024年2月25日  16:00</t>
  </si>
  <si>
    <t>上海虹口足球场</t>
  </si>
  <si>
    <t>朱辰杰C</t>
  </si>
  <si>
    <t>马菜菜</t>
  </si>
  <si>
    <t>马纳法</t>
  </si>
  <si>
    <t>49’86’</t>
  </si>
  <si>
    <t>吴曦</t>
  </si>
  <si>
    <t>曹赟定</t>
  </si>
  <si>
    <t>2024中国足球协会超级杯上海海港报名表</t>
  </si>
  <si>
    <t>马修斯·尤萨</t>
  </si>
  <si>
    <t>2003-07-02</t>
  </si>
  <si>
    <t>穆斯卡特</t>
  </si>
  <si>
    <t>澳大利亚</t>
  </si>
  <si>
    <t>2024中国足球协会超级联赛上海海港报名表</t>
  </si>
  <si>
    <t>刘锴(补报)</t>
  </si>
  <si>
    <t>赵智晨(补报)</t>
  </si>
  <si>
    <t>陈阳(补报)</t>
  </si>
  <si>
    <t>王逸伟(撤销)</t>
  </si>
  <si>
    <t>张济凡(补报)</t>
  </si>
  <si>
    <t>2024-2025亚冠精英联赛上海海港报名表</t>
  </si>
  <si>
    <t>威廉·波普</t>
  </si>
  <si>
    <t>陈阳</t>
  </si>
  <si>
    <t>王逸伟</t>
  </si>
  <si>
    <t>2024-25赛季上海上港进球记录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</si>
  <si>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</si>
  <si>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</si>
  <si>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</si>
  <si>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</si>
  <si>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</si>
  <si>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</si>
  <si>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</si>
  <si>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</si>
  <si>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</si>
  <si>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</si>
  <si>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</si>
  <si>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33'</t>
  </si>
  <si>
    <t>一</t>
  </si>
  <si>
    <t>中超联赛第一轮</t>
  </si>
  <si>
    <t>胜</t>
  </si>
  <si>
    <t>75'</t>
  </si>
  <si>
    <t>56'</t>
  </si>
  <si>
    <t>中超联赛第三轮</t>
  </si>
  <si>
    <t>89′</t>
  </si>
  <si>
    <t>11'</t>
  </si>
  <si>
    <t>中超联赛第四轮</t>
  </si>
  <si>
    <t>平</t>
  </si>
  <si>
    <t>14'</t>
  </si>
  <si>
    <t>中超联赛第五轮</t>
  </si>
  <si>
    <t>53′</t>
  </si>
  <si>
    <t>中超联赛第六轮</t>
  </si>
  <si>
    <t>34'</t>
  </si>
  <si>
    <t>54′</t>
  </si>
  <si>
    <t>73'</t>
  </si>
  <si>
    <t>59'</t>
  </si>
  <si>
    <t>中超联赛第八轮</t>
  </si>
  <si>
    <t>27'</t>
  </si>
  <si>
    <t>中超联赛第九轮</t>
  </si>
  <si>
    <t>30′</t>
  </si>
  <si>
    <t>60′</t>
  </si>
  <si>
    <t>78'</t>
  </si>
  <si>
    <t>87'</t>
  </si>
  <si>
    <t>中超联赛第十轮</t>
  </si>
  <si>
    <t>29′</t>
  </si>
  <si>
    <t>马修斯 · 尤萨</t>
  </si>
  <si>
    <t>50'</t>
  </si>
  <si>
    <t>10′</t>
  </si>
  <si>
    <t>中超联赛第十一轮</t>
  </si>
  <si>
    <t>26′</t>
  </si>
  <si>
    <t>44′</t>
  </si>
  <si>
    <t>49′</t>
  </si>
  <si>
    <t>72'</t>
  </si>
  <si>
    <t>24'</t>
  </si>
  <si>
    <t>中超联赛第十二轮</t>
  </si>
  <si>
    <t>31'</t>
  </si>
  <si>
    <t>43′</t>
  </si>
  <si>
    <t>51'</t>
  </si>
  <si>
    <t>80'</t>
  </si>
  <si>
    <t>中超联赛第十三轮</t>
  </si>
  <si>
    <t>13'</t>
  </si>
  <si>
    <t>中超联赛第十四轮</t>
  </si>
  <si>
    <t>中超联赛第十五轮</t>
  </si>
  <si>
    <t>34′</t>
  </si>
  <si>
    <t>71'</t>
  </si>
  <si>
    <t>54'</t>
  </si>
  <si>
    <t>中超联赛第七轮</t>
  </si>
  <si>
    <t>67'</t>
  </si>
  <si>
    <t>足协杯十六分之一决赛</t>
  </si>
  <si>
    <t>28'</t>
  </si>
  <si>
    <t>中超联赛第十六轮</t>
  </si>
  <si>
    <t>37'</t>
  </si>
  <si>
    <t>20'</t>
  </si>
  <si>
    <t>中超联赛第十七轮</t>
  </si>
  <si>
    <t>82'</t>
  </si>
  <si>
    <t>中超联赛第十八轮</t>
  </si>
  <si>
    <t>16'</t>
  </si>
  <si>
    <t>中超联赛第十九轮</t>
  </si>
  <si>
    <t>足协杯八分之一决赛</t>
  </si>
  <si>
    <t>65′</t>
  </si>
  <si>
    <t>47'</t>
  </si>
  <si>
    <t>中超联赛第二十四轮</t>
  </si>
  <si>
    <t>50′</t>
  </si>
  <si>
    <t>76'</t>
  </si>
  <si>
    <t>79′</t>
  </si>
  <si>
    <t>6'</t>
  </si>
  <si>
    <t>中超联赛第二十轮</t>
  </si>
  <si>
    <t>39′</t>
  </si>
  <si>
    <t>51′</t>
  </si>
  <si>
    <t>88′</t>
  </si>
  <si>
    <t>90′</t>
  </si>
  <si>
    <t>66'</t>
  </si>
  <si>
    <t>中超联赛第二十一轮</t>
  </si>
  <si>
    <t>3′</t>
  </si>
  <si>
    <t>中超联赛第二十二轮</t>
  </si>
  <si>
    <t>38'</t>
  </si>
  <si>
    <t>63'</t>
  </si>
  <si>
    <t>69′</t>
  </si>
  <si>
    <t>12′</t>
  </si>
  <si>
    <t>中超联赛第二十三轮</t>
  </si>
  <si>
    <t>负</t>
  </si>
  <si>
    <t>3'</t>
  </si>
  <si>
    <t>足协杯四分之一决赛</t>
  </si>
  <si>
    <t>42'</t>
  </si>
  <si>
    <t>46'</t>
  </si>
  <si>
    <t>18'</t>
  </si>
  <si>
    <t>中超联赛第二十五轮</t>
  </si>
  <si>
    <t>亚冠精英联赛</t>
  </si>
  <si>
    <t>48′</t>
  </si>
  <si>
    <t>亚冠联赛小组赛第一轮</t>
  </si>
  <si>
    <t>马来西亚柔佛新山</t>
  </si>
  <si>
    <t>威廉 ·波普</t>
  </si>
  <si>
    <t>7”</t>
  </si>
  <si>
    <t>中超联赛第二十六轮</t>
  </si>
  <si>
    <t>84'</t>
  </si>
  <si>
    <t>19′</t>
  </si>
  <si>
    <t>足协杯半决赛</t>
  </si>
  <si>
    <t>中超联赛第二十七轮</t>
  </si>
  <si>
    <t>32'</t>
  </si>
  <si>
    <t>中超联赛第二十八轮</t>
  </si>
  <si>
    <t>亚冠联赛小组赛第三轮</t>
  </si>
  <si>
    <t>澳大利亚中央海岸水手</t>
  </si>
  <si>
    <t>86′</t>
  </si>
  <si>
    <t>中超联赛第二十九轮</t>
  </si>
  <si>
    <t>4′</t>
  </si>
  <si>
    <t>中超联赛第三十轮</t>
  </si>
  <si>
    <t>55'</t>
  </si>
  <si>
    <t>81'</t>
  </si>
  <si>
    <t>83'</t>
  </si>
  <si>
    <t>亚冠联赛小组赛第四轮</t>
  </si>
  <si>
    <t>日本川崎前锋</t>
  </si>
  <si>
    <t>足协杯决赛</t>
  </si>
  <si>
    <t>亚冠联赛小组赛第五轮</t>
  </si>
  <si>
    <t>韩国蔚山HD</t>
  </si>
  <si>
    <t>亚冠联赛小组赛第六轮</t>
  </si>
  <si>
    <t>韩国光州FC</t>
  </si>
  <si>
    <t>35'</t>
  </si>
  <si>
    <t>亚冠联赛八分之一决赛次回合</t>
  </si>
  <si>
    <t>日本横滨水手</t>
  </si>
  <si>
    <t>2024-25赛季队内射手榜</t>
  </si>
  <si>
    <t>排名</t>
  </si>
  <si>
    <t>亚冠联赛(含资格赛)</t>
  </si>
  <si>
    <t>合计</t>
  </si>
  <si>
    <t>12(1PK)</t>
  </si>
  <si>
    <t>18(1PK)</t>
  </si>
  <si>
    <t>14(6PK)</t>
  </si>
  <si>
    <t>1(1PK)</t>
  </si>
  <si>
    <t>16(8PK)</t>
  </si>
  <si>
    <t>1(1OG)</t>
  </si>
  <si>
    <t>苏组</t>
  </si>
  <si>
    <t>96(7PK)(1OG)</t>
  </si>
  <si>
    <t>13(1PK)(1OG)</t>
  </si>
  <si>
    <t>11(1PK)</t>
  </si>
  <si>
    <t>120(9PK)(2OG)</t>
  </si>
  <si>
    <t>2024-25赛季队内助攻榜</t>
  </si>
  <si>
    <t>21(1PK)</t>
  </si>
  <si>
    <t>7(1PK)</t>
  </si>
  <si>
    <t>29(2PK)</t>
  </si>
  <si>
    <t>14(4PK)</t>
  </si>
  <si>
    <t>16(5PK)</t>
  </si>
  <si>
    <t>5(1OG)</t>
  </si>
  <si>
    <t>3(1PK)</t>
  </si>
  <si>
    <t>4(1PK)</t>
  </si>
  <si>
    <t>2(1OG)</t>
  </si>
  <si>
    <t>4(1OG)</t>
  </si>
  <si>
    <t>2(1PK)</t>
  </si>
  <si>
    <t>78(7PK)(1OG)</t>
  </si>
  <si>
    <t>11(1PK)(1OG)</t>
  </si>
  <si>
    <t>9(1PK)</t>
  </si>
  <si>
    <t>98(9PK)(2OG)</t>
  </si>
  <si>
    <t>点球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</si>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</sst>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b/>
      <sz val="14"/>
      <color rgb="FFFFFFFF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2"/>
      <name val="宋体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1D30"/>
      <name val="微软雅黑"/>
      <charset val="134"/>
    </font>
    <font>
      <b/>
      <sz val="11"/>
      <color rgb="FF00334C"/>
      <name val="微软雅黑"/>
      <charset val="134"/>
    </font>
    <font>
      <b/>
      <sz val="11"/>
      <color rgb="FF00464B"/>
      <name val="微软雅黑"/>
      <charset val="134"/>
    </font>
    <font>
      <b/>
      <sz val="11"/>
      <color rgb="FF001F3B"/>
      <name val="微软雅黑"/>
      <charset val="134"/>
    </font>
    <font>
      <b/>
      <sz val="11"/>
      <color rgb="FF00273E"/>
      <name val="微软雅黑"/>
      <charset val="134"/>
    </font>
    <font>
      <b/>
      <sz val="11"/>
      <color rgb="FF002940"/>
      <name val="微软雅黑"/>
      <charset val="134"/>
    </font>
    <font>
      <sz val="11"/>
      <color theme="1"/>
      <name val="微软雅黑"/>
      <charset val="134"/>
    </font>
    <font>
      <b/>
      <sz val="11"/>
      <color rgb="FF333333"/>
      <name val="微软雅黑"/>
      <charset val="134"/>
    </font>
    <font>
      <sz val="10"/>
      <color indexed="8"/>
      <name val="宋体"/>
      <charset val="134"/>
    </font>
    <font>
      <b/>
      <sz val="22"/>
      <color indexed="9"/>
      <name val="微软雅黑"/>
      <charset val="134"/>
    </font>
    <font>
      <b/>
      <sz val="10"/>
      <color indexed="10"/>
      <name val="微软雅黑"/>
      <charset val="134"/>
    </font>
    <font>
      <b/>
      <sz val="10"/>
      <color indexed="9"/>
      <name val="微软雅黑"/>
      <charset val="134"/>
    </font>
    <font>
      <sz val="10"/>
      <color indexed="10"/>
      <name val="微软雅黑"/>
      <charset val="134"/>
    </font>
    <font>
      <sz val="9"/>
      <color indexed="8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theme="1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color rgb="FF000000"/>
      <name val="微软雅黑"/>
      <charset val="134"/>
    </font>
    <font>
      <sz val="10"/>
      <color rgb="FFFF0000"/>
      <name val="微软雅黑"/>
      <charset val="134"/>
    </font>
    <font>
      <b/>
      <sz val="9"/>
      <color rgb="FF00B050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5A5A5"/>
        <bgColor rgb="FFD8D8D8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5" borderId="15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0" borderId="1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6" borderId="18" applyNumberFormat="0" applyAlignment="0" applyProtection="0">
      <alignment vertical="center"/>
    </xf>
    <xf numFmtId="0" fontId="49" fillId="17" borderId="19" applyNumberFormat="0" applyAlignment="0" applyProtection="0">
      <alignment vertical="center"/>
    </xf>
    <xf numFmtId="0" fontId="50" fillId="17" borderId="18" applyNumberFormat="0" applyAlignment="0" applyProtection="0">
      <alignment vertical="center"/>
    </xf>
    <xf numFmtId="0" fontId="51" fillId="7" borderId="20" applyNumberFormat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9" fillId="0" borderId="0"/>
    <xf numFmtId="0" fontId="12" fillId="0" borderId="0"/>
  </cellStyleXfs>
  <cellXfs count="16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1" fontId="6" fillId="0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9" fillId="0" borderId="6" xfId="0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14" fontId="9" fillId="0" borderId="0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14" fillId="0" borderId="7" xfId="0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0" fontId="14" fillId="0" borderId="9" xfId="0" applyFont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top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4" fillId="0" borderId="10" xfId="0" applyFont="1" applyBorder="1" applyAlignment="1">
      <alignment horizontal="right" vertical="center"/>
    </xf>
    <xf numFmtId="0" fontId="14" fillId="0" borderId="1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right" vertical="center"/>
    </xf>
    <xf numFmtId="0" fontId="14" fillId="0" borderId="12" xfId="0" applyFont="1" applyBorder="1" applyAlignment="1">
      <alignment horizontal="right" vertical="center"/>
    </xf>
    <xf numFmtId="0" fontId="23" fillId="0" borderId="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11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29" fillId="8" borderId="0" xfId="0" applyFont="1" applyFill="1" applyBorder="1" applyAlignment="1">
      <alignment horizontal="center" vertical="center"/>
    </xf>
    <xf numFmtId="0" fontId="11" fillId="10" borderId="0" xfId="0" applyFont="1" applyFill="1" applyBorder="1" applyAlignment="1">
      <alignment horizontal="center" vertical="center"/>
    </xf>
    <xf numFmtId="0" fontId="11" fillId="11" borderId="0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58" fontId="30" fillId="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14" fontId="11" fillId="13" borderId="1" xfId="0" applyNumberFormat="1" applyFont="1" applyFill="1" applyBorder="1" applyAlignment="1">
      <alignment horizontal="center" vertical="center"/>
    </xf>
    <xf numFmtId="14" fontId="10" fillId="13" borderId="1" xfId="0" applyNumberFormat="1" applyFont="1" applyFill="1" applyBorder="1" applyAlignment="1">
      <alignment horizontal="center" vertical="center"/>
    </xf>
    <xf numFmtId="0" fontId="11" fillId="8" borderId="0" xfId="0" applyFont="1" applyFill="1" applyAlignment="1">
      <alignment vertical="center"/>
    </xf>
    <xf numFmtId="0" fontId="31" fillId="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0" fontId="35" fillId="0" borderId="7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vertical="center"/>
    </xf>
    <xf numFmtId="58" fontId="30" fillId="0" borderId="1" xfId="0" applyNumberFormat="1" applyFont="1" applyFill="1" applyBorder="1" applyAlignment="1">
      <alignment horizontal="center" vertical="center" wrapText="1"/>
    </xf>
    <xf numFmtId="0" fontId="37" fillId="0" borderId="4" xfId="0" applyFont="1" applyFill="1" applyBorder="1" applyAlignment="1">
      <alignment horizontal="center" vertical="center"/>
    </xf>
    <xf numFmtId="0" fontId="35" fillId="0" borderId="4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14" fontId="11" fillId="14" borderId="1" xfId="0" applyNumberFormat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33" fillId="14" borderId="1" xfId="0" applyFont="1" applyFill="1" applyBorder="1" applyAlignment="1">
      <alignment horizontal="center" vertical="center"/>
    </xf>
    <xf numFmtId="0" fontId="36" fillId="0" borderId="5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36" fillId="0" borderId="8" xfId="0" applyFont="1" applyFill="1" applyBorder="1" applyAlignment="1">
      <alignment horizontal="center" vertical="center"/>
    </xf>
    <xf numFmtId="0" fontId="36" fillId="0" borderId="9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36" fillId="0" borderId="12" xfId="0" applyFont="1" applyFill="1" applyBorder="1" applyAlignment="1">
      <alignment horizontal="center" vertical="center"/>
    </xf>
    <xf numFmtId="0" fontId="36" fillId="0" borderId="13" xfId="0" applyFont="1" applyFill="1" applyBorder="1" applyAlignment="1">
      <alignment horizontal="center" vertical="center"/>
    </xf>
    <xf numFmtId="0" fontId="36" fillId="0" borderId="10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2" xfId="49"/>
    <cellStyle name="常规 2" xfId="50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jpeg"/><Relationship Id="rId8" Type="http://schemas.openxmlformats.org/officeDocument/2006/relationships/image" Target="media/image9.jpeg"/><Relationship Id="rId7" Type="http://schemas.openxmlformats.org/officeDocument/2006/relationships/image" Target="media/image8.jpeg"/><Relationship Id="rId6" Type="http://schemas.openxmlformats.org/officeDocument/2006/relationships/image" Target="media/image7.jpeg"/><Relationship Id="rId5" Type="http://schemas.openxmlformats.org/officeDocument/2006/relationships/image" Target="media/image6.jpeg"/><Relationship Id="rId42" Type="http://schemas.openxmlformats.org/officeDocument/2006/relationships/image" Target="media/image43.jpeg"/><Relationship Id="rId41" Type="http://schemas.openxmlformats.org/officeDocument/2006/relationships/image" Target="media/image42.jpeg"/><Relationship Id="rId40" Type="http://schemas.openxmlformats.org/officeDocument/2006/relationships/image" Target="media/image41.jpeg"/><Relationship Id="rId4" Type="http://schemas.openxmlformats.org/officeDocument/2006/relationships/image" Target="media/image5.jpeg"/><Relationship Id="rId39" Type="http://schemas.openxmlformats.org/officeDocument/2006/relationships/image" Target="media/image40.jpeg"/><Relationship Id="rId38" Type="http://schemas.openxmlformats.org/officeDocument/2006/relationships/image" Target="media/image39.png"/><Relationship Id="rId37" Type="http://schemas.openxmlformats.org/officeDocument/2006/relationships/image" Target="media/image38.png"/><Relationship Id="rId36" Type="http://schemas.openxmlformats.org/officeDocument/2006/relationships/image" Target="media/image37.jpeg"/><Relationship Id="rId35" Type="http://schemas.openxmlformats.org/officeDocument/2006/relationships/image" Target="media/image36.jpeg"/><Relationship Id="rId34" Type="http://schemas.openxmlformats.org/officeDocument/2006/relationships/image" Target="media/image35.jpeg"/><Relationship Id="rId33" Type="http://schemas.openxmlformats.org/officeDocument/2006/relationships/image" Target="media/image34.jpeg"/><Relationship Id="rId32" Type="http://schemas.openxmlformats.org/officeDocument/2006/relationships/image" Target="media/image33.jpeg"/><Relationship Id="rId31" Type="http://schemas.openxmlformats.org/officeDocument/2006/relationships/image" Target="media/image32.jpeg"/><Relationship Id="rId30" Type="http://schemas.openxmlformats.org/officeDocument/2006/relationships/image" Target="media/image31.jpeg"/><Relationship Id="rId3" Type="http://schemas.openxmlformats.org/officeDocument/2006/relationships/image" Target="media/image4.jpeg"/><Relationship Id="rId29" Type="http://schemas.openxmlformats.org/officeDocument/2006/relationships/image" Target="media/image30.jpeg"/><Relationship Id="rId28" Type="http://schemas.openxmlformats.org/officeDocument/2006/relationships/image" Target="media/image29.jpeg"/><Relationship Id="rId27" Type="http://schemas.openxmlformats.org/officeDocument/2006/relationships/image" Target="media/image28.jpeg"/><Relationship Id="rId26" Type="http://schemas.openxmlformats.org/officeDocument/2006/relationships/image" Target="media/image27.jpeg"/><Relationship Id="rId25" Type="http://schemas.openxmlformats.org/officeDocument/2006/relationships/image" Target="media/image26.jpeg"/><Relationship Id="rId24" Type="http://schemas.openxmlformats.org/officeDocument/2006/relationships/image" Target="media/image25.jpeg"/><Relationship Id="rId23" Type="http://schemas.openxmlformats.org/officeDocument/2006/relationships/image" Target="media/image24.jpeg"/><Relationship Id="rId22" Type="http://schemas.openxmlformats.org/officeDocument/2006/relationships/image" Target="media/image23.jpeg"/><Relationship Id="rId21" Type="http://schemas.openxmlformats.org/officeDocument/2006/relationships/image" Target="media/image22.jpeg"/><Relationship Id="rId20" Type="http://schemas.openxmlformats.org/officeDocument/2006/relationships/image" Target="media/image21.jpeg"/><Relationship Id="rId2" Type="http://schemas.openxmlformats.org/officeDocument/2006/relationships/image" Target="media/image3.jpeg"/><Relationship Id="rId19" Type="http://schemas.openxmlformats.org/officeDocument/2006/relationships/image" Target="media/image20.jpeg"/><Relationship Id="rId18" Type="http://schemas.openxmlformats.org/officeDocument/2006/relationships/image" Target="media/image19.jpeg"/><Relationship Id="rId17" Type="http://schemas.openxmlformats.org/officeDocument/2006/relationships/image" Target="media/image18.jpeg"/><Relationship Id="rId16" Type="http://schemas.openxmlformats.org/officeDocument/2006/relationships/image" Target="media/image17.jpeg"/><Relationship Id="rId15" Type="http://schemas.openxmlformats.org/officeDocument/2006/relationships/image" Target="media/image16.jpeg"/><Relationship Id="rId14" Type="http://schemas.openxmlformats.org/officeDocument/2006/relationships/image" Target="media/image15.jpeg"/><Relationship Id="rId13" Type="http://schemas.openxmlformats.org/officeDocument/2006/relationships/image" Target="media/image14.jpeg"/><Relationship Id="rId12" Type="http://schemas.openxmlformats.org/officeDocument/2006/relationships/image" Target="media/image13.jpeg"/><Relationship Id="rId11" Type="http://schemas.openxmlformats.org/officeDocument/2006/relationships/image" Target="media/image12.jpeg"/><Relationship Id="rId10" Type="http://schemas.openxmlformats.org/officeDocument/2006/relationships/image" Target="media/image11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0/cellImage" Target="cellimages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49</xdr:row>
      <xdr:rowOff>0</xdr:rowOff>
    </xdr:from>
    <xdr:to>
      <xdr:col>4</xdr:col>
      <xdr:colOff>38100</xdr:colOff>
      <xdr:row>49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029200" y="10363200"/>
          <a:ext cx="38100" cy="38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0"/>
  <sheetViews>
    <sheetView showGridLines="0" workbookViewId="0">
      <pane xSplit="1" ySplit="6" topLeftCell="B7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6.5"/>
  <cols>
    <col min="1" max="1" width="9" style="83"/>
    <col min="2" max="2" width="22.125" style="84" customWidth="1"/>
    <col min="3" max="3" width="11" style="84" customWidth="1"/>
    <col min="4" max="4" width="9.5" style="84" customWidth="1"/>
    <col min="5" max="5" width="10.25" style="84" customWidth="1"/>
    <col min="6" max="6" width="9.5" style="84" customWidth="1"/>
    <col min="7" max="12" width="8.63333333333333" style="84" customWidth="1"/>
    <col min="13" max="13" width="9.125" style="84" customWidth="1"/>
    <col min="14" max="14" width="9" style="84"/>
    <col min="15" max="17" width="12.625" style="84" customWidth="1"/>
    <col min="18" max="18" width="12.625" style="122" customWidth="1"/>
    <col min="19" max="55" width="12.625" style="84" customWidth="1"/>
    <col min="56" max="57" width="13.625" style="84" customWidth="1"/>
    <col min="58" max="58" width="12.625" style="122" customWidth="1"/>
    <col min="59" max="59" width="13.625" style="84" customWidth="1"/>
    <col min="60" max="60" width="14.125" style="84" customWidth="1"/>
  </cols>
  <sheetData>
    <row r="1" customHeight="1" spans="1:60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104" t="s">
        <v>1</v>
      </c>
      <c r="O1" s="105" t="s">
        <v>2</v>
      </c>
      <c r="P1" s="105" t="s">
        <v>3</v>
      </c>
      <c r="Q1" s="105" t="s">
        <v>3</v>
      </c>
      <c r="R1" s="105" t="s">
        <v>3</v>
      </c>
      <c r="S1" s="105" t="s">
        <v>3</v>
      </c>
      <c r="T1" s="105" t="s">
        <v>3</v>
      </c>
      <c r="U1" s="105" t="s">
        <v>3</v>
      </c>
      <c r="V1" s="105" t="s">
        <v>3</v>
      </c>
      <c r="W1" s="105" t="s">
        <v>3</v>
      </c>
      <c r="X1" s="105" t="s">
        <v>3</v>
      </c>
      <c r="Y1" s="105" t="s">
        <v>3</v>
      </c>
      <c r="Z1" s="105" t="s">
        <v>3</v>
      </c>
      <c r="AA1" s="105" t="s">
        <v>3</v>
      </c>
      <c r="AB1" s="105" t="s">
        <v>3</v>
      </c>
      <c r="AC1" s="105" t="s">
        <v>3</v>
      </c>
      <c r="AD1" s="105" t="s">
        <v>3</v>
      </c>
      <c r="AE1" s="105" t="s">
        <v>4</v>
      </c>
      <c r="AF1" s="105" t="s">
        <v>3</v>
      </c>
      <c r="AG1" s="105" t="s">
        <v>3</v>
      </c>
      <c r="AH1" s="105" t="s">
        <v>3</v>
      </c>
      <c r="AI1" s="105" t="s">
        <v>3</v>
      </c>
      <c r="AJ1" s="105" t="s">
        <v>4</v>
      </c>
      <c r="AK1" s="105" t="s">
        <v>3</v>
      </c>
      <c r="AL1" s="105" t="s">
        <v>3</v>
      </c>
      <c r="AM1" s="105" t="s">
        <v>3</v>
      </c>
      <c r="AN1" s="105" t="s">
        <v>3</v>
      </c>
      <c r="AO1" s="105" t="s">
        <v>3</v>
      </c>
      <c r="AP1" s="105" t="s">
        <v>4</v>
      </c>
      <c r="AQ1" s="105" t="s">
        <v>3</v>
      </c>
      <c r="AR1" s="105" t="s">
        <v>5</v>
      </c>
      <c r="AS1" s="105" t="s">
        <v>3</v>
      </c>
      <c r="AT1" s="105" t="s">
        <v>4</v>
      </c>
      <c r="AU1" s="105" t="s">
        <v>3</v>
      </c>
      <c r="AV1" s="105" t="s">
        <v>5</v>
      </c>
      <c r="AW1" s="105" t="s">
        <v>3</v>
      </c>
      <c r="AX1" s="105" t="s">
        <v>5</v>
      </c>
      <c r="AY1" s="105" t="s">
        <v>3</v>
      </c>
      <c r="AZ1" s="105" t="s">
        <v>3</v>
      </c>
      <c r="BA1" s="105" t="s">
        <v>5</v>
      </c>
      <c r="BB1" s="105" t="s">
        <v>4</v>
      </c>
      <c r="BC1" s="105" t="s">
        <v>5</v>
      </c>
      <c r="BD1" s="105" t="s">
        <v>5</v>
      </c>
      <c r="BE1" s="105" t="s">
        <v>5</v>
      </c>
      <c r="BF1" s="105" t="s">
        <v>5</v>
      </c>
      <c r="BG1" s="105" t="s">
        <v>5</v>
      </c>
      <c r="BH1" s="105" t="s">
        <v>5</v>
      </c>
    </row>
    <row r="2" customHeight="1" spans="1:60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104" t="s">
        <v>6</v>
      </c>
      <c r="O2" s="106">
        <v>45347</v>
      </c>
      <c r="P2" s="106">
        <v>45352</v>
      </c>
      <c r="Q2" s="106">
        <v>45360</v>
      </c>
      <c r="R2" s="137">
        <v>45381</v>
      </c>
      <c r="S2" s="106">
        <v>45387</v>
      </c>
      <c r="T2" s="106">
        <v>45391</v>
      </c>
      <c r="U2" s="106">
        <v>45396</v>
      </c>
      <c r="V2" s="106">
        <v>45409</v>
      </c>
      <c r="W2" s="106">
        <v>45413</v>
      </c>
      <c r="X2" s="106">
        <v>45417</v>
      </c>
      <c r="Y2" s="106">
        <v>45422</v>
      </c>
      <c r="Z2" s="106">
        <v>45430</v>
      </c>
      <c r="AA2" s="106">
        <v>45434</v>
      </c>
      <c r="AB2" s="106">
        <v>45438</v>
      </c>
      <c r="AC2" s="106">
        <v>45457</v>
      </c>
      <c r="AD2" s="106">
        <v>45461</v>
      </c>
      <c r="AE2" s="106">
        <v>45464</v>
      </c>
      <c r="AF2" s="106">
        <v>45468</v>
      </c>
      <c r="AG2" s="106">
        <v>45472</v>
      </c>
      <c r="AH2" s="106">
        <v>45478</v>
      </c>
      <c r="AI2" s="106">
        <v>45485</v>
      </c>
      <c r="AJ2" s="106">
        <v>45490</v>
      </c>
      <c r="AK2" s="106">
        <v>45494</v>
      </c>
      <c r="AL2" s="106">
        <v>45499</v>
      </c>
      <c r="AM2" s="106">
        <v>45507</v>
      </c>
      <c r="AN2" s="106">
        <v>45513</v>
      </c>
      <c r="AO2" s="106">
        <v>45521</v>
      </c>
      <c r="AP2" s="106">
        <v>45525</v>
      </c>
      <c r="AQ2" s="106">
        <v>45548</v>
      </c>
      <c r="AR2" s="106">
        <v>45553</v>
      </c>
      <c r="AS2" s="106">
        <v>45556</v>
      </c>
      <c r="AT2" s="106">
        <v>45560</v>
      </c>
      <c r="AU2" s="106">
        <v>45563</v>
      </c>
      <c r="AV2" s="106">
        <v>45566</v>
      </c>
      <c r="AW2" s="106">
        <v>45583</v>
      </c>
      <c r="AX2" s="106">
        <v>45587</v>
      </c>
      <c r="AY2" s="106">
        <v>45592</v>
      </c>
      <c r="AZ2" s="137">
        <v>45598</v>
      </c>
      <c r="BA2" s="137">
        <v>45601</v>
      </c>
      <c r="BB2" s="106">
        <v>45619</v>
      </c>
      <c r="BC2" s="137">
        <v>45622</v>
      </c>
      <c r="BD2" s="106">
        <v>45629</v>
      </c>
      <c r="BE2" s="106">
        <v>45699</v>
      </c>
      <c r="BF2" s="106">
        <v>45707</v>
      </c>
      <c r="BG2" s="106">
        <v>45720</v>
      </c>
      <c r="BH2" s="106">
        <v>45727</v>
      </c>
    </row>
    <row r="3" ht="15" customHeight="1" spans="1:60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104" t="s">
        <v>7</v>
      </c>
      <c r="O3" s="106"/>
      <c r="P3" s="104">
        <v>1</v>
      </c>
      <c r="Q3" s="104">
        <v>2</v>
      </c>
      <c r="R3" s="105">
        <v>3</v>
      </c>
      <c r="S3" s="104">
        <v>4</v>
      </c>
      <c r="T3" s="104">
        <v>5</v>
      </c>
      <c r="U3" s="104">
        <v>6</v>
      </c>
      <c r="V3" s="104">
        <v>8</v>
      </c>
      <c r="W3" s="104">
        <v>9</v>
      </c>
      <c r="X3" s="104">
        <v>10</v>
      </c>
      <c r="Y3" s="104">
        <v>11</v>
      </c>
      <c r="Z3" s="104">
        <v>12</v>
      </c>
      <c r="AA3" s="104">
        <v>13</v>
      </c>
      <c r="AB3" s="104">
        <v>14</v>
      </c>
      <c r="AC3" s="104">
        <v>15</v>
      </c>
      <c r="AD3" s="104" t="s">
        <v>8</v>
      </c>
      <c r="AE3" s="106" t="s">
        <v>9</v>
      </c>
      <c r="AF3" s="104">
        <v>16</v>
      </c>
      <c r="AG3" s="104">
        <v>17</v>
      </c>
      <c r="AH3" s="104">
        <v>18</v>
      </c>
      <c r="AI3" s="104">
        <v>19</v>
      </c>
      <c r="AJ3" s="106" t="s">
        <v>10</v>
      </c>
      <c r="AK3" s="104" t="s">
        <v>11</v>
      </c>
      <c r="AL3" s="104">
        <v>20</v>
      </c>
      <c r="AM3" s="104">
        <v>21</v>
      </c>
      <c r="AN3" s="104">
        <v>22</v>
      </c>
      <c r="AO3" s="104">
        <v>23</v>
      </c>
      <c r="AP3" s="106" t="s">
        <v>12</v>
      </c>
      <c r="AQ3" s="104">
        <v>25</v>
      </c>
      <c r="AR3" s="104">
        <v>1</v>
      </c>
      <c r="AS3" s="104">
        <v>26</v>
      </c>
      <c r="AT3" s="106" t="s">
        <v>13</v>
      </c>
      <c r="AU3" s="104">
        <v>27</v>
      </c>
      <c r="AV3" s="104">
        <v>2</v>
      </c>
      <c r="AW3" s="104">
        <v>28</v>
      </c>
      <c r="AX3" s="105">
        <v>3</v>
      </c>
      <c r="AY3" s="104">
        <v>29</v>
      </c>
      <c r="AZ3" s="105">
        <v>30</v>
      </c>
      <c r="BA3" s="104">
        <v>4</v>
      </c>
      <c r="BB3" s="106" t="s">
        <v>14</v>
      </c>
      <c r="BC3" s="104">
        <v>5</v>
      </c>
      <c r="BD3" s="104">
        <v>6</v>
      </c>
      <c r="BE3" s="104">
        <v>7</v>
      </c>
      <c r="BF3" s="104">
        <v>8</v>
      </c>
      <c r="BG3" s="105" t="s">
        <v>15</v>
      </c>
      <c r="BH3" s="105" t="s">
        <v>16</v>
      </c>
    </row>
    <row r="4" s="120" customFormat="1" ht="28.5" spans="1:60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05" t="s">
        <v>17</v>
      </c>
      <c r="O4" s="128" t="s">
        <v>18</v>
      </c>
      <c r="P4" s="128" t="s">
        <v>19</v>
      </c>
      <c r="Q4" s="128" t="s">
        <v>20</v>
      </c>
      <c r="R4" s="128" t="s">
        <v>21</v>
      </c>
      <c r="S4" s="107" t="s">
        <v>22</v>
      </c>
      <c r="T4" s="107" t="s">
        <v>23</v>
      </c>
      <c r="U4" s="107" t="s">
        <v>24</v>
      </c>
      <c r="V4" s="107" t="s">
        <v>25</v>
      </c>
      <c r="W4" s="107" t="s">
        <v>26</v>
      </c>
      <c r="X4" s="107" t="s">
        <v>27</v>
      </c>
      <c r="Y4" s="107" t="s">
        <v>28</v>
      </c>
      <c r="Z4" s="107" t="s">
        <v>29</v>
      </c>
      <c r="AA4" s="107" t="s">
        <v>30</v>
      </c>
      <c r="AB4" s="107" t="s">
        <v>31</v>
      </c>
      <c r="AC4" s="107" t="s">
        <v>32</v>
      </c>
      <c r="AD4" s="107" t="s">
        <v>33</v>
      </c>
      <c r="AE4" s="128" t="s">
        <v>34</v>
      </c>
      <c r="AF4" s="107" t="s">
        <v>35</v>
      </c>
      <c r="AG4" s="107" t="s">
        <v>36</v>
      </c>
      <c r="AH4" s="128" t="s">
        <v>37</v>
      </c>
      <c r="AI4" s="107" t="s">
        <v>38</v>
      </c>
      <c r="AJ4" s="128" t="s">
        <v>20</v>
      </c>
      <c r="AK4" s="107" t="s">
        <v>39</v>
      </c>
      <c r="AL4" s="107" t="s">
        <v>40</v>
      </c>
      <c r="AM4" s="107" t="s">
        <v>41</v>
      </c>
      <c r="AN4" s="107" t="s">
        <v>42</v>
      </c>
      <c r="AO4" s="107" t="s">
        <v>43</v>
      </c>
      <c r="AP4" s="128" t="s">
        <v>44</v>
      </c>
      <c r="AQ4" s="107" t="s">
        <v>45</v>
      </c>
      <c r="AR4" s="128" t="s">
        <v>46</v>
      </c>
      <c r="AS4" s="107" t="s">
        <v>47</v>
      </c>
      <c r="AT4" s="128" t="s">
        <v>25</v>
      </c>
      <c r="AU4" s="128" t="s">
        <v>48</v>
      </c>
      <c r="AV4" s="128" t="s">
        <v>49</v>
      </c>
      <c r="AW4" s="107" t="s">
        <v>50</v>
      </c>
      <c r="AX4" s="128" t="s">
        <v>51</v>
      </c>
      <c r="AY4" s="107" t="s">
        <v>52</v>
      </c>
      <c r="AZ4" s="107" t="s">
        <v>44</v>
      </c>
      <c r="BA4" s="128" t="s">
        <v>53</v>
      </c>
      <c r="BB4" s="128" t="s">
        <v>54</v>
      </c>
      <c r="BC4" s="107" t="s">
        <v>55</v>
      </c>
      <c r="BD4" s="128" t="s">
        <v>56</v>
      </c>
      <c r="BE4" s="107" t="s">
        <v>57</v>
      </c>
      <c r="BF4" s="107" t="s">
        <v>58</v>
      </c>
      <c r="BG4" s="107" t="s">
        <v>58</v>
      </c>
      <c r="BH4" s="107" t="s">
        <v>59</v>
      </c>
    </row>
    <row r="5" ht="42.75" spans="1:60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104" t="s">
        <v>60</v>
      </c>
      <c r="O5" s="107" t="s">
        <v>61</v>
      </c>
      <c r="P5" s="107" t="s">
        <v>62</v>
      </c>
      <c r="Q5" s="128" t="s">
        <v>63</v>
      </c>
      <c r="R5" s="107" t="s">
        <v>64</v>
      </c>
      <c r="S5" s="128" t="s">
        <v>63</v>
      </c>
      <c r="T5" s="107" t="s">
        <v>65</v>
      </c>
      <c r="U5" s="107" t="s">
        <v>66</v>
      </c>
      <c r="V5" s="107" t="s">
        <v>62</v>
      </c>
      <c r="W5" s="107" t="s">
        <v>67</v>
      </c>
      <c r="X5" s="107" t="s">
        <v>64</v>
      </c>
      <c r="Y5" s="107" t="s">
        <v>68</v>
      </c>
      <c r="Z5" s="107" t="s">
        <v>66</v>
      </c>
      <c r="AA5" s="107" t="s">
        <v>69</v>
      </c>
      <c r="AB5" s="107" t="s">
        <v>70</v>
      </c>
      <c r="AC5" s="107" t="s">
        <v>71</v>
      </c>
      <c r="AD5" s="107" t="s">
        <v>72</v>
      </c>
      <c r="AE5" s="107" t="s">
        <v>73</v>
      </c>
      <c r="AF5" s="107" t="s">
        <v>74</v>
      </c>
      <c r="AG5" s="107" t="s">
        <v>69</v>
      </c>
      <c r="AH5" s="107" t="s">
        <v>75</v>
      </c>
      <c r="AI5" s="107" t="s">
        <v>76</v>
      </c>
      <c r="AJ5" s="107" t="s">
        <v>77</v>
      </c>
      <c r="AK5" s="107" t="s">
        <v>78</v>
      </c>
      <c r="AL5" s="107" t="s">
        <v>67</v>
      </c>
      <c r="AM5" s="107" t="s">
        <v>64</v>
      </c>
      <c r="AN5" s="107" t="s">
        <v>79</v>
      </c>
      <c r="AO5" s="107" t="s">
        <v>66</v>
      </c>
      <c r="AP5" s="107" t="s">
        <v>71</v>
      </c>
      <c r="AQ5" s="107" t="s">
        <v>80</v>
      </c>
      <c r="AR5" s="128" t="s">
        <v>81</v>
      </c>
      <c r="AS5" s="107" t="s">
        <v>82</v>
      </c>
      <c r="AT5" s="128" t="s">
        <v>63</v>
      </c>
      <c r="AU5" s="107" t="s">
        <v>83</v>
      </c>
      <c r="AV5" s="128" t="s">
        <v>84</v>
      </c>
      <c r="AW5" s="128" t="s">
        <v>63</v>
      </c>
      <c r="AX5" s="128" t="s">
        <v>85</v>
      </c>
      <c r="AY5" s="107" t="s">
        <v>66</v>
      </c>
      <c r="AZ5" s="107" t="s">
        <v>62</v>
      </c>
      <c r="BA5" s="128" t="s">
        <v>86</v>
      </c>
      <c r="BB5" s="107" t="s">
        <v>66</v>
      </c>
      <c r="BC5" s="128" t="s">
        <v>87</v>
      </c>
      <c r="BD5" s="128" t="s">
        <v>81</v>
      </c>
      <c r="BE5" s="128" t="s">
        <v>88</v>
      </c>
      <c r="BF5" s="128" t="s">
        <v>89</v>
      </c>
      <c r="BG5" s="128" t="s">
        <v>90</v>
      </c>
      <c r="BH5" s="128" t="s">
        <v>91</v>
      </c>
    </row>
    <row r="6" spans="1:60">
      <c r="A6" s="87" t="s">
        <v>92</v>
      </c>
      <c r="B6" s="87" t="s">
        <v>93</v>
      </c>
      <c r="C6" s="87" t="s">
        <v>94</v>
      </c>
      <c r="D6" s="87" t="s">
        <v>95</v>
      </c>
      <c r="E6" s="87" t="s">
        <v>96</v>
      </c>
      <c r="F6" s="87" t="s">
        <v>97</v>
      </c>
      <c r="G6" s="87" t="s">
        <v>98</v>
      </c>
      <c r="H6" s="87" t="s">
        <v>99</v>
      </c>
      <c r="I6" s="87" t="s">
        <v>100</v>
      </c>
      <c r="J6" s="87" t="s">
        <v>101</v>
      </c>
      <c r="K6" s="87" t="s">
        <v>102</v>
      </c>
      <c r="L6" s="87" t="s">
        <v>103</v>
      </c>
      <c r="M6" s="87" t="s">
        <v>104</v>
      </c>
      <c r="N6" s="104" t="s">
        <v>105</v>
      </c>
      <c r="O6" s="107" t="s">
        <v>106</v>
      </c>
      <c r="P6" s="107" t="s">
        <v>107</v>
      </c>
      <c r="Q6" s="107" t="s">
        <v>108</v>
      </c>
      <c r="R6" s="107" t="s">
        <v>107</v>
      </c>
      <c r="S6" s="107" t="s">
        <v>109</v>
      </c>
      <c r="T6" s="107" t="s">
        <v>110</v>
      </c>
      <c r="U6" s="107" t="s">
        <v>111</v>
      </c>
      <c r="V6" s="107" t="s">
        <v>112</v>
      </c>
      <c r="W6" s="107" t="s">
        <v>113</v>
      </c>
      <c r="X6" s="107" t="s">
        <v>114</v>
      </c>
      <c r="Y6" s="107" t="s">
        <v>115</v>
      </c>
      <c r="Z6" s="107" t="s">
        <v>116</v>
      </c>
      <c r="AA6" s="107" t="s">
        <v>117</v>
      </c>
      <c r="AB6" s="107" t="s">
        <v>118</v>
      </c>
      <c r="AC6" s="107" t="s">
        <v>110</v>
      </c>
      <c r="AD6" s="107" t="s">
        <v>119</v>
      </c>
      <c r="AE6" s="107" t="s">
        <v>117</v>
      </c>
      <c r="AF6" s="107" t="s">
        <v>117</v>
      </c>
      <c r="AG6" s="107" t="s">
        <v>107</v>
      </c>
      <c r="AH6" s="107" t="s">
        <v>120</v>
      </c>
      <c r="AI6" s="107" t="s">
        <v>121</v>
      </c>
      <c r="AJ6" s="107" t="s">
        <v>119</v>
      </c>
      <c r="AK6" s="107" t="s">
        <v>113</v>
      </c>
      <c r="AL6" s="107" t="s">
        <v>122</v>
      </c>
      <c r="AM6" s="107" t="s">
        <v>120</v>
      </c>
      <c r="AN6" s="107" t="s">
        <v>123</v>
      </c>
      <c r="AO6" s="107" t="s">
        <v>124</v>
      </c>
      <c r="AP6" s="107" t="s">
        <v>110</v>
      </c>
      <c r="AQ6" s="107" t="s">
        <v>117</v>
      </c>
      <c r="AR6" s="107" t="s">
        <v>109</v>
      </c>
      <c r="AS6" s="107" t="s">
        <v>111</v>
      </c>
      <c r="AT6" s="107" t="s">
        <v>125</v>
      </c>
      <c r="AU6" s="107" t="s">
        <v>119</v>
      </c>
      <c r="AV6" s="107" t="s">
        <v>126</v>
      </c>
      <c r="AW6" s="107" t="s">
        <v>124</v>
      </c>
      <c r="AX6" s="107" t="s">
        <v>125</v>
      </c>
      <c r="AY6" s="107" t="s">
        <v>120</v>
      </c>
      <c r="AZ6" s="107" t="s">
        <v>113</v>
      </c>
      <c r="BA6" s="107" t="s">
        <v>124</v>
      </c>
      <c r="BB6" s="107" t="s">
        <v>107</v>
      </c>
      <c r="BC6" s="107" t="s">
        <v>107</v>
      </c>
      <c r="BD6" s="107" t="s">
        <v>112</v>
      </c>
      <c r="BE6" s="107" t="s">
        <v>127</v>
      </c>
      <c r="BF6" s="107" t="s">
        <v>128</v>
      </c>
      <c r="BG6" s="107" t="s">
        <v>106</v>
      </c>
      <c r="BH6" s="107" t="s">
        <v>129</v>
      </c>
    </row>
    <row r="7" spans="1:60">
      <c r="A7" s="27">
        <v>1</v>
      </c>
      <c r="B7" s="27" t="s">
        <v>130</v>
      </c>
      <c r="C7" s="25">
        <v>33266</v>
      </c>
      <c r="D7" s="25" t="s">
        <v>131</v>
      </c>
      <c r="E7" s="27" t="s">
        <v>132</v>
      </c>
      <c r="F7" s="27">
        <v>45</v>
      </c>
      <c r="G7" s="27">
        <v>45</v>
      </c>
      <c r="H7" s="27">
        <v>0</v>
      </c>
      <c r="I7" s="27">
        <v>4050</v>
      </c>
      <c r="J7" s="27">
        <v>0</v>
      </c>
      <c r="K7" s="27">
        <v>0</v>
      </c>
      <c r="L7" s="27">
        <v>3</v>
      </c>
      <c r="M7" s="27">
        <v>0</v>
      </c>
      <c r="N7" s="27"/>
      <c r="O7" s="107">
        <v>90</v>
      </c>
      <c r="P7" s="107">
        <v>90</v>
      </c>
      <c r="Q7" s="107">
        <v>90</v>
      </c>
      <c r="R7" s="107">
        <v>90</v>
      </c>
      <c r="S7" s="107">
        <v>90</v>
      </c>
      <c r="T7" s="107">
        <v>90</v>
      </c>
      <c r="U7" s="107">
        <v>90</v>
      </c>
      <c r="V7" s="108">
        <v>90</v>
      </c>
      <c r="W7" s="107">
        <v>90</v>
      </c>
      <c r="X7" s="107">
        <v>90</v>
      </c>
      <c r="Y7" s="107">
        <v>90</v>
      </c>
      <c r="Z7" s="107">
        <v>90</v>
      </c>
      <c r="AA7" s="107">
        <v>90</v>
      </c>
      <c r="AB7" s="107">
        <v>90</v>
      </c>
      <c r="AC7" s="107">
        <v>90</v>
      </c>
      <c r="AD7" s="107">
        <v>90</v>
      </c>
      <c r="AE7" s="107"/>
      <c r="AF7" s="107">
        <v>90</v>
      </c>
      <c r="AG7" s="107">
        <v>90</v>
      </c>
      <c r="AH7" s="107">
        <v>90</v>
      </c>
      <c r="AI7" s="107">
        <v>90</v>
      </c>
      <c r="AJ7" s="108">
        <v>90</v>
      </c>
      <c r="AK7" s="107">
        <v>90</v>
      </c>
      <c r="AL7" s="107">
        <v>90</v>
      </c>
      <c r="AM7" s="107">
        <v>90</v>
      </c>
      <c r="AN7" s="107">
        <v>90</v>
      </c>
      <c r="AO7" s="107">
        <v>90</v>
      </c>
      <c r="AP7" s="107">
        <v>90</v>
      </c>
      <c r="AQ7" s="107">
        <v>90</v>
      </c>
      <c r="AR7" s="107">
        <v>90</v>
      </c>
      <c r="AS7" s="107">
        <v>90</v>
      </c>
      <c r="AT7" s="107">
        <v>90</v>
      </c>
      <c r="AU7" s="107">
        <v>90</v>
      </c>
      <c r="AV7" s="107">
        <v>90</v>
      </c>
      <c r="AW7" s="107">
        <v>90</v>
      </c>
      <c r="AX7" s="107">
        <v>90</v>
      </c>
      <c r="AY7" s="107">
        <v>90</v>
      </c>
      <c r="AZ7" s="107">
        <v>90</v>
      </c>
      <c r="BA7" s="107">
        <v>90</v>
      </c>
      <c r="BB7" s="107">
        <v>90</v>
      </c>
      <c r="BC7" s="108">
        <v>90</v>
      </c>
      <c r="BD7" s="107">
        <v>90</v>
      </c>
      <c r="BE7" s="107">
        <v>90</v>
      </c>
      <c r="BF7" s="107">
        <v>90</v>
      </c>
      <c r="BG7" s="107">
        <v>90</v>
      </c>
      <c r="BH7" s="107">
        <v>90</v>
      </c>
    </row>
    <row r="8" spans="1:60">
      <c r="A8" s="88">
        <v>2</v>
      </c>
      <c r="B8" s="88" t="s">
        <v>133</v>
      </c>
      <c r="C8" s="89">
        <v>34227</v>
      </c>
      <c r="D8" s="89" t="s">
        <v>134</v>
      </c>
      <c r="E8" s="88" t="s">
        <v>132</v>
      </c>
      <c r="F8" s="88">
        <v>26</v>
      </c>
      <c r="G8" s="88">
        <v>19</v>
      </c>
      <c r="H8" s="88">
        <v>7</v>
      </c>
      <c r="I8" s="88">
        <v>1751</v>
      </c>
      <c r="J8" s="88">
        <v>2</v>
      </c>
      <c r="K8" s="88">
        <v>3</v>
      </c>
      <c r="L8" s="88">
        <v>4</v>
      </c>
      <c r="M8" s="88">
        <v>1</v>
      </c>
      <c r="N8" s="27"/>
      <c r="O8" s="108">
        <v>90</v>
      </c>
      <c r="P8" s="107">
        <v>90</v>
      </c>
      <c r="Q8" s="111" t="s">
        <v>135</v>
      </c>
      <c r="R8" s="111" t="s">
        <v>135</v>
      </c>
      <c r="S8" s="111" t="s">
        <v>135</v>
      </c>
      <c r="T8" s="107">
        <v>90</v>
      </c>
      <c r="U8" s="112">
        <v>45</v>
      </c>
      <c r="V8" s="108">
        <v>89</v>
      </c>
      <c r="W8" s="111" t="s">
        <v>135</v>
      </c>
      <c r="X8" s="112">
        <v>27</v>
      </c>
      <c r="Y8" s="111" t="s">
        <v>135</v>
      </c>
      <c r="Z8" s="107">
        <v>90</v>
      </c>
      <c r="AA8" s="162" t="s">
        <v>135</v>
      </c>
      <c r="AB8" s="107">
        <v>90</v>
      </c>
      <c r="AC8" s="111" t="s">
        <v>135</v>
      </c>
      <c r="AD8" s="111" t="s">
        <v>135</v>
      </c>
      <c r="AE8" s="107">
        <v>90</v>
      </c>
      <c r="AF8" s="111" t="s">
        <v>135</v>
      </c>
      <c r="AG8" s="111" t="s">
        <v>135</v>
      </c>
      <c r="AH8" s="112">
        <v>1</v>
      </c>
      <c r="AI8" s="111" t="s">
        <v>135</v>
      </c>
      <c r="AJ8" s="107">
        <v>90</v>
      </c>
      <c r="AK8" s="111" t="s">
        <v>135</v>
      </c>
      <c r="AL8" s="112">
        <v>23</v>
      </c>
      <c r="AM8" s="111" t="s">
        <v>135</v>
      </c>
      <c r="AN8" s="111" t="s">
        <v>135</v>
      </c>
      <c r="AO8" s="111" t="s">
        <v>135</v>
      </c>
      <c r="AP8" s="112">
        <v>8</v>
      </c>
      <c r="AQ8" s="107">
        <v>90</v>
      </c>
      <c r="AR8" s="111" t="s">
        <v>135</v>
      </c>
      <c r="AS8" s="111" t="s">
        <v>135</v>
      </c>
      <c r="AT8" s="156">
        <v>3</v>
      </c>
      <c r="AU8" s="107">
        <v>90</v>
      </c>
      <c r="AV8" s="111" t="s">
        <v>135</v>
      </c>
      <c r="AW8" s="111" t="s">
        <v>135</v>
      </c>
      <c r="AX8" s="107">
        <v>90</v>
      </c>
      <c r="AY8" s="107">
        <v>90</v>
      </c>
      <c r="AZ8" s="107">
        <v>84</v>
      </c>
      <c r="BA8" s="112">
        <v>45</v>
      </c>
      <c r="BB8" s="107">
        <v>90</v>
      </c>
      <c r="BC8" s="130">
        <v>31</v>
      </c>
      <c r="BD8" s="138" t="s">
        <v>136</v>
      </c>
      <c r="BE8" s="107">
        <v>90</v>
      </c>
      <c r="BF8" s="107">
        <v>45</v>
      </c>
      <c r="BG8" s="108">
        <v>90</v>
      </c>
      <c r="BH8" s="107">
        <v>90</v>
      </c>
    </row>
    <row r="9" spans="1:60">
      <c r="A9" s="27">
        <v>3</v>
      </c>
      <c r="B9" s="27" t="s">
        <v>137</v>
      </c>
      <c r="C9" s="25">
        <v>34481</v>
      </c>
      <c r="D9" s="25" t="s">
        <v>134</v>
      </c>
      <c r="E9" s="27" t="s">
        <v>132</v>
      </c>
      <c r="F9" s="27">
        <v>37</v>
      </c>
      <c r="G9" s="27">
        <v>36</v>
      </c>
      <c r="H9" s="27">
        <v>1</v>
      </c>
      <c r="I9" s="27">
        <v>3180</v>
      </c>
      <c r="J9" s="27">
        <v>1</v>
      </c>
      <c r="K9" s="27">
        <v>2</v>
      </c>
      <c r="L9" s="27">
        <v>5</v>
      </c>
      <c r="M9" s="27">
        <v>0</v>
      </c>
      <c r="N9" s="27"/>
      <c r="O9" s="107"/>
      <c r="P9" s="112">
        <v>60</v>
      </c>
      <c r="Q9" s="107">
        <v>90</v>
      </c>
      <c r="R9" s="107">
        <v>90</v>
      </c>
      <c r="S9" s="107">
        <v>90</v>
      </c>
      <c r="T9" s="107">
        <v>90</v>
      </c>
      <c r="U9" s="107">
        <v>90</v>
      </c>
      <c r="V9" s="107">
        <v>90</v>
      </c>
      <c r="W9" s="107">
        <v>90</v>
      </c>
      <c r="X9" s="107">
        <v>63</v>
      </c>
      <c r="Y9" s="107">
        <v>90</v>
      </c>
      <c r="Z9" s="108">
        <v>90</v>
      </c>
      <c r="AA9" s="107">
        <v>90</v>
      </c>
      <c r="AB9" s="107">
        <v>90</v>
      </c>
      <c r="AC9" s="107">
        <v>90</v>
      </c>
      <c r="AD9" s="107">
        <v>90</v>
      </c>
      <c r="AE9" s="107"/>
      <c r="AF9" s="108">
        <v>90</v>
      </c>
      <c r="AG9" s="107">
        <v>90</v>
      </c>
      <c r="AH9" s="107">
        <v>90</v>
      </c>
      <c r="AI9" s="108">
        <v>77</v>
      </c>
      <c r="AJ9" s="111" t="s">
        <v>135</v>
      </c>
      <c r="AK9" s="108">
        <v>83</v>
      </c>
      <c r="AL9" s="109" t="s">
        <v>136</v>
      </c>
      <c r="AM9" s="107">
        <v>79</v>
      </c>
      <c r="AN9" s="107">
        <v>90</v>
      </c>
      <c r="AO9" s="108">
        <v>90</v>
      </c>
      <c r="AP9" s="107">
        <v>90</v>
      </c>
      <c r="AQ9" s="107">
        <v>90</v>
      </c>
      <c r="AR9" s="107">
        <v>90</v>
      </c>
      <c r="AS9" s="107">
        <v>90</v>
      </c>
      <c r="AT9" s="107">
        <v>90</v>
      </c>
      <c r="AU9" s="111" t="s">
        <v>135</v>
      </c>
      <c r="AV9" s="107">
        <v>90</v>
      </c>
      <c r="AW9" s="107">
        <v>90</v>
      </c>
      <c r="AX9" s="107"/>
      <c r="AY9" s="107">
        <v>90</v>
      </c>
      <c r="AZ9" s="107">
        <v>90</v>
      </c>
      <c r="BA9" s="107">
        <v>45</v>
      </c>
      <c r="BB9" s="107">
        <v>90</v>
      </c>
      <c r="BC9" s="107"/>
      <c r="BD9" s="107"/>
      <c r="BE9" s="107"/>
      <c r="BF9" s="107">
        <v>73</v>
      </c>
      <c r="BG9" s="107">
        <v>90</v>
      </c>
      <c r="BH9" s="107">
        <v>90</v>
      </c>
    </row>
    <row r="10" spans="1:60">
      <c r="A10" s="90">
        <v>4</v>
      </c>
      <c r="B10" s="90" t="s">
        <v>138</v>
      </c>
      <c r="C10" s="91">
        <v>32547</v>
      </c>
      <c r="D10" s="91" t="s">
        <v>134</v>
      </c>
      <c r="E10" s="90" t="s">
        <v>132</v>
      </c>
      <c r="F10" s="90">
        <v>42</v>
      </c>
      <c r="G10" s="90">
        <v>28</v>
      </c>
      <c r="H10" s="90">
        <v>14</v>
      </c>
      <c r="I10" s="90">
        <v>2424</v>
      </c>
      <c r="J10" s="90">
        <v>3</v>
      </c>
      <c r="K10" s="90">
        <v>4</v>
      </c>
      <c r="L10" s="90">
        <v>3</v>
      </c>
      <c r="M10" s="90">
        <v>0</v>
      </c>
      <c r="N10" s="27"/>
      <c r="O10" s="107">
        <v>81</v>
      </c>
      <c r="P10" s="112">
        <v>11</v>
      </c>
      <c r="Q10" s="107">
        <v>90</v>
      </c>
      <c r="R10" s="112">
        <v>37</v>
      </c>
      <c r="S10" s="108">
        <v>86</v>
      </c>
      <c r="T10" s="107">
        <v>90</v>
      </c>
      <c r="U10" s="112">
        <v>6</v>
      </c>
      <c r="V10" s="112">
        <v>9</v>
      </c>
      <c r="W10" s="107">
        <v>90</v>
      </c>
      <c r="X10" s="111" t="s">
        <v>135</v>
      </c>
      <c r="Y10" s="112">
        <v>12</v>
      </c>
      <c r="Z10" s="112">
        <v>19</v>
      </c>
      <c r="AA10" s="112">
        <v>23</v>
      </c>
      <c r="AB10" s="107">
        <v>67</v>
      </c>
      <c r="AC10" s="107">
        <v>90</v>
      </c>
      <c r="AD10" s="107">
        <v>45</v>
      </c>
      <c r="AE10" s="112">
        <v>45</v>
      </c>
      <c r="AF10" s="113">
        <v>26</v>
      </c>
      <c r="AG10" s="107">
        <v>90</v>
      </c>
      <c r="AH10" s="107">
        <v>90</v>
      </c>
      <c r="AI10" s="107">
        <v>70</v>
      </c>
      <c r="AJ10" s="112">
        <v>14</v>
      </c>
      <c r="AK10" s="107">
        <v>45</v>
      </c>
      <c r="AL10" s="107">
        <v>90</v>
      </c>
      <c r="AM10" s="107">
        <v>45</v>
      </c>
      <c r="AN10" s="107">
        <v>90</v>
      </c>
      <c r="AO10" s="107">
        <v>86</v>
      </c>
      <c r="AP10" s="107">
        <v>82</v>
      </c>
      <c r="AQ10" s="107">
        <v>72</v>
      </c>
      <c r="AR10" s="112">
        <v>16</v>
      </c>
      <c r="AS10" s="107">
        <v>70</v>
      </c>
      <c r="AT10" s="107">
        <v>72</v>
      </c>
      <c r="AU10" s="107">
        <v>45</v>
      </c>
      <c r="AV10" s="107">
        <v>62</v>
      </c>
      <c r="AW10" s="111" t="s">
        <v>135</v>
      </c>
      <c r="AX10" s="107">
        <v>75</v>
      </c>
      <c r="AY10" s="112">
        <v>21</v>
      </c>
      <c r="AZ10" s="112">
        <v>11</v>
      </c>
      <c r="BA10" s="108">
        <v>74</v>
      </c>
      <c r="BB10" s="107">
        <v>90</v>
      </c>
      <c r="BC10" s="107">
        <v>90</v>
      </c>
      <c r="BD10" s="107">
        <v>90</v>
      </c>
      <c r="BE10" s="111" t="s">
        <v>135</v>
      </c>
      <c r="BF10" s="112">
        <v>17</v>
      </c>
      <c r="BG10" s="107">
        <v>90</v>
      </c>
      <c r="BH10" s="111" t="s">
        <v>135</v>
      </c>
    </row>
    <row r="11" spans="1:60">
      <c r="A11" s="27">
        <v>5</v>
      </c>
      <c r="B11" s="27" t="s">
        <v>139</v>
      </c>
      <c r="C11" s="25">
        <v>32637</v>
      </c>
      <c r="D11" s="25" t="s">
        <v>134</v>
      </c>
      <c r="E11" s="27" t="s">
        <v>132</v>
      </c>
      <c r="F11" s="27">
        <v>17</v>
      </c>
      <c r="G11" s="27">
        <v>10</v>
      </c>
      <c r="H11" s="27">
        <v>7</v>
      </c>
      <c r="I11" s="27">
        <v>959</v>
      </c>
      <c r="J11" s="27">
        <v>1</v>
      </c>
      <c r="K11" s="27">
        <v>0</v>
      </c>
      <c r="L11" s="27">
        <v>2</v>
      </c>
      <c r="M11" s="27">
        <v>0</v>
      </c>
      <c r="N11" s="27"/>
      <c r="O11" s="108">
        <v>90</v>
      </c>
      <c r="P11" s="107">
        <v>30</v>
      </c>
      <c r="Q11" s="107">
        <v>90</v>
      </c>
      <c r="R11" s="107">
        <v>90</v>
      </c>
      <c r="S11" s="107">
        <v>90</v>
      </c>
      <c r="T11" s="111" t="s">
        <v>135</v>
      </c>
      <c r="U11" s="108">
        <v>45</v>
      </c>
      <c r="V11" s="112">
        <v>1</v>
      </c>
      <c r="W11" s="111" t="s">
        <v>135</v>
      </c>
      <c r="X11" s="111" t="s">
        <v>135</v>
      </c>
      <c r="Y11" s="107"/>
      <c r="Z11" s="107"/>
      <c r="AA11" s="140"/>
      <c r="AB11" s="107"/>
      <c r="AC11" s="112"/>
      <c r="AD11" s="111" t="s">
        <v>135</v>
      </c>
      <c r="AE11" s="107">
        <v>90</v>
      </c>
      <c r="AF11" s="111" t="s">
        <v>135</v>
      </c>
      <c r="AG11" s="111" t="s">
        <v>135</v>
      </c>
      <c r="AH11" s="112">
        <v>29</v>
      </c>
      <c r="AI11" s="112">
        <v>13</v>
      </c>
      <c r="AJ11" s="107">
        <v>90</v>
      </c>
      <c r="AK11" s="112">
        <v>7</v>
      </c>
      <c r="AL11" s="107">
        <v>90</v>
      </c>
      <c r="AM11" s="112">
        <v>11</v>
      </c>
      <c r="AN11" s="111" t="s">
        <v>135</v>
      </c>
      <c r="AO11" s="112">
        <v>58</v>
      </c>
      <c r="AP11" s="111" t="s">
        <v>135</v>
      </c>
      <c r="AQ11" s="111" t="s">
        <v>135</v>
      </c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11"/>
      <c r="BE11" s="107">
        <v>90</v>
      </c>
      <c r="BF11" s="112">
        <v>45</v>
      </c>
      <c r="BG11" s="107"/>
      <c r="BH11" s="107"/>
    </row>
    <row r="12" spans="1:60">
      <c r="A12" s="90">
        <v>6</v>
      </c>
      <c r="B12" s="90" t="s">
        <v>140</v>
      </c>
      <c r="C12" s="91">
        <v>32791</v>
      </c>
      <c r="D12" s="91" t="s">
        <v>134</v>
      </c>
      <c r="E12" s="90" t="s">
        <v>132</v>
      </c>
      <c r="F12" s="90">
        <v>4</v>
      </c>
      <c r="G12" s="90">
        <v>1</v>
      </c>
      <c r="H12" s="90">
        <v>3</v>
      </c>
      <c r="I12" s="90">
        <v>113</v>
      </c>
      <c r="J12" s="90">
        <v>0</v>
      </c>
      <c r="K12" s="90">
        <v>0</v>
      </c>
      <c r="L12" s="90">
        <v>0</v>
      </c>
      <c r="M12" s="90">
        <v>0</v>
      </c>
      <c r="N12" s="27"/>
      <c r="O12" s="109" t="s">
        <v>136</v>
      </c>
      <c r="P12" s="109" t="s">
        <v>136</v>
      </c>
      <c r="Q12" s="109" t="s">
        <v>136</v>
      </c>
      <c r="R12" s="109" t="s">
        <v>136</v>
      </c>
      <c r="S12" s="107">
        <v>56</v>
      </c>
      <c r="T12" s="112">
        <v>29</v>
      </c>
      <c r="U12" s="111" t="s">
        <v>135</v>
      </c>
      <c r="V12" s="112">
        <v>22</v>
      </c>
      <c r="W12" s="111" t="s">
        <v>135</v>
      </c>
      <c r="X12" s="111" t="s">
        <v>135</v>
      </c>
      <c r="Y12" s="111" t="s">
        <v>135</v>
      </c>
      <c r="Z12" s="111" t="s">
        <v>135</v>
      </c>
      <c r="AA12" s="111" t="s">
        <v>135</v>
      </c>
      <c r="AB12" s="112">
        <v>6</v>
      </c>
      <c r="AC12" s="111" t="s">
        <v>135</v>
      </c>
      <c r="AD12" s="107"/>
      <c r="AE12" s="109"/>
      <c r="AF12" s="107"/>
      <c r="AG12" s="111"/>
      <c r="AH12" s="112"/>
      <c r="AI12" s="107"/>
      <c r="AJ12" s="111" t="s">
        <v>135</v>
      </c>
      <c r="AK12" s="111" t="s">
        <v>135</v>
      </c>
      <c r="AL12" s="111" t="s">
        <v>135</v>
      </c>
      <c r="AM12" s="111" t="s">
        <v>135</v>
      </c>
      <c r="AN12" s="111" t="s">
        <v>135</v>
      </c>
      <c r="AO12" s="111" t="s">
        <v>135</v>
      </c>
      <c r="AP12" s="111" t="s">
        <v>135</v>
      </c>
      <c r="AQ12" s="111" t="s">
        <v>135</v>
      </c>
      <c r="AR12" s="111" t="s">
        <v>135</v>
      </c>
      <c r="AS12" s="111" t="s">
        <v>135</v>
      </c>
      <c r="AT12" s="111" t="s">
        <v>135</v>
      </c>
      <c r="AU12" s="111" t="s">
        <v>135</v>
      </c>
      <c r="AV12" s="111" t="s">
        <v>135</v>
      </c>
      <c r="AW12" s="111" t="s">
        <v>135</v>
      </c>
      <c r="AX12" s="111" t="s">
        <v>135</v>
      </c>
      <c r="AY12" s="111" t="s">
        <v>135</v>
      </c>
      <c r="AZ12" s="111" t="s">
        <v>135</v>
      </c>
      <c r="BA12" s="111" t="s">
        <v>135</v>
      </c>
      <c r="BB12" s="111" t="s">
        <v>135</v>
      </c>
      <c r="BC12" s="111" t="s">
        <v>135</v>
      </c>
      <c r="BD12" s="111" t="s">
        <v>135</v>
      </c>
      <c r="BE12" s="111"/>
      <c r="BF12" s="107"/>
      <c r="BG12" s="111"/>
      <c r="BH12" s="107"/>
    </row>
    <row r="13" spans="1:60">
      <c r="A13" s="27">
        <v>7</v>
      </c>
      <c r="B13" s="27" t="s">
        <v>141</v>
      </c>
      <c r="C13" s="25">
        <v>33561</v>
      </c>
      <c r="D13" s="25" t="s">
        <v>142</v>
      </c>
      <c r="E13" s="27" t="s">
        <v>132</v>
      </c>
      <c r="F13" s="27">
        <v>36</v>
      </c>
      <c r="G13" s="27">
        <v>32</v>
      </c>
      <c r="H13" s="27">
        <v>4</v>
      </c>
      <c r="I13" s="27">
        <v>2750</v>
      </c>
      <c r="J13" s="110">
        <v>38</v>
      </c>
      <c r="K13" s="27">
        <v>11</v>
      </c>
      <c r="L13" s="27">
        <v>2</v>
      </c>
      <c r="M13" s="27">
        <v>0</v>
      </c>
      <c r="N13" s="27"/>
      <c r="O13" s="107">
        <v>90</v>
      </c>
      <c r="P13" s="107">
        <v>90</v>
      </c>
      <c r="Q13" s="107">
        <v>90</v>
      </c>
      <c r="R13" s="107">
        <v>78</v>
      </c>
      <c r="S13" s="107">
        <v>90</v>
      </c>
      <c r="T13" s="107">
        <v>61</v>
      </c>
      <c r="U13" s="107">
        <v>90</v>
      </c>
      <c r="V13" s="107">
        <v>90</v>
      </c>
      <c r="W13" s="107">
        <v>90</v>
      </c>
      <c r="X13" s="107">
        <v>71</v>
      </c>
      <c r="Y13" s="107">
        <v>90</v>
      </c>
      <c r="Z13" s="107">
        <v>83</v>
      </c>
      <c r="AA13" s="107">
        <v>90</v>
      </c>
      <c r="AB13" s="107">
        <v>73</v>
      </c>
      <c r="AC13" s="112">
        <v>24</v>
      </c>
      <c r="AD13" s="107">
        <v>80</v>
      </c>
      <c r="AE13" s="107"/>
      <c r="AF13" s="107">
        <v>74</v>
      </c>
      <c r="AG13" s="107">
        <v>87</v>
      </c>
      <c r="AH13" s="107">
        <v>73</v>
      </c>
      <c r="AI13" s="107">
        <v>90</v>
      </c>
      <c r="AJ13" s="112">
        <v>26</v>
      </c>
      <c r="AK13" s="107">
        <v>90</v>
      </c>
      <c r="AL13" s="107">
        <v>90</v>
      </c>
      <c r="AM13" s="107">
        <v>79</v>
      </c>
      <c r="AN13" s="107">
        <v>84</v>
      </c>
      <c r="AO13" s="107">
        <v>90</v>
      </c>
      <c r="AP13" s="107">
        <v>86</v>
      </c>
      <c r="AQ13" s="108">
        <v>90</v>
      </c>
      <c r="AR13" s="112">
        <v>23</v>
      </c>
      <c r="AS13" s="107">
        <v>90</v>
      </c>
      <c r="AT13" s="107">
        <v>90</v>
      </c>
      <c r="AU13" s="107">
        <v>35</v>
      </c>
      <c r="AV13" s="107"/>
      <c r="AW13" s="112">
        <v>34</v>
      </c>
      <c r="AX13" s="107">
        <v>61</v>
      </c>
      <c r="AY13" s="107">
        <v>88</v>
      </c>
      <c r="AZ13" s="108">
        <v>90</v>
      </c>
      <c r="BA13" s="107"/>
      <c r="BB13" s="107"/>
      <c r="BC13" s="107"/>
      <c r="BD13" s="107"/>
      <c r="BE13" s="107"/>
      <c r="BF13" s="107"/>
      <c r="BG13" s="107"/>
      <c r="BH13" s="107"/>
    </row>
    <row r="14" spans="1:60">
      <c r="A14" s="90">
        <v>8</v>
      </c>
      <c r="B14" s="90" t="s">
        <v>143</v>
      </c>
      <c r="C14" s="91">
        <v>33490</v>
      </c>
      <c r="D14" s="91" t="s">
        <v>144</v>
      </c>
      <c r="E14" s="90" t="s">
        <v>145</v>
      </c>
      <c r="F14" s="90">
        <v>40</v>
      </c>
      <c r="G14" s="90">
        <v>39</v>
      </c>
      <c r="H14" s="90">
        <v>1</v>
      </c>
      <c r="I14" s="90">
        <v>3496</v>
      </c>
      <c r="J14" s="90" t="s">
        <v>146</v>
      </c>
      <c r="K14" s="129">
        <v>27</v>
      </c>
      <c r="L14" s="90">
        <v>5</v>
      </c>
      <c r="M14" s="90">
        <v>0</v>
      </c>
      <c r="N14" s="27"/>
      <c r="O14" s="107">
        <v>90</v>
      </c>
      <c r="P14" s="107">
        <v>90</v>
      </c>
      <c r="Q14" s="107"/>
      <c r="R14" s="112">
        <v>27</v>
      </c>
      <c r="S14" s="107">
        <v>90</v>
      </c>
      <c r="T14" s="107">
        <v>90</v>
      </c>
      <c r="U14" s="108">
        <v>90</v>
      </c>
      <c r="V14" s="107">
        <v>90</v>
      </c>
      <c r="W14" s="107">
        <v>78</v>
      </c>
      <c r="X14" s="107">
        <v>80</v>
      </c>
      <c r="Y14" s="107">
        <v>90</v>
      </c>
      <c r="Z14" s="107">
        <v>90</v>
      </c>
      <c r="AA14" s="108">
        <v>90</v>
      </c>
      <c r="AB14" s="107">
        <v>90</v>
      </c>
      <c r="AC14" s="107">
        <v>90</v>
      </c>
      <c r="AD14" s="107">
        <v>90</v>
      </c>
      <c r="AE14" s="107"/>
      <c r="AF14" s="107">
        <v>90</v>
      </c>
      <c r="AG14" s="107">
        <v>90</v>
      </c>
      <c r="AH14" s="107">
        <v>90</v>
      </c>
      <c r="AI14" s="107">
        <v>90</v>
      </c>
      <c r="AJ14" s="107">
        <v>90</v>
      </c>
      <c r="AK14" s="107">
        <v>77</v>
      </c>
      <c r="AL14" s="107">
        <v>90</v>
      </c>
      <c r="AM14" s="107">
        <v>90</v>
      </c>
      <c r="AN14" s="107">
        <v>84</v>
      </c>
      <c r="AO14" s="107">
        <v>90</v>
      </c>
      <c r="AP14" s="107">
        <v>90</v>
      </c>
      <c r="AQ14" s="107">
        <v>90</v>
      </c>
      <c r="AR14" s="107">
        <v>90</v>
      </c>
      <c r="AS14" s="107">
        <v>90</v>
      </c>
      <c r="AT14" s="108">
        <v>90</v>
      </c>
      <c r="AU14" s="107">
        <v>90</v>
      </c>
      <c r="AV14" s="107">
        <v>90</v>
      </c>
      <c r="AW14" s="107">
        <v>90</v>
      </c>
      <c r="AX14" s="107">
        <v>90</v>
      </c>
      <c r="AY14" s="107">
        <v>90</v>
      </c>
      <c r="AZ14" s="107">
        <v>90</v>
      </c>
      <c r="BA14" s="108">
        <v>90</v>
      </c>
      <c r="BB14" s="107">
        <v>90</v>
      </c>
      <c r="BC14" s="108">
        <v>90</v>
      </c>
      <c r="BD14" s="107">
        <v>90</v>
      </c>
      <c r="BE14" s="107"/>
      <c r="BF14" s="107"/>
      <c r="BG14" s="107"/>
      <c r="BH14" s="107"/>
    </row>
    <row r="15" s="121" customFormat="1" spans="1:60">
      <c r="A15" s="27">
        <v>9</v>
      </c>
      <c r="B15" s="27" t="s">
        <v>147</v>
      </c>
      <c r="C15" s="25">
        <v>34422</v>
      </c>
      <c r="D15" s="25" t="s">
        <v>142</v>
      </c>
      <c r="E15" s="27" t="s">
        <v>145</v>
      </c>
      <c r="F15" s="27">
        <v>41</v>
      </c>
      <c r="G15" s="27">
        <v>37</v>
      </c>
      <c r="H15" s="27">
        <v>4</v>
      </c>
      <c r="I15" s="27">
        <v>3122</v>
      </c>
      <c r="J15" s="27">
        <v>21</v>
      </c>
      <c r="K15" s="27">
        <v>6</v>
      </c>
      <c r="L15" s="27">
        <v>4</v>
      </c>
      <c r="M15" s="27">
        <v>0</v>
      </c>
      <c r="N15" s="27"/>
      <c r="O15" s="107"/>
      <c r="P15" s="112"/>
      <c r="Q15" s="112"/>
      <c r="R15" s="112">
        <v>12</v>
      </c>
      <c r="S15" s="112">
        <v>34</v>
      </c>
      <c r="T15" s="107">
        <v>66</v>
      </c>
      <c r="U15" s="107">
        <v>90</v>
      </c>
      <c r="V15" s="107">
        <v>68</v>
      </c>
      <c r="W15" s="107">
        <v>84</v>
      </c>
      <c r="X15" s="107">
        <v>90</v>
      </c>
      <c r="Y15" s="107">
        <v>81</v>
      </c>
      <c r="Z15" s="107">
        <v>83</v>
      </c>
      <c r="AA15" s="107">
        <v>77</v>
      </c>
      <c r="AB15" s="107">
        <v>90</v>
      </c>
      <c r="AC15" s="108">
        <v>73</v>
      </c>
      <c r="AD15" s="107">
        <v>90</v>
      </c>
      <c r="AE15" s="107"/>
      <c r="AF15" s="107">
        <v>86</v>
      </c>
      <c r="AG15" s="107">
        <v>76</v>
      </c>
      <c r="AH15" s="108">
        <v>90</v>
      </c>
      <c r="AI15" s="107">
        <v>90</v>
      </c>
      <c r="AJ15" s="112">
        <v>26</v>
      </c>
      <c r="AK15" s="107">
        <v>81</v>
      </c>
      <c r="AL15" s="107">
        <v>79</v>
      </c>
      <c r="AM15" s="107">
        <v>90</v>
      </c>
      <c r="AN15" s="107">
        <v>90</v>
      </c>
      <c r="AO15" s="107">
        <v>90</v>
      </c>
      <c r="AP15" s="107">
        <v>45</v>
      </c>
      <c r="AQ15" s="107">
        <v>45</v>
      </c>
      <c r="AR15" s="107">
        <v>90</v>
      </c>
      <c r="AS15" s="108">
        <v>90</v>
      </c>
      <c r="AT15" s="112"/>
      <c r="AU15" s="107">
        <v>90</v>
      </c>
      <c r="AV15" s="107">
        <v>90</v>
      </c>
      <c r="AW15" s="107">
        <v>90</v>
      </c>
      <c r="AX15" s="107">
        <v>61</v>
      </c>
      <c r="AY15" s="107">
        <v>90</v>
      </c>
      <c r="AZ15" s="107">
        <v>79</v>
      </c>
      <c r="BA15" s="107">
        <v>82</v>
      </c>
      <c r="BB15" s="107">
        <v>90</v>
      </c>
      <c r="BC15" s="112">
        <v>22</v>
      </c>
      <c r="BD15" s="108">
        <v>62</v>
      </c>
      <c r="BE15" s="107">
        <v>90</v>
      </c>
      <c r="BF15" s="107">
        <v>90</v>
      </c>
      <c r="BG15" s="107">
        <v>90</v>
      </c>
      <c r="BH15" s="107">
        <v>90</v>
      </c>
    </row>
    <row r="16" spans="1:60">
      <c r="A16" s="90">
        <v>10</v>
      </c>
      <c r="B16" s="90" t="s">
        <v>148</v>
      </c>
      <c r="C16" s="91">
        <v>35558</v>
      </c>
      <c r="D16" s="91" t="s">
        <v>144</v>
      </c>
      <c r="E16" s="90" t="s">
        <v>149</v>
      </c>
      <c r="F16" s="90">
        <v>38</v>
      </c>
      <c r="G16" s="90">
        <v>35</v>
      </c>
      <c r="H16" s="90">
        <v>3</v>
      </c>
      <c r="I16" s="90">
        <v>3026</v>
      </c>
      <c r="J16" s="90" t="s">
        <v>150</v>
      </c>
      <c r="K16" s="90">
        <v>12</v>
      </c>
      <c r="L16" s="90">
        <v>6</v>
      </c>
      <c r="M16" s="90">
        <v>0</v>
      </c>
      <c r="N16" s="27"/>
      <c r="O16" s="107">
        <v>73</v>
      </c>
      <c r="P16" s="107">
        <v>79</v>
      </c>
      <c r="Q16" s="107">
        <v>78</v>
      </c>
      <c r="R16" s="108">
        <v>90</v>
      </c>
      <c r="S16" s="107">
        <v>90</v>
      </c>
      <c r="T16" s="107">
        <v>78</v>
      </c>
      <c r="U16" s="107">
        <v>90</v>
      </c>
      <c r="V16" s="107">
        <v>90</v>
      </c>
      <c r="W16" s="107">
        <v>71</v>
      </c>
      <c r="X16" s="108">
        <v>80</v>
      </c>
      <c r="Y16" s="107">
        <v>81</v>
      </c>
      <c r="Z16" s="108">
        <v>90</v>
      </c>
      <c r="AA16" s="107">
        <v>90</v>
      </c>
      <c r="AB16" s="107">
        <v>73</v>
      </c>
      <c r="AC16" s="113">
        <v>17</v>
      </c>
      <c r="AD16" s="109" t="s">
        <v>136</v>
      </c>
      <c r="AE16" s="107"/>
      <c r="AF16" s="107">
        <v>90</v>
      </c>
      <c r="AG16" s="107">
        <v>87</v>
      </c>
      <c r="AH16" s="107">
        <v>90</v>
      </c>
      <c r="AI16" s="107">
        <v>70</v>
      </c>
      <c r="AJ16" s="107">
        <v>90</v>
      </c>
      <c r="AK16" s="107">
        <v>90</v>
      </c>
      <c r="AL16" s="107">
        <v>62</v>
      </c>
      <c r="AM16" s="107">
        <v>90</v>
      </c>
      <c r="AN16" s="107">
        <v>90</v>
      </c>
      <c r="AO16" s="107">
        <v>63</v>
      </c>
      <c r="AP16" s="107">
        <v>90</v>
      </c>
      <c r="AQ16" s="107">
        <v>89</v>
      </c>
      <c r="AR16" s="107">
        <v>67</v>
      </c>
      <c r="AS16" s="107">
        <v>90</v>
      </c>
      <c r="AT16" s="108">
        <v>90</v>
      </c>
      <c r="AU16" s="111"/>
      <c r="AV16" s="107"/>
      <c r="AW16" s="107">
        <v>90</v>
      </c>
      <c r="AX16" s="112">
        <v>29</v>
      </c>
      <c r="AY16" s="107">
        <v>90</v>
      </c>
      <c r="AZ16" s="107">
        <v>84</v>
      </c>
      <c r="BA16" s="112">
        <v>45</v>
      </c>
      <c r="BB16" s="107">
        <v>90</v>
      </c>
      <c r="BC16" s="107">
        <v>90</v>
      </c>
      <c r="BD16" s="108">
        <v>90</v>
      </c>
      <c r="BE16" s="107"/>
      <c r="BF16" s="111"/>
      <c r="BG16" s="107"/>
      <c r="BH16" s="111"/>
    </row>
    <row r="17" spans="1:60">
      <c r="A17" s="27">
        <v>11</v>
      </c>
      <c r="B17" s="27" t="s">
        <v>151</v>
      </c>
      <c r="C17" s="25">
        <v>32578</v>
      </c>
      <c r="D17" s="25" t="s">
        <v>142</v>
      </c>
      <c r="E17" s="27" t="s">
        <v>132</v>
      </c>
      <c r="F17" s="27">
        <v>35</v>
      </c>
      <c r="G17" s="27">
        <v>7</v>
      </c>
      <c r="H17" s="27">
        <v>28</v>
      </c>
      <c r="I17" s="27">
        <v>701</v>
      </c>
      <c r="J17" s="27">
        <v>0</v>
      </c>
      <c r="K17" s="27">
        <v>1</v>
      </c>
      <c r="L17" s="27">
        <v>2</v>
      </c>
      <c r="M17" s="27">
        <v>0</v>
      </c>
      <c r="N17" s="27"/>
      <c r="O17" s="107">
        <v>73</v>
      </c>
      <c r="P17" s="107">
        <v>42</v>
      </c>
      <c r="Q17" s="112">
        <v>12</v>
      </c>
      <c r="R17" s="107">
        <v>63</v>
      </c>
      <c r="S17" s="112">
        <v>4</v>
      </c>
      <c r="T17" s="111" t="s">
        <v>135</v>
      </c>
      <c r="U17" s="112">
        <v>1</v>
      </c>
      <c r="V17" s="111" t="s">
        <v>135</v>
      </c>
      <c r="W17" s="112">
        <v>19</v>
      </c>
      <c r="X17" s="112">
        <v>10</v>
      </c>
      <c r="Y17" s="112">
        <v>9</v>
      </c>
      <c r="Z17" s="111" t="s">
        <v>135</v>
      </c>
      <c r="AA17" s="112">
        <v>1</v>
      </c>
      <c r="AB17" s="112">
        <v>17</v>
      </c>
      <c r="AC17" s="111" t="s">
        <v>135</v>
      </c>
      <c r="AD17" s="112">
        <v>10</v>
      </c>
      <c r="AE17" s="107">
        <v>62</v>
      </c>
      <c r="AF17" s="112">
        <v>4</v>
      </c>
      <c r="AG17" s="112">
        <v>3</v>
      </c>
      <c r="AH17" s="111" t="s">
        <v>135</v>
      </c>
      <c r="AI17" s="111" t="s">
        <v>135</v>
      </c>
      <c r="AJ17" s="112">
        <v>17</v>
      </c>
      <c r="AK17" s="112">
        <v>13</v>
      </c>
      <c r="AL17" s="112">
        <v>11</v>
      </c>
      <c r="AM17" s="112">
        <v>1</v>
      </c>
      <c r="AN17" s="112">
        <v>6</v>
      </c>
      <c r="AO17" s="162" t="s">
        <v>135</v>
      </c>
      <c r="AP17" s="112">
        <v>4</v>
      </c>
      <c r="AQ17" s="112">
        <v>1</v>
      </c>
      <c r="AR17" s="111" t="s">
        <v>135</v>
      </c>
      <c r="AS17" s="111" t="s">
        <v>135</v>
      </c>
      <c r="AT17" s="113">
        <v>18</v>
      </c>
      <c r="AU17" s="112">
        <v>55</v>
      </c>
      <c r="AV17" s="107">
        <v>62</v>
      </c>
      <c r="AW17" s="112">
        <v>12</v>
      </c>
      <c r="AX17" s="111" t="s">
        <v>135</v>
      </c>
      <c r="AY17" s="112">
        <v>2</v>
      </c>
      <c r="AZ17" s="112">
        <v>6</v>
      </c>
      <c r="BA17" s="112">
        <v>8</v>
      </c>
      <c r="BB17" s="112">
        <v>3</v>
      </c>
      <c r="BC17" s="107">
        <v>35</v>
      </c>
      <c r="BD17" s="107">
        <v>57</v>
      </c>
      <c r="BE17" s="112">
        <v>18</v>
      </c>
      <c r="BF17" s="112">
        <v>17</v>
      </c>
      <c r="BG17" s="112">
        <v>25</v>
      </c>
      <c r="BH17" s="111" t="s">
        <v>135</v>
      </c>
    </row>
    <row r="18" spans="1:60">
      <c r="A18" s="90">
        <v>12</v>
      </c>
      <c r="B18" s="90" t="s">
        <v>152</v>
      </c>
      <c r="C18" s="91">
        <v>35840</v>
      </c>
      <c r="D18" s="91" t="s">
        <v>131</v>
      </c>
      <c r="E18" s="90" t="s">
        <v>132</v>
      </c>
      <c r="F18" s="90">
        <v>1</v>
      </c>
      <c r="G18" s="90">
        <v>1</v>
      </c>
      <c r="H18" s="90">
        <v>0</v>
      </c>
      <c r="I18" s="90">
        <v>90</v>
      </c>
      <c r="J18" s="90">
        <v>0</v>
      </c>
      <c r="K18" s="90">
        <v>0</v>
      </c>
      <c r="L18" s="90">
        <v>0</v>
      </c>
      <c r="M18" s="90">
        <v>0</v>
      </c>
      <c r="N18" s="27"/>
      <c r="O18" s="111" t="s">
        <v>135</v>
      </c>
      <c r="P18" s="111" t="s">
        <v>135</v>
      </c>
      <c r="Q18" s="111" t="s">
        <v>135</v>
      </c>
      <c r="R18" s="111" t="s">
        <v>135</v>
      </c>
      <c r="S18" s="111" t="s">
        <v>135</v>
      </c>
      <c r="T18" s="111" t="s">
        <v>135</v>
      </c>
      <c r="U18" s="111" t="s">
        <v>135</v>
      </c>
      <c r="V18" s="111" t="s">
        <v>135</v>
      </c>
      <c r="W18" s="111" t="s">
        <v>135</v>
      </c>
      <c r="X18" s="111" t="s">
        <v>135</v>
      </c>
      <c r="Y18" s="111" t="s">
        <v>135</v>
      </c>
      <c r="Z18" s="111" t="s">
        <v>135</v>
      </c>
      <c r="AA18" s="111" t="s">
        <v>135</v>
      </c>
      <c r="AB18" s="111" t="s">
        <v>135</v>
      </c>
      <c r="AC18" s="111" t="s">
        <v>135</v>
      </c>
      <c r="AD18" s="111" t="s">
        <v>135</v>
      </c>
      <c r="AE18" s="107">
        <v>90</v>
      </c>
      <c r="AF18" s="111" t="s">
        <v>135</v>
      </c>
      <c r="AG18" s="111" t="s">
        <v>135</v>
      </c>
      <c r="AH18" s="111" t="s">
        <v>135</v>
      </c>
      <c r="AI18" s="111" t="s">
        <v>135</v>
      </c>
      <c r="AJ18" s="111" t="s">
        <v>135</v>
      </c>
      <c r="AK18" s="111" t="s">
        <v>135</v>
      </c>
      <c r="AL18" s="111" t="s">
        <v>135</v>
      </c>
      <c r="AM18" s="111" t="s">
        <v>135</v>
      </c>
      <c r="AN18" s="111" t="s">
        <v>135</v>
      </c>
      <c r="AO18" s="111" t="s">
        <v>135</v>
      </c>
      <c r="AP18" s="111" t="s">
        <v>135</v>
      </c>
      <c r="AQ18" s="111" t="s">
        <v>135</v>
      </c>
      <c r="AR18" s="111" t="s">
        <v>135</v>
      </c>
      <c r="AS18" s="111" t="s">
        <v>135</v>
      </c>
      <c r="AT18" s="111" t="s">
        <v>135</v>
      </c>
      <c r="AU18" s="111" t="s">
        <v>135</v>
      </c>
      <c r="AV18" s="111" t="s">
        <v>135</v>
      </c>
      <c r="AW18" s="111" t="s">
        <v>135</v>
      </c>
      <c r="AX18" s="111" t="s">
        <v>135</v>
      </c>
      <c r="AY18" s="111" t="s">
        <v>135</v>
      </c>
      <c r="AZ18" s="111" t="s">
        <v>135</v>
      </c>
      <c r="BA18" s="111" t="s">
        <v>135</v>
      </c>
      <c r="BB18" s="111" t="s">
        <v>135</v>
      </c>
      <c r="BC18" s="111" t="s">
        <v>135</v>
      </c>
      <c r="BD18" s="111" t="s">
        <v>135</v>
      </c>
      <c r="BE18" s="111" t="s">
        <v>135</v>
      </c>
      <c r="BF18" s="111" t="s">
        <v>135</v>
      </c>
      <c r="BG18" s="111" t="s">
        <v>135</v>
      </c>
      <c r="BH18" s="111" t="s">
        <v>135</v>
      </c>
    </row>
    <row r="19" spans="1:60">
      <c r="A19" s="27">
        <v>13</v>
      </c>
      <c r="B19" s="27" t="s">
        <v>153</v>
      </c>
      <c r="C19" s="25">
        <v>35473</v>
      </c>
      <c r="D19" s="25" t="s">
        <v>134</v>
      </c>
      <c r="E19" s="27" t="s">
        <v>132</v>
      </c>
      <c r="F19" s="27">
        <v>29</v>
      </c>
      <c r="G19" s="27">
        <v>27</v>
      </c>
      <c r="H19" s="27">
        <v>2</v>
      </c>
      <c r="I19" s="27">
        <v>2309</v>
      </c>
      <c r="J19" s="27">
        <v>0</v>
      </c>
      <c r="K19" s="27">
        <v>0</v>
      </c>
      <c r="L19" s="27">
        <v>4</v>
      </c>
      <c r="M19" s="27">
        <v>2</v>
      </c>
      <c r="N19" s="27"/>
      <c r="O19" s="111" t="s">
        <v>135</v>
      </c>
      <c r="P19" s="111" t="s">
        <v>135</v>
      </c>
      <c r="Q19" s="111" t="s">
        <v>135</v>
      </c>
      <c r="R19" s="111" t="s">
        <v>135</v>
      </c>
      <c r="S19" s="111" t="s">
        <v>135</v>
      </c>
      <c r="T19" s="111" t="s">
        <v>135</v>
      </c>
      <c r="U19" s="111" t="s">
        <v>135</v>
      </c>
      <c r="V19" s="111" t="s">
        <v>135</v>
      </c>
      <c r="W19" s="107">
        <v>90</v>
      </c>
      <c r="X19" s="107">
        <v>90</v>
      </c>
      <c r="Y19" s="107">
        <v>90</v>
      </c>
      <c r="Z19" s="112">
        <v>1</v>
      </c>
      <c r="AA19" s="108">
        <v>90</v>
      </c>
      <c r="AB19" s="111" t="s">
        <v>135</v>
      </c>
      <c r="AC19" s="107">
        <v>90</v>
      </c>
      <c r="AD19" s="107">
        <v>90</v>
      </c>
      <c r="AE19" s="111" t="s">
        <v>135</v>
      </c>
      <c r="AF19" s="108">
        <v>90</v>
      </c>
      <c r="AG19" s="107">
        <v>90</v>
      </c>
      <c r="AH19" s="107">
        <v>90</v>
      </c>
      <c r="AI19" s="107">
        <v>90</v>
      </c>
      <c r="AJ19" s="111" t="s">
        <v>135</v>
      </c>
      <c r="AK19" s="107">
        <v>90</v>
      </c>
      <c r="AL19" s="107">
        <v>67</v>
      </c>
      <c r="AM19" s="107">
        <v>90</v>
      </c>
      <c r="AN19" s="107">
        <v>90</v>
      </c>
      <c r="AO19" s="130">
        <v>23</v>
      </c>
      <c r="AP19" s="107">
        <v>90</v>
      </c>
      <c r="AQ19" s="109" t="s">
        <v>136</v>
      </c>
      <c r="AR19" s="108">
        <v>90</v>
      </c>
      <c r="AS19" s="107">
        <v>90</v>
      </c>
      <c r="AT19" s="157">
        <v>87</v>
      </c>
      <c r="AU19" s="107">
        <v>90</v>
      </c>
      <c r="AV19" s="107">
        <v>90</v>
      </c>
      <c r="AW19" s="107">
        <v>90</v>
      </c>
      <c r="AX19" s="107">
        <v>90</v>
      </c>
      <c r="AY19" s="111" t="s">
        <v>135</v>
      </c>
      <c r="AZ19" s="112">
        <v>6</v>
      </c>
      <c r="BA19" s="108">
        <v>90</v>
      </c>
      <c r="BB19" s="111" t="s">
        <v>135</v>
      </c>
      <c r="BC19" s="107">
        <v>90</v>
      </c>
      <c r="BD19" s="130">
        <v>55</v>
      </c>
      <c r="BE19" s="138" t="s">
        <v>136</v>
      </c>
      <c r="BF19" s="138" t="s">
        <v>136</v>
      </c>
      <c r="BG19" s="138"/>
      <c r="BH19" s="107">
        <v>90</v>
      </c>
    </row>
    <row r="20" spans="1:60">
      <c r="A20" s="90">
        <v>14</v>
      </c>
      <c r="B20" s="90" t="s">
        <v>154</v>
      </c>
      <c r="C20" s="91">
        <v>33815</v>
      </c>
      <c r="D20" s="91" t="s">
        <v>142</v>
      </c>
      <c r="E20" s="90" t="s">
        <v>132</v>
      </c>
      <c r="F20" s="90">
        <v>8</v>
      </c>
      <c r="G20" s="90">
        <v>2</v>
      </c>
      <c r="H20" s="90">
        <v>6</v>
      </c>
      <c r="I20" s="90">
        <v>259</v>
      </c>
      <c r="J20" s="90">
        <v>1</v>
      </c>
      <c r="K20" s="90">
        <v>1</v>
      </c>
      <c r="L20" s="90">
        <v>2</v>
      </c>
      <c r="M20" s="90">
        <v>0</v>
      </c>
      <c r="N20" s="27"/>
      <c r="O20" s="111"/>
      <c r="P20" s="111"/>
      <c r="Q20" s="112">
        <v>45</v>
      </c>
      <c r="R20" s="111" t="s">
        <v>135</v>
      </c>
      <c r="S20" s="111" t="s">
        <v>135</v>
      </c>
      <c r="T20" s="113">
        <v>24</v>
      </c>
      <c r="U20" s="111" t="s">
        <v>135</v>
      </c>
      <c r="V20" s="113">
        <v>22</v>
      </c>
      <c r="W20" s="111" t="s">
        <v>135</v>
      </c>
      <c r="X20" s="111" t="s">
        <v>135</v>
      </c>
      <c r="Y20" s="111" t="s">
        <v>135</v>
      </c>
      <c r="Z20" s="112">
        <v>7</v>
      </c>
      <c r="AA20" s="111" t="s">
        <v>135</v>
      </c>
      <c r="AB20" s="111" t="s">
        <v>135</v>
      </c>
      <c r="AC20" s="112">
        <v>17</v>
      </c>
      <c r="AD20" s="111" t="s">
        <v>135</v>
      </c>
      <c r="AE20" s="107">
        <v>77</v>
      </c>
      <c r="AF20" s="111" t="s">
        <v>135</v>
      </c>
      <c r="AG20" s="112">
        <v>3</v>
      </c>
      <c r="AH20" s="111" t="s">
        <v>135</v>
      </c>
      <c r="AI20" s="111" t="s">
        <v>135</v>
      </c>
      <c r="AJ20" s="107">
        <v>64</v>
      </c>
      <c r="AK20" s="111"/>
      <c r="AL20" s="111" t="s">
        <v>135</v>
      </c>
      <c r="AM20" s="111"/>
      <c r="AN20" s="111"/>
      <c r="AO20" s="112"/>
      <c r="AP20" s="112"/>
      <c r="AQ20" s="107"/>
      <c r="AR20" s="111"/>
      <c r="AS20" s="112"/>
      <c r="AT20" s="111"/>
      <c r="AU20" s="111"/>
      <c r="AV20" s="111"/>
      <c r="AW20" s="112"/>
      <c r="AX20" s="112"/>
      <c r="AY20" s="112"/>
      <c r="AZ20" s="112"/>
      <c r="BA20" s="111"/>
      <c r="BB20" s="111"/>
      <c r="BC20" s="111"/>
      <c r="BD20" s="112"/>
      <c r="BE20" s="111"/>
      <c r="BF20" s="111" t="s">
        <v>135</v>
      </c>
      <c r="BG20" s="111" t="s">
        <v>135</v>
      </c>
      <c r="BH20" s="111" t="s">
        <v>135</v>
      </c>
    </row>
    <row r="21" spans="1:60">
      <c r="A21" s="27">
        <v>15</v>
      </c>
      <c r="B21" s="27" t="s">
        <v>155</v>
      </c>
      <c r="C21" s="25">
        <v>34797</v>
      </c>
      <c r="D21" s="25" t="s">
        <v>134</v>
      </c>
      <c r="E21" s="27" t="s">
        <v>132</v>
      </c>
      <c r="F21" s="27">
        <v>3</v>
      </c>
      <c r="G21" s="27">
        <v>2</v>
      </c>
      <c r="H21" s="27">
        <v>1</v>
      </c>
      <c r="I21" s="27">
        <v>184</v>
      </c>
      <c r="J21" s="27">
        <v>0</v>
      </c>
      <c r="K21" s="27">
        <v>0</v>
      </c>
      <c r="L21" s="27">
        <v>0</v>
      </c>
      <c r="M21" s="27">
        <v>0</v>
      </c>
      <c r="N21" s="27"/>
      <c r="O21" s="111"/>
      <c r="P21" s="111"/>
      <c r="Q21" s="112"/>
      <c r="R21" s="111"/>
      <c r="S21" s="111"/>
      <c r="T21" s="111"/>
      <c r="U21" s="111"/>
      <c r="V21" s="111"/>
      <c r="W21" s="111"/>
      <c r="X21" s="111"/>
      <c r="Y21" s="111"/>
      <c r="Z21" s="112"/>
      <c r="AA21" s="111"/>
      <c r="AB21" s="111"/>
      <c r="AC21" s="112"/>
      <c r="AD21" s="111"/>
      <c r="AE21" s="107"/>
      <c r="AF21" s="111"/>
      <c r="AG21" s="112"/>
      <c r="AH21" s="111"/>
      <c r="AI21" s="111"/>
      <c r="AJ21" s="107"/>
      <c r="AK21" s="111"/>
      <c r="AL21" s="111"/>
      <c r="AM21" s="111"/>
      <c r="AN21" s="111"/>
      <c r="AO21" s="112"/>
      <c r="AP21" s="112"/>
      <c r="AQ21" s="107"/>
      <c r="AR21" s="111"/>
      <c r="AS21" s="112"/>
      <c r="AT21" s="111"/>
      <c r="AU21" s="111"/>
      <c r="AV21" s="111"/>
      <c r="AW21" s="112"/>
      <c r="AX21" s="112"/>
      <c r="AY21" s="112"/>
      <c r="AZ21" s="112"/>
      <c r="BA21" s="111"/>
      <c r="BB21" s="111"/>
      <c r="BC21" s="111"/>
      <c r="BD21" s="112"/>
      <c r="BE21" s="107">
        <v>90</v>
      </c>
      <c r="BF21" s="112">
        <v>29</v>
      </c>
      <c r="BG21" s="107">
        <v>65</v>
      </c>
      <c r="BH21" s="111" t="s">
        <v>135</v>
      </c>
    </row>
    <row r="22" spans="1:60">
      <c r="A22" s="124">
        <v>16</v>
      </c>
      <c r="B22" s="124" t="s">
        <v>156</v>
      </c>
      <c r="C22" s="125">
        <v>34443</v>
      </c>
      <c r="D22" s="125" t="s">
        <v>144</v>
      </c>
      <c r="E22" s="124" t="s">
        <v>132</v>
      </c>
      <c r="F22" s="124">
        <v>40</v>
      </c>
      <c r="G22" s="124">
        <v>19</v>
      </c>
      <c r="H22" s="124">
        <v>21</v>
      </c>
      <c r="I22" s="124">
        <v>1841</v>
      </c>
      <c r="J22" s="124">
        <v>1</v>
      </c>
      <c r="K22" s="124">
        <v>1</v>
      </c>
      <c r="L22" s="124">
        <v>4</v>
      </c>
      <c r="M22" s="124">
        <v>0</v>
      </c>
      <c r="N22" s="27"/>
      <c r="O22" s="107">
        <v>73</v>
      </c>
      <c r="P22" s="107">
        <v>79</v>
      </c>
      <c r="Q22" s="107">
        <v>45</v>
      </c>
      <c r="R22" s="112">
        <v>12</v>
      </c>
      <c r="S22" s="111" t="s">
        <v>135</v>
      </c>
      <c r="T22" s="107">
        <v>90</v>
      </c>
      <c r="U22" s="112">
        <v>22</v>
      </c>
      <c r="V22" s="112">
        <v>9</v>
      </c>
      <c r="W22" s="107">
        <v>90</v>
      </c>
      <c r="X22" s="112">
        <v>19</v>
      </c>
      <c r="Y22" s="112">
        <v>12</v>
      </c>
      <c r="Z22" s="112">
        <v>19</v>
      </c>
      <c r="AA22" s="112">
        <v>13</v>
      </c>
      <c r="AB22" s="107">
        <v>67</v>
      </c>
      <c r="AC22" s="112">
        <v>24</v>
      </c>
      <c r="AD22" s="112">
        <v>10</v>
      </c>
      <c r="AE22" s="107">
        <v>90</v>
      </c>
      <c r="AF22" s="112">
        <v>16</v>
      </c>
      <c r="AG22" s="111" t="s">
        <v>135</v>
      </c>
      <c r="AH22" s="107">
        <v>90</v>
      </c>
      <c r="AI22" s="112">
        <v>13</v>
      </c>
      <c r="AJ22" s="107">
        <v>73</v>
      </c>
      <c r="AK22" s="112">
        <v>13</v>
      </c>
      <c r="AL22" s="112">
        <v>23</v>
      </c>
      <c r="AM22" s="112">
        <v>1</v>
      </c>
      <c r="AN22" s="112">
        <v>45</v>
      </c>
      <c r="AO22" s="111" t="s">
        <v>135</v>
      </c>
      <c r="AP22" s="112">
        <v>24</v>
      </c>
      <c r="AQ22" s="107">
        <v>72</v>
      </c>
      <c r="AR22" s="112">
        <v>10</v>
      </c>
      <c r="AS22" s="111" t="s">
        <v>135</v>
      </c>
      <c r="AT22" s="112">
        <v>23</v>
      </c>
      <c r="AU22" s="108">
        <v>68</v>
      </c>
      <c r="AV22" s="111" t="s">
        <v>135</v>
      </c>
      <c r="AW22" s="111" t="s">
        <v>135</v>
      </c>
      <c r="AX22" s="108">
        <v>69</v>
      </c>
      <c r="AY22" s="112">
        <v>21</v>
      </c>
      <c r="AZ22" s="112">
        <v>6</v>
      </c>
      <c r="BA22" s="107">
        <v>90</v>
      </c>
      <c r="BB22" s="112">
        <v>40</v>
      </c>
      <c r="BC22" s="107">
        <v>68</v>
      </c>
      <c r="BD22" s="108">
        <v>81</v>
      </c>
      <c r="BE22" s="107">
        <v>90</v>
      </c>
      <c r="BF22" s="107">
        <v>90</v>
      </c>
      <c r="BG22" s="107">
        <v>65</v>
      </c>
      <c r="BH22" s="108">
        <v>76</v>
      </c>
    </row>
    <row r="23" spans="1:60">
      <c r="A23" s="27">
        <v>17</v>
      </c>
      <c r="B23" s="27" t="s">
        <v>157</v>
      </c>
      <c r="C23" s="25">
        <v>36886</v>
      </c>
      <c r="D23" s="25" t="s">
        <v>142</v>
      </c>
      <c r="E23" s="27" t="s">
        <v>158</v>
      </c>
      <c r="F23" s="27">
        <v>5</v>
      </c>
      <c r="G23" s="27">
        <v>0</v>
      </c>
      <c r="H23" s="27">
        <v>5</v>
      </c>
      <c r="I23" s="27">
        <v>53</v>
      </c>
      <c r="J23" s="27">
        <v>0</v>
      </c>
      <c r="K23" s="27">
        <v>1</v>
      </c>
      <c r="L23" s="27">
        <v>0</v>
      </c>
      <c r="M23" s="27">
        <v>0</v>
      </c>
      <c r="N23" s="27"/>
      <c r="O23" s="111" t="s">
        <v>135</v>
      </c>
      <c r="P23" s="111" t="s">
        <v>135</v>
      </c>
      <c r="Q23" s="111" t="s">
        <v>135</v>
      </c>
      <c r="R23" s="112">
        <v>12</v>
      </c>
      <c r="S23" s="112">
        <v>4</v>
      </c>
      <c r="T23" s="112">
        <v>12</v>
      </c>
      <c r="U23" s="111" t="s">
        <v>135</v>
      </c>
      <c r="V23" s="111" t="s">
        <v>135</v>
      </c>
      <c r="W23" s="112">
        <v>6</v>
      </c>
      <c r="X23" s="112">
        <v>19</v>
      </c>
      <c r="Y23" s="111" t="s">
        <v>135</v>
      </c>
      <c r="Z23" s="111"/>
      <c r="AA23" s="111" t="s">
        <v>135</v>
      </c>
      <c r="AB23" s="107"/>
      <c r="AC23" s="111" t="s">
        <v>135</v>
      </c>
      <c r="AD23" s="111" t="s">
        <v>135</v>
      </c>
      <c r="AE23" s="111"/>
      <c r="AF23" s="111" t="s">
        <v>135</v>
      </c>
      <c r="AG23" s="107"/>
      <c r="AH23" s="107"/>
      <c r="AI23" s="107"/>
      <c r="AJ23" s="111"/>
      <c r="AK23" s="112"/>
      <c r="AL23" s="107"/>
      <c r="AM23" s="107"/>
      <c r="AN23" s="107"/>
      <c r="AO23" s="107"/>
      <c r="AP23" s="111"/>
      <c r="AQ23" s="112"/>
      <c r="AR23" s="107"/>
      <c r="AS23" s="107"/>
      <c r="AT23" s="112"/>
      <c r="AU23" s="107"/>
      <c r="AV23" s="107"/>
      <c r="AW23" s="111"/>
      <c r="AX23" s="107"/>
      <c r="AY23" s="107"/>
      <c r="AZ23" s="107"/>
      <c r="BA23" s="112"/>
      <c r="BB23" s="112"/>
      <c r="BC23" s="111"/>
      <c r="BD23" s="107"/>
      <c r="BE23" s="112"/>
      <c r="BF23" s="107"/>
      <c r="BG23" s="138"/>
      <c r="BH23" s="138"/>
    </row>
    <row r="24" spans="1:60">
      <c r="A24" s="124">
        <v>18</v>
      </c>
      <c r="B24" s="124" t="s">
        <v>159</v>
      </c>
      <c r="C24" s="125">
        <v>34392</v>
      </c>
      <c r="D24" s="125" t="s">
        <v>134</v>
      </c>
      <c r="E24" s="124" t="s">
        <v>160</v>
      </c>
      <c r="F24" s="124">
        <v>35</v>
      </c>
      <c r="G24" s="124">
        <v>29</v>
      </c>
      <c r="H24" s="124">
        <v>6</v>
      </c>
      <c r="I24" s="124">
        <v>2514</v>
      </c>
      <c r="J24" s="124">
        <v>7</v>
      </c>
      <c r="K24" s="124">
        <v>6</v>
      </c>
      <c r="L24" s="124">
        <v>4</v>
      </c>
      <c r="M24" s="124">
        <v>0</v>
      </c>
      <c r="N24" s="27"/>
      <c r="O24" s="111"/>
      <c r="P24" s="112">
        <v>11</v>
      </c>
      <c r="Q24" s="112">
        <v>45</v>
      </c>
      <c r="R24" s="107">
        <v>90</v>
      </c>
      <c r="S24" s="107">
        <v>86</v>
      </c>
      <c r="T24" s="111" t="s">
        <v>135</v>
      </c>
      <c r="U24" s="107">
        <v>68</v>
      </c>
      <c r="V24" s="107">
        <v>81</v>
      </c>
      <c r="W24" s="107">
        <v>71</v>
      </c>
      <c r="X24" s="107">
        <v>90</v>
      </c>
      <c r="Y24" s="107">
        <v>78</v>
      </c>
      <c r="Z24" s="108">
        <v>90</v>
      </c>
      <c r="AA24" s="108">
        <v>77</v>
      </c>
      <c r="AB24" s="107">
        <v>84</v>
      </c>
      <c r="AC24" s="107">
        <v>66</v>
      </c>
      <c r="AD24" s="107">
        <v>80</v>
      </c>
      <c r="AE24" s="111"/>
      <c r="AF24" s="107">
        <v>86</v>
      </c>
      <c r="AG24" s="107">
        <v>90</v>
      </c>
      <c r="AH24" s="107">
        <v>90</v>
      </c>
      <c r="AI24" s="107">
        <v>90</v>
      </c>
      <c r="AJ24" s="112">
        <v>45</v>
      </c>
      <c r="AK24" s="108">
        <v>77</v>
      </c>
      <c r="AL24" s="107">
        <v>79</v>
      </c>
      <c r="AM24" s="107">
        <v>90</v>
      </c>
      <c r="AN24" s="107">
        <v>45</v>
      </c>
      <c r="AO24" s="108">
        <v>90</v>
      </c>
      <c r="AP24" s="107">
        <v>66</v>
      </c>
      <c r="AQ24" s="109" t="s">
        <v>136</v>
      </c>
      <c r="AR24" s="107">
        <v>80</v>
      </c>
      <c r="AS24" s="107">
        <v>88</v>
      </c>
      <c r="AT24" s="107">
        <v>67</v>
      </c>
      <c r="AU24" s="112">
        <v>22</v>
      </c>
      <c r="AV24" s="107">
        <v>90</v>
      </c>
      <c r="AW24" s="107">
        <v>78</v>
      </c>
      <c r="AX24" s="112">
        <v>21</v>
      </c>
      <c r="AY24" s="107">
        <v>69</v>
      </c>
      <c r="AZ24" s="107">
        <v>84</v>
      </c>
      <c r="BA24" s="111" t="s">
        <v>135</v>
      </c>
      <c r="BB24" s="107">
        <v>50</v>
      </c>
      <c r="BC24" s="112"/>
      <c r="BD24" s="112"/>
      <c r="BE24" s="111"/>
      <c r="BF24" s="112"/>
      <c r="BG24" s="138"/>
      <c r="BH24" s="138"/>
    </row>
    <row r="25" spans="1:60">
      <c r="A25" s="27">
        <v>19</v>
      </c>
      <c r="B25" s="27" t="s">
        <v>161</v>
      </c>
      <c r="C25" s="25">
        <v>36382</v>
      </c>
      <c r="D25" s="25" t="s">
        <v>134</v>
      </c>
      <c r="E25" s="27" t="s">
        <v>132</v>
      </c>
      <c r="F25" s="27">
        <v>22</v>
      </c>
      <c r="G25" s="27">
        <v>15</v>
      </c>
      <c r="H25" s="27">
        <v>7</v>
      </c>
      <c r="I25" s="27">
        <v>1350</v>
      </c>
      <c r="J25" s="27">
        <v>1</v>
      </c>
      <c r="K25" s="27">
        <v>1</v>
      </c>
      <c r="L25" s="27">
        <v>6</v>
      </c>
      <c r="M25" s="27">
        <v>0</v>
      </c>
      <c r="N25" s="27"/>
      <c r="O25" s="112">
        <v>9</v>
      </c>
      <c r="P25" s="108">
        <v>79</v>
      </c>
      <c r="Q25" s="108">
        <v>90</v>
      </c>
      <c r="R25" s="107">
        <v>90</v>
      </c>
      <c r="S25" s="107">
        <v>56</v>
      </c>
      <c r="T25" s="111"/>
      <c r="U25" s="108">
        <v>84</v>
      </c>
      <c r="V25" s="108">
        <v>81</v>
      </c>
      <c r="W25" s="109" t="s">
        <v>136</v>
      </c>
      <c r="X25" s="107">
        <v>90</v>
      </c>
      <c r="Y25" s="107">
        <v>78</v>
      </c>
      <c r="Z25" s="107">
        <v>90</v>
      </c>
      <c r="AA25" s="107">
        <v>90</v>
      </c>
      <c r="AB25" s="112">
        <v>23</v>
      </c>
      <c r="AC25" s="111"/>
      <c r="AD25" s="113">
        <v>1</v>
      </c>
      <c r="AE25" s="107">
        <v>45</v>
      </c>
      <c r="AF25" s="107">
        <v>64</v>
      </c>
      <c r="AG25" s="111"/>
      <c r="AH25" s="111"/>
      <c r="AI25" s="111"/>
      <c r="AJ25" s="107"/>
      <c r="AK25" s="107"/>
      <c r="AL25" s="112"/>
      <c r="AM25" s="107"/>
      <c r="AN25" s="107"/>
      <c r="AO25" s="107"/>
      <c r="AP25" s="107"/>
      <c r="AQ25" s="112"/>
      <c r="AR25" s="111"/>
      <c r="AS25" s="112"/>
      <c r="AT25" s="107"/>
      <c r="AU25" s="107"/>
      <c r="AV25" s="112"/>
      <c r="AW25" s="107"/>
      <c r="AX25" s="112"/>
      <c r="AY25" s="111" t="s">
        <v>135</v>
      </c>
      <c r="AZ25" s="111" t="s">
        <v>135</v>
      </c>
      <c r="BA25" s="111" t="s">
        <v>135</v>
      </c>
      <c r="BB25" s="112">
        <v>1</v>
      </c>
      <c r="BC25" s="112">
        <v>55</v>
      </c>
      <c r="BD25" s="107">
        <v>81</v>
      </c>
      <c r="BE25" s="112">
        <v>22</v>
      </c>
      <c r="BF25" s="108">
        <v>83</v>
      </c>
      <c r="BG25" s="112">
        <v>80</v>
      </c>
      <c r="BH25" s="107">
        <v>58</v>
      </c>
    </row>
    <row r="26" spans="1:60">
      <c r="A26" s="124">
        <v>20</v>
      </c>
      <c r="B26" s="124" t="s">
        <v>162</v>
      </c>
      <c r="C26" s="126">
        <v>34404</v>
      </c>
      <c r="D26" s="124" t="s">
        <v>134</v>
      </c>
      <c r="E26" s="124" t="s">
        <v>132</v>
      </c>
      <c r="F26" s="124">
        <v>16</v>
      </c>
      <c r="G26" s="124">
        <v>6</v>
      </c>
      <c r="H26" s="124">
        <v>10</v>
      </c>
      <c r="I26" s="124">
        <v>604</v>
      </c>
      <c r="J26" s="124">
        <v>0</v>
      </c>
      <c r="K26" s="124">
        <v>0</v>
      </c>
      <c r="L26" s="124">
        <v>6</v>
      </c>
      <c r="M26" s="124">
        <v>0</v>
      </c>
      <c r="N26" s="27"/>
      <c r="O26" s="113">
        <v>17</v>
      </c>
      <c r="P26" s="111" t="s">
        <v>135</v>
      </c>
      <c r="Q26" s="111" t="s">
        <v>135</v>
      </c>
      <c r="R26" s="108">
        <v>78</v>
      </c>
      <c r="S26" s="111"/>
      <c r="T26" s="111"/>
      <c r="U26" s="111"/>
      <c r="V26" s="112"/>
      <c r="W26" s="111"/>
      <c r="X26" s="112"/>
      <c r="Y26" s="111"/>
      <c r="Z26" s="112"/>
      <c r="AA26" s="111"/>
      <c r="AB26" s="112"/>
      <c r="AC26" s="112">
        <v>14</v>
      </c>
      <c r="AD26" s="111" t="s">
        <v>135</v>
      </c>
      <c r="AE26" s="107">
        <v>45</v>
      </c>
      <c r="AF26" s="111"/>
      <c r="AG26" s="112"/>
      <c r="AH26" s="111"/>
      <c r="AI26" s="111"/>
      <c r="AJ26" s="111" t="s">
        <v>135</v>
      </c>
      <c r="AK26" s="111" t="s">
        <v>135</v>
      </c>
      <c r="AL26" s="112">
        <v>11</v>
      </c>
      <c r="AM26" s="111" t="s">
        <v>135</v>
      </c>
      <c r="AN26" s="112">
        <v>29</v>
      </c>
      <c r="AO26" s="112">
        <v>27</v>
      </c>
      <c r="AP26" s="111" t="s">
        <v>135</v>
      </c>
      <c r="AQ26" s="112">
        <v>18</v>
      </c>
      <c r="AR26" s="111" t="s">
        <v>135</v>
      </c>
      <c r="AS26" s="112">
        <v>2</v>
      </c>
      <c r="AT26" s="111" t="s">
        <v>135</v>
      </c>
      <c r="AU26" s="111" t="s">
        <v>135</v>
      </c>
      <c r="AV26" s="111" t="s">
        <v>135</v>
      </c>
      <c r="AW26" s="111" t="s">
        <v>135</v>
      </c>
      <c r="AX26" s="107">
        <v>90</v>
      </c>
      <c r="AY26" s="111" t="s">
        <v>135</v>
      </c>
      <c r="AZ26" s="111" t="s">
        <v>135</v>
      </c>
      <c r="BA26" s="108">
        <v>90</v>
      </c>
      <c r="BB26" s="111" t="s">
        <v>135</v>
      </c>
      <c r="BC26" s="107">
        <v>90</v>
      </c>
      <c r="BD26" s="113">
        <v>33</v>
      </c>
      <c r="BE26" s="113">
        <v>1</v>
      </c>
      <c r="BF26" s="138" t="s">
        <v>136</v>
      </c>
      <c r="BG26" s="108">
        <v>45</v>
      </c>
      <c r="BH26" s="112">
        <v>14</v>
      </c>
    </row>
    <row r="27" spans="1:60">
      <c r="A27" s="27">
        <v>21</v>
      </c>
      <c r="B27" s="27" t="s">
        <v>163</v>
      </c>
      <c r="C27" s="25">
        <v>35956</v>
      </c>
      <c r="D27" s="25" t="s">
        <v>134</v>
      </c>
      <c r="E27" s="27" t="s">
        <v>132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/>
      <c r="O27" s="115"/>
      <c r="P27" s="115"/>
      <c r="Q27" s="115"/>
      <c r="R27" s="143"/>
      <c r="S27" s="115"/>
      <c r="T27" s="115"/>
      <c r="U27" s="115"/>
      <c r="V27" s="111"/>
      <c r="W27" s="115"/>
      <c r="X27" s="111"/>
      <c r="Y27" s="115"/>
      <c r="Z27" s="111"/>
      <c r="AA27" s="115"/>
      <c r="AB27" s="115"/>
      <c r="AC27" s="115"/>
      <c r="AD27" s="115"/>
      <c r="AE27" s="115"/>
      <c r="AF27" s="115"/>
      <c r="AG27" s="111"/>
      <c r="AH27" s="112"/>
      <c r="AI27" s="111"/>
      <c r="AJ27" s="115"/>
      <c r="AK27" s="111"/>
      <c r="AL27" s="111"/>
      <c r="AM27" s="115"/>
      <c r="AN27" s="111"/>
      <c r="AO27" s="111"/>
      <c r="AP27" s="115"/>
      <c r="AQ27" s="112"/>
      <c r="AR27" s="112"/>
      <c r="AS27" s="111"/>
      <c r="AT27" s="143"/>
      <c r="AU27" s="112"/>
      <c r="AV27" s="111"/>
      <c r="AW27" s="111"/>
      <c r="AX27" s="111"/>
      <c r="AY27" s="112"/>
      <c r="AZ27" s="112"/>
      <c r="BA27" s="107"/>
      <c r="BB27" s="115"/>
      <c r="BC27" s="111"/>
      <c r="BD27" s="111"/>
      <c r="BE27" s="112"/>
      <c r="BF27" s="138"/>
      <c r="BG27" s="138"/>
      <c r="BH27" s="138"/>
    </row>
    <row r="28" spans="1:60">
      <c r="A28" s="124">
        <v>21</v>
      </c>
      <c r="B28" s="124" t="s">
        <v>164</v>
      </c>
      <c r="C28" s="125">
        <v>37879</v>
      </c>
      <c r="D28" s="125" t="s">
        <v>142</v>
      </c>
      <c r="E28" s="124" t="s">
        <v>132</v>
      </c>
      <c r="F28" s="124">
        <v>2</v>
      </c>
      <c r="G28" s="124">
        <v>0</v>
      </c>
      <c r="H28" s="124">
        <v>2</v>
      </c>
      <c r="I28" s="124">
        <v>8</v>
      </c>
      <c r="J28" s="124">
        <v>0</v>
      </c>
      <c r="K28" s="124">
        <v>0</v>
      </c>
      <c r="L28" s="124">
        <v>0</v>
      </c>
      <c r="M28" s="124">
        <v>0</v>
      </c>
      <c r="N28" s="27"/>
      <c r="O28" s="115"/>
      <c r="P28" s="115"/>
      <c r="Q28" s="115"/>
      <c r="R28" s="143"/>
      <c r="S28" s="115"/>
      <c r="T28" s="115"/>
      <c r="U28" s="115"/>
      <c r="V28" s="111"/>
      <c r="W28" s="115"/>
      <c r="X28" s="111"/>
      <c r="Y28" s="115"/>
      <c r="Z28" s="111"/>
      <c r="AA28" s="115"/>
      <c r="AB28" s="115"/>
      <c r="AC28" s="115"/>
      <c r="AD28" s="115"/>
      <c r="AE28" s="115"/>
      <c r="AF28" s="115"/>
      <c r="AG28" s="111"/>
      <c r="AH28" s="112"/>
      <c r="AI28" s="111"/>
      <c r="AJ28" s="115"/>
      <c r="AK28" s="111"/>
      <c r="AL28" s="111"/>
      <c r="AM28" s="115"/>
      <c r="AN28" s="111"/>
      <c r="AO28" s="111"/>
      <c r="AP28" s="115"/>
      <c r="AQ28" s="112"/>
      <c r="AR28" s="112"/>
      <c r="AS28" s="111"/>
      <c r="AT28" s="143"/>
      <c r="AU28" s="112"/>
      <c r="AV28" s="111"/>
      <c r="AW28" s="111"/>
      <c r="AX28" s="132"/>
      <c r="AY28" s="112"/>
      <c r="AZ28" s="112"/>
      <c r="BA28" s="142"/>
      <c r="BB28" s="115"/>
      <c r="BC28" s="132"/>
      <c r="BD28" s="111"/>
      <c r="BE28" s="112">
        <v>1</v>
      </c>
      <c r="BF28" s="112">
        <v>7</v>
      </c>
      <c r="BG28" s="111" t="s">
        <v>135</v>
      </c>
      <c r="BH28" s="111" t="s">
        <v>135</v>
      </c>
    </row>
    <row r="29" spans="1:60">
      <c r="A29" s="27">
        <v>22</v>
      </c>
      <c r="B29" s="27" t="s">
        <v>165</v>
      </c>
      <c r="C29" s="25">
        <v>35146</v>
      </c>
      <c r="D29" s="25" t="s">
        <v>134</v>
      </c>
      <c r="E29" s="27" t="s">
        <v>145</v>
      </c>
      <c r="F29" s="27">
        <v>39</v>
      </c>
      <c r="G29" s="27">
        <v>36</v>
      </c>
      <c r="H29" s="27">
        <v>3</v>
      </c>
      <c r="I29" s="27">
        <v>2996</v>
      </c>
      <c r="J29" s="27">
        <v>2</v>
      </c>
      <c r="K29" s="27">
        <v>4</v>
      </c>
      <c r="L29" s="27">
        <v>8</v>
      </c>
      <c r="M29" s="27">
        <v>3</v>
      </c>
      <c r="N29" s="27"/>
      <c r="O29" s="114">
        <v>86</v>
      </c>
      <c r="P29" s="107">
        <v>90</v>
      </c>
      <c r="Q29" s="108">
        <v>90</v>
      </c>
      <c r="R29" s="128"/>
      <c r="S29" s="112">
        <v>34</v>
      </c>
      <c r="T29" s="107">
        <v>61</v>
      </c>
      <c r="U29" s="107">
        <v>90</v>
      </c>
      <c r="V29" s="108">
        <v>68</v>
      </c>
      <c r="W29" s="112">
        <v>19</v>
      </c>
      <c r="X29" s="107">
        <v>71</v>
      </c>
      <c r="Y29" s="107">
        <v>90</v>
      </c>
      <c r="Z29" s="107">
        <v>71</v>
      </c>
      <c r="AA29" s="107">
        <v>90</v>
      </c>
      <c r="AB29" s="112">
        <v>23</v>
      </c>
      <c r="AC29" s="107">
        <v>76</v>
      </c>
      <c r="AD29" s="107">
        <v>90</v>
      </c>
      <c r="AE29" s="107"/>
      <c r="AF29" s="107">
        <v>74</v>
      </c>
      <c r="AG29" s="114">
        <v>90</v>
      </c>
      <c r="AH29" s="109" t="s">
        <v>136</v>
      </c>
      <c r="AI29" s="107">
        <v>77</v>
      </c>
      <c r="AJ29" s="107">
        <v>45</v>
      </c>
      <c r="AK29" s="107">
        <v>90</v>
      </c>
      <c r="AL29" s="108">
        <v>67</v>
      </c>
      <c r="AM29" s="107">
        <v>90</v>
      </c>
      <c r="AN29" s="107">
        <v>61</v>
      </c>
      <c r="AO29" s="107">
        <v>32</v>
      </c>
      <c r="AP29" s="107">
        <v>90</v>
      </c>
      <c r="AQ29" s="107">
        <v>90</v>
      </c>
      <c r="AR29" s="108">
        <v>90</v>
      </c>
      <c r="AS29" s="107">
        <v>90</v>
      </c>
      <c r="AT29" s="107">
        <v>90</v>
      </c>
      <c r="AU29" s="107">
        <v>90</v>
      </c>
      <c r="AV29" s="130">
        <v>79</v>
      </c>
      <c r="AW29" s="107">
        <v>90</v>
      </c>
      <c r="AX29" s="138" t="s">
        <v>136</v>
      </c>
      <c r="AY29" s="107">
        <v>90</v>
      </c>
      <c r="AZ29" s="107">
        <v>90</v>
      </c>
      <c r="BA29" s="138" t="s">
        <v>136</v>
      </c>
      <c r="BB29" s="108">
        <v>90</v>
      </c>
      <c r="BC29" s="138" t="s">
        <v>136</v>
      </c>
      <c r="BD29" s="107">
        <v>90</v>
      </c>
      <c r="BE29" s="108">
        <v>72</v>
      </c>
      <c r="BF29" s="108">
        <v>90</v>
      </c>
      <c r="BG29" s="138" t="s">
        <v>136</v>
      </c>
      <c r="BH29" s="108">
        <v>90</v>
      </c>
    </row>
    <row r="30" spans="1:60">
      <c r="A30" s="124">
        <v>23</v>
      </c>
      <c r="B30" s="124" t="s">
        <v>166</v>
      </c>
      <c r="C30" s="125">
        <v>34162</v>
      </c>
      <c r="D30" s="125" t="s">
        <v>134</v>
      </c>
      <c r="E30" s="124" t="s">
        <v>132</v>
      </c>
      <c r="F30" s="124">
        <v>21</v>
      </c>
      <c r="G30" s="124">
        <v>9</v>
      </c>
      <c r="H30" s="124">
        <v>12</v>
      </c>
      <c r="I30" s="124">
        <v>844</v>
      </c>
      <c r="J30" s="124">
        <v>0</v>
      </c>
      <c r="K30" s="124">
        <v>1</v>
      </c>
      <c r="L30" s="124">
        <v>0</v>
      </c>
      <c r="M30" s="124">
        <v>0</v>
      </c>
      <c r="N30" s="27"/>
      <c r="O30" s="111"/>
      <c r="P30" s="107"/>
      <c r="Q30" s="111" t="s">
        <v>135</v>
      </c>
      <c r="R30" s="111"/>
      <c r="S30" s="107"/>
      <c r="T30" s="111" t="s">
        <v>135</v>
      </c>
      <c r="U30" s="107"/>
      <c r="V30" s="112"/>
      <c r="W30" s="111" t="s">
        <v>135</v>
      </c>
      <c r="X30" s="112"/>
      <c r="Y30" s="112"/>
      <c r="Z30" s="111" t="s">
        <v>135</v>
      </c>
      <c r="AA30" s="111"/>
      <c r="AB30" s="111" t="s">
        <v>135</v>
      </c>
      <c r="AC30" s="111" t="s">
        <v>135</v>
      </c>
      <c r="AD30" s="111" t="s">
        <v>135</v>
      </c>
      <c r="AE30" s="107">
        <v>55</v>
      </c>
      <c r="AF30" s="111" t="s">
        <v>135</v>
      </c>
      <c r="AG30" s="107">
        <v>61</v>
      </c>
      <c r="AH30" s="111" t="s">
        <v>135</v>
      </c>
      <c r="AI30" s="112">
        <v>20</v>
      </c>
      <c r="AJ30" s="107">
        <v>76</v>
      </c>
      <c r="AK30" s="107">
        <v>90</v>
      </c>
      <c r="AL30" s="111" t="s">
        <v>135</v>
      </c>
      <c r="AM30" s="112">
        <v>45</v>
      </c>
      <c r="AN30" s="112">
        <v>20</v>
      </c>
      <c r="AO30" s="112">
        <v>4</v>
      </c>
      <c r="AP30" s="111"/>
      <c r="AQ30" s="112">
        <v>18</v>
      </c>
      <c r="AR30" s="112">
        <v>23</v>
      </c>
      <c r="AS30" s="112">
        <v>20</v>
      </c>
      <c r="AT30" s="112">
        <v>18</v>
      </c>
      <c r="AU30" s="107">
        <v>79</v>
      </c>
      <c r="AV30" s="112">
        <v>28</v>
      </c>
      <c r="AW30" s="107">
        <v>78</v>
      </c>
      <c r="AX30" s="112">
        <v>15</v>
      </c>
      <c r="AY30" s="107">
        <v>69</v>
      </c>
      <c r="AZ30" s="107">
        <v>90</v>
      </c>
      <c r="BA30" s="112">
        <v>16</v>
      </c>
      <c r="BB30" s="107"/>
      <c r="BC30" s="111" t="s">
        <v>135</v>
      </c>
      <c r="BD30" s="112">
        <v>9</v>
      </c>
      <c r="BE30" s="107"/>
      <c r="BF30" s="111" t="s">
        <v>135</v>
      </c>
      <c r="BG30" s="107">
        <v>10</v>
      </c>
      <c r="BH30" s="138"/>
    </row>
    <row r="31" spans="1:60">
      <c r="A31" s="27">
        <v>25</v>
      </c>
      <c r="B31" s="27" t="s">
        <v>167</v>
      </c>
      <c r="C31" s="25">
        <v>34090</v>
      </c>
      <c r="D31" s="25" t="s">
        <v>131</v>
      </c>
      <c r="E31" s="27" t="s">
        <v>132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19">
        <v>0</v>
      </c>
      <c r="L31" s="27">
        <v>0</v>
      </c>
      <c r="M31" s="27">
        <v>0</v>
      </c>
      <c r="N31" s="27"/>
      <c r="O31" s="111" t="s">
        <v>135</v>
      </c>
      <c r="P31" s="112"/>
      <c r="Q31" s="112"/>
      <c r="R31" s="112"/>
      <c r="S31" s="112"/>
      <c r="T31" s="112"/>
      <c r="U31" s="107"/>
      <c r="V31" s="107"/>
      <c r="W31" s="112"/>
      <c r="X31" s="107"/>
      <c r="Y31" s="107"/>
      <c r="Z31" s="107"/>
      <c r="AA31" s="107"/>
      <c r="AB31" s="107"/>
      <c r="AC31" s="107"/>
      <c r="AD31" s="112"/>
      <c r="AE31" s="111" t="s">
        <v>135</v>
      </c>
      <c r="AF31" s="107"/>
      <c r="AG31" s="140"/>
      <c r="AH31" s="107"/>
      <c r="AI31" s="112"/>
      <c r="AJ31" s="112"/>
      <c r="AK31" s="111"/>
      <c r="AL31" s="107"/>
      <c r="AM31" s="112"/>
      <c r="AN31" s="107"/>
      <c r="AO31" s="111"/>
      <c r="AP31" s="112"/>
      <c r="AQ31" s="111"/>
      <c r="AR31" s="111"/>
      <c r="AS31" s="107"/>
      <c r="AT31" s="112"/>
      <c r="AU31" s="112"/>
      <c r="AV31" s="111" t="s">
        <v>135</v>
      </c>
      <c r="AW31" s="111" t="s">
        <v>135</v>
      </c>
      <c r="AX31" s="111" t="s">
        <v>135</v>
      </c>
      <c r="AY31" s="111" t="s">
        <v>135</v>
      </c>
      <c r="AZ31" s="111" t="s">
        <v>135</v>
      </c>
      <c r="BA31" s="111" t="s">
        <v>135</v>
      </c>
      <c r="BB31" s="111" t="s">
        <v>135</v>
      </c>
      <c r="BC31" s="111" t="s">
        <v>135</v>
      </c>
      <c r="BD31" s="111" t="s">
        <v>135</v>
      </c>
      <c r="BE31" s="111" t="s">
        <v>135</v>
      </c>
      <c r="BF31" s="111" t="s">
        <v>135</v>
      </c>
      <c r="BG31" s="111" t="s">
        <v>135</v>
      </c>
      <c r="BH31" s="111" t="s">
        <v>135</v>
      </c>
    </row>
    <row r="32" spans="1:60">
      <c r="A32" s="124">
        <v>26</v>
      </c>
      <c r="B32" s="124" t="s">
        <v>168</v>
      </c>
      <c r="C32" s="125">
        <v>36188</v>
      </c>
      <c r="D32" s="125" t="s">
        <v>142</v>
      </c>
      <c r="E32" s="124" t="s">
        <v>132</v>
      </c>
      <c r="F32" s="124">
        <v>1</v>
      </c>
      <c r="G32" s="124">
        <v>0</v>
      </c>
      <c r="H32" s="124">
        <v>1</v>
      </c>
      <c r="I32" s="124">
        <v>18</v>
      </c>
      <c r="J32" s="124">
        <v>0</v>
      </c>
      <c r="K32" s="165">
        <v>0</v>
      </c>
      <c r="L32" s="124">
        <v>0</v>
      </c>
      <c r="M32" s="124">
        <v>0</v>
      </c>
      <c r="N32" s="27"/>
      <c r="O32" s="111"/>
      <c r="P32" s="112"/>
      <c r="Q32" s="112"/>
      <c r="R32" s="112"/>
      <c r="S32" s="112"/>
      <c r="T32" s="112"/>
      <c r="U32" s="107"/>
      <c r="V32" s="107"/>
      <c r="W32" s="112"/>
      <c r="X32" s="107"/>
      <c r="Y32" s="107"/>
      <c r="Z32" s="107"/>
      <c r="AA32" s="107"/>
      <c r="AB32" s="107"/>
      <c r="AC32" s="107"/>
      <c r="AD32" s="112"/>
      <c r="AE32" s="111"/>
      <c r="AF32" s="107"/>
      <c r="AG32" s="140"/>
      <c r="AH32" s="107"/>
      <c r="AI32" s="112"/>
      <c r="AJ32" s="112"/>
      <c r="AK32" s="111"/>
      <c r="AL32" s="107"/>
      <c r="AM32" s="112"/>
      <c r="AN32" s="107"/>
      <c r="AO32" s="111"/>
      <c r="AP32" s="112"/>
      <c r="AQ32" s="111"/>
      <c r="AR32" s="111"/>
      <c r="AS32" s="107"/>
      <c r="AT32" s="112"/>
      <c r="AU32" s="112"/>
      <c r="AV32" s="111"/>
      <c r="AW32" s="111"/>
      <c r="AX32" s="111"/>
      <c r="AY32" s="111"/>
      <c r="AZ32" s="111"/>
      <c r="BA32" s="111"/>
      <c r="BB32" s="111"/>
      <c r="BC32" s="111"/>
      <c r="BD32" s="111"/>
      <c r="BE32" s="112">
        <v>18</v>
      </c>
      <c r="BF32" s="112"/>
      <c r="BG32" s="112"/>
      <c r="BH32" s="112"/>
    </row>
    <row r="33" spans="1:60">
      <c r="A33" s="163">
        <v>27</v>
      </c>
      <c r="B33" s="27" t="s">
        <v>169</v>
      </c>
      <c r="C33" s="25">
        <v>34195</v>
      </c>
      <c r="D33" s="25" t="s">
        <v>142</v>
      </c>
      <c r="E33" s="27" t="s">
        <v>132</v>
      </c>
      <c r="F33" s="27">
        <v>39</v>
      </c>
      <c r="G33" s="27">
        <v>13</v>
      </c>
      <c r="H33" s="27">
        <v>26</v>
      </c>
      <c r="I33" s="27">
        <v>1412</v>
      </c>
      <c r="J33" s="27">
        <v>3</v>
      </c>
      <c r="K33" s="27">
        <v>3</v>
      </c>
      <c r="L33" s="27">
        <v>1</v>
      </c>
      <c r="M33" s="27">
        <v>0</v>
      </c>
      <c r="N33" s="27"/>
      <c r="O33" s="112">
        <v>17</v>
      </c>
      <c r="P33" s="112">
        <v>48</v>
      </c>
      <c r="Q33" s="107">
        <v>45</v>
      </c>
      <c r="R33" s="107">
        <v>78</v>
      </c>
      <c r="S33" s="107">
        <v>56</v>
      </c>
      <c r="T33" s="112">
        <v>29</v>
      </c>
      <c r="U33" s="112">
        <v>1</v>
      </c>
      <c r="V33" s="111" t="s">
        <v>135</v>
      </c>
      <c r="W33" s="112">
        <v>12</v>
      </c>
      <c r="X33" s="112">
        <v>10</v>
      </c>
      <c r="Y33" s="111" t="s">
        <v>135</v>
      </c>
      <c r="Z33" s="112">
        <v>7</v>
      </c>
      <c r="AA33" s="112">
        <v>13</v>
      </c>
      <c r="AB33" s="112">
        <v>17</v>
      </c>
      <c r="AC33" s="107">
        <v>73</v>
      </c>
      <c r="AD33" s="112">
        <v>45</v>
      </c>
      <c r="AE33" s="107">
        <v>90</v>
      </c>
      <c r="AF33" s="112">
        <v>16</v>
      </c>
      <c r="AG33" s="112">
        <v>14</v>
      </c>
      <c r="AH33" s="112">
        <v>17</v>
      </c>
      <c r="AI33" s="112">
        <v>20</v>
      </c>
      <c r="AJ33" s="107">
        <v>64</v>
      </c>
      <c r="AK33" s="112"/>
      <c r="AL33" s="112">
        <v>28</v>
      </c>
      <c r="AM33" s="112">
        <v>11</v>
      </c>
      <c r="AN33" s="112">
        <v>6</v>
      </c>
      <c r="AO33" s="112">
        <v>4</v>
      </c>
      <c r="AP33" s="112">
        <v>45</v>
      </c>
      <c r="AQ33" s="112">
        <v>45</v>
      </c>
      <c r="AR33" s="112">
        <v>10</v>
      </c>
      <c r="AS33" s="112">
        <v>1</v>
      </c>
      <c r="AT33" s="107">
        <v>72</v>
      </c>
      <c r="AU33" s="107">
        <v>79</v>
      </c>
      <c r="AV33" s="112">
        <v>28</v>
      </c>
      <c r="AW33" s="107">
        <v>56</v>
      </c>
      <c r="AX33" s="112">
        <v>29</v>
      </c>
      <c r="AY33" s="111" t="s">
        <v>135</v>
      </c>
      <c r="AZ33" s="112">
        <v>11</v>
      </c>
      <c r="BA33" s="107">
        <v>45</v>
      </c>
      <c r="BB33" s="107">
        <v>87</v>
      </c>
      <c r="BC33" s="112"/>
      <c r="BD33" s="112"/>
      <c r="BE33" s="107">
        <v>90</v>
      </c>
      <c r="BF33" s="107">
        <v>61</v>
      </c>
      <c r="BG33" s="111" t="s">
        <v>135</v>
      </c>
      <c r="BH33" s="113">
        <v>32</v>
      </c>
    </row>
    <row r="34" spans="1:60">
      <c r="A34" s="164">
        <v>28</v>
      </c>
      <c r="B34" s="124" t="s">
        <v>170</v>
      </c>
      <c r="C34" s="125">
        <v>33994</v>
      </c>
      <c r="D34" s="125" t="s">
        <v>134</v>
      </c>
      <c r="E34" s="124" t="s">
        <v>132</v>
      </c>
      <c r="F34" s="124">
        <v>0</v>
      </c>
      <c r="G34" s="124">
        <v>0</v>
      </c>
      <c r="H34" s="124">
        <v>0</v>
      </c>
      <c r="I34" s="124">
        <v>0</v>
      </c>
      <c r="J34" s="124">
        <v>0</v>
      </c>
      <c r="K34" s="124">
        <v>0</v>
      </c>
      <c r="L34" s="124">
        <v>0</v>
      </c>
      <c r="M34" s="124">
        <v>0</v>
      </c>
      <c r="N34" s="27"/>
      <c r="O34" s="111" t="s">
        <v>135</v>
      </c>
      <c r="P34" s="111" t="s">
        <v>135</v>
      </c>
      <c r="Q34" s="111"/>
      <c r="R34" s="112"/>
      <c r="S34" s="111"/>
      <c r="T34" s="111" t="s">
        <v>135</v>
      </c>
      <c r="U34" s="111" t="s">
        <v>135</v>
      </c>
      <c r="V34" s="111" t="s">
        <v>135</v>
      </c>
      <c r="W34" s="111" t="s">
        <v>135</v>
      </c>
      <c r="X34" s="111" t="s">
        <v>135</v>
      </c>
      <c r="Y34" s="111" t="s">
        <v>135</v>
      </c>
      <c r="Z34" s="111" t="s">
        <v>135</v>
      </c>
      <c r="AA34" s="111" t="s">
        <v>135</v>
      </c>
      <c r="AB34" s="111" t="s">
        <v>135</v>
      </c>
      <c r="AC34" s="111"/>
      <c r="AD34" s="112"/>
      <c r="AE34" s="111"/>
      <c r="AF34" s="112"/>
      <c r="AG34" s="112"/>
      <c r="AH34" s="112"/>
      <c r="AI34" s="112"/>
      <c r="AJ34" s="111"/>
      <c r="AK34" s="112"/>
      <c r="AL34" s="112"/>
      <c r="AM34" s="112"/>
      <c r="AN34" s="112"/>
      <c r="AO34" s="112"/>
      <c r="AP34" s="111"/>
      <c r="AQ34" s="112"/>
      <c r="AR34" s="111"/>
      <c r="AS34" s="112"/>
      <c r="AT34" s="112"/>
      <c r="AU34" s="112"/>
      <c r="AV34" s="112"/>
      <c r="AW34" s="112"/>
      <c r="AX34" s="112"/>
      <c r="AY34" s="112"/>
      <c r="AZ34" s="112"/>
      <c r="BA34" s="112"/>
      <c r="BB34" s="111"/>
      <c r="BC34" s="112"/>
      <c r="BD34" s="112"/>
      <c r="BE34" s="107"/>
      <c r="BF34" s="132"/>
      <c r="BG34" s="142"/>
      <c r="BH34" s="132"/>
    </row>
    <row r="35" spans="1:60">
      <c r="A35" s="163">
        <v>30</v>
      </c>
      <c r="B35" s="27" t="s">
        <v>171</v>
      </c>
      <c r="C35" s="25">
        <v>34072</v>
      </c>
      <c r="D35" s="25" t="s">
        <v>142</v>
      </c>
      <c r="E35" s="27" t="s">
        <v>145</v>
      </c>
      <c r="F35" s="27">
        <v>5</v>
      </c>
      <c r="G35" s="27">
        <v>5</v>
      </c>
      <c r="H35" s="27">
        <v>0</v>
      </c>
      <c r="I35" s="27">
        <v>440</v>
      </c>
      <c r="J35" s="27">
        <v>1</v>
      </c>
      <c r="K35" s="27">
        <v>0</v>
      </c>
      <c r="L35" s="27">
        <v>1</v>
      </c>
      <c r="M35" s="27">
        <v>0</v>
      </c>
      <c r="N35" s="27"/>
      <c r="O35" s="111"/>
      <c r="P35" s="111"/>
      <c r="Q35" s="111"/>
      <c r="R35" s="112"/>
      <c r="S35" s="111"/>
      <c r="T35" s="111"/>
      <c r="U35" s="111"/>
      <c r="V35" s="111"/>
      <c r="W35" s="111"/>
      <c r="X35" s="111"/>
      <c r="Y35" s="111"/>
      <c r="Z35" s="111"/>
      <c r="AA35" s="111"/>
      <c r="AB35" s="132"/>
      <c r="AC35" s="111"/>
      <c r="AD35" s="112"/>
      <c r="AE35" s="111"/>
      <c r="AF35" s="112"/>
      <c r="AG35" s="112"/>
      <c r="AH35" s="112"/>
      <c r="AI35" s="112"/>
      <c r="AJ35" s="111"/>
      <c r="AK35" s="112"/>
      <c r="AL35" s="112"/>
      <c r="AM35" s="112"/>
      <c r="AN35" s="112"/>
      <c r="AO35" s="112"/>
      <c r="AP35" s="111"/>
      <c r="AQ35" s="112"/>
      <c r="AR35" s="107">
        <v>80</v>
      </c>
      <c r="AS35" s="112"/>
      <c r="AT35" s="112"/>
      <c r="AU35" s="112"/>
      <c r="AV35" s="108">
        <v>90</v>
      </c>
      <c r="AW35" s="112"/>
      <c r="AX35" s="107">
        <v>90</v>
      </c>
      <c r="AY35" s="139"/>
      <c r="AZ35" s="139"/>
      <c r="BA35" s="107">
        <v>90</v>
      </c>
      <c r="BB35" s="111"/>
      <c r="BC35" s="108">
        <v>90</v>
      </c>
      <c r="BD35" s="112"/>
      <c r="BE35" s="112"/>
      <c r="BF35" s="115"/>
      <c r="BG35" s="139"/>
      <c r="BH35" s="115"/>
    </row>
    <row r="36" spans="1:60">
      <c r="A36" s="164">
        <v>31</v>
      </c>
      <c r="B36" s="124" t="s">
        <v>172</v>
      </c>
      <c r="C36" s="125">
        <v>37804</v>
      </c>
      <c r="D36" s="125" t="s">
        <v>134</v>
      </c>
      <c r="E36" s="124" t="s">
        <v>132</v>
      </c>
      <c r="F36" s="124">
        <v>15</v>
      </c>
      <c r="G36" s="124">
        <v>4</v>
      </c>
      <c r="H36" s="124">
        <v>11</v>
      </c>
      <c r="I36" s="124">
        <v>456</v>
      </c>
      <c r="J36" s="124">
        <v>0</v>
      </c>
      <c r="K36" s="124">
        <v>0</v>
      </c>
      <c r="L36" s="124">
        <v>2</v>
      </c>
      <c r="M36" s="124">
        <v>0</v>
      </c>
      <c r="N36" s="27"/>
      <c r="O36" s="111"/>
      <c r="P36" s="111"/>
      <c r="Q36" s="111" t="s">
        <v>135</v>
      </c>
      <c r="R36" s="107">
        <v>53</v>
      </c>
      <c r="S36" s="111" t="s">
        <v>135</v>
      </c>
      <c r="T36" s="112">
        <v>29</v>
      </c>
      <c r="U36" s="111" t="s">
        <v>135</v>
      </c>
      <c r="V36" s="111" t="s">
        <v>135</v>
      </c>
      <c r="W36" s="112">
        <v>19</v>
      </c>
      <c r="X36" s="111" t="s">
        <v>135</v>
      </c>
      <c r="Y36" s="113">
        <v>4</v>
      </c>
      <c r="Z36" s="111" t="s">
        <v>135</v>
      </c>
      <c r="AA36" s="111" t="s">
        <v>135</v>
      </c>
      <c r="AB36" s="115"/>
      <c r="AC36" s="111" t="s">
        <v>135</v>
      </c>
      <c r="AD36" s="112">
        <v>45</v>
      </c>
      <c r="AE36" s="112">
        <v>35</v>
      </c>
      <c r="AF36" s="111" t="s">
        <v>135</v>
      </c>
      <c r="AG36" s="112">
        <v>29</v>
      </c>
      <c r="AH36" s="111" t="s">
        <v>135</v>
      </c>
      <c r="AI36" s="112">
        <v>11</v>
      </c>
      <c r="AJ36" s="111" t="s">
        <v>135</v>
      </c>
      <c r="AK36" s="111" t="s">
        <v>135</v>
      </c>
      <c r="AL36" s="111" t="s">
        <v>135</v>
      </c>
      <c r="AM36" s="111" t="s">
        <v>135</v>
      </c>
      <c r="AN36" s="111" t="s">
        <v>135</v>
      </c>
      <c r="AO36" s="111" t="s">
        <v>135</v>
      </c>
      <c r="AP36" s="112">
        <v>24</v>
      </c>
      <c r="AQ36" s="112">
        <v>4</v>
      </c>
      <c r="AR36" s="107">
        <v>74</v>
      </c>
      <c r="AS36" s="111" t="s">
        <v>135</v>
      </c>
      <c r="AT36" s="111" t="s">
        <v>135</v>
      </c>
      <c r="AU36" s="113">
        <v>11</v>
      </c>
      <c r="AV36" s="111" t="s">
        <v>135</v>
      </c>
      <c r="AW36" s="112">
        <v>12</v>
      </c>
      <c r="AX36" s="107">
        <v>61</v>
      </c>
      <c r="AY36" s="111" t="s">
        <v>135</v>
      </c>
      <c r="AZ36" s="111" t="s">
        <v>135</v>
      </c>
      <c r="BA36" s="107">
        <v>45</v>
      </c>
      <c r="BB36" s="111" t="s">
        <v>135</v>
      </c>
      <c r="BC36" s="111" t="s">
        <v>135</v>
      </c>
      <c r="BD36" s="111" t="s">
        <v>135</v>
      </c>
      <c r="BE36" s="111"/>
      <c r="BF36" s="107"/>
      <c r="BG36" s="111"/>
      <c r="BH36" s="107"/>
    </row>
    <row r="37" s="121" customFormat="1" spans="1:60">
      <c r="A37" s="163">
        <v>32</v>
      </c>
      <c r="B37" s="27" t="s">
        <v>173</v>
      </c>
      <c r="C37" s="25">
        <v>34868</v>
      </c>
      <c r="D37" s="25" t="s">
        <v>134</v>
      </c>
      <c r="E37" s="27" t="s">
        <v>132</v>
      </c>
      <c r="F37" s="27">
        <v>42</v>
      </c>
      <c r="G37" s="27">
        <v>36</v>
      </c>
      <c r="H37" s="27">
        <v>6</v>
      </c>
      <c r="I37" s="27">
        <v>3220</v>
      </c>
      <c r="J37" s="27">
        <v>1</v>
      </c>
      <c r="K37" s="27">
        <v>3</v>
      </c>
      <c r="L37" s="27">
        <v>6</v>
      </c>
      <c r="M37" s="27">
        <v>0</v>
      </c>
      <c r="N37" s="27"/>
      <c r="O37" s="107">
        <v>90</v>
      </c>
      <c r="P37" s="107">
        <v>90</v>
      </c>
      <c r="Q37" s="111"/>
      <c r="R37" s="161"/>
      <c r="S37" s="113">
        <v>34</v>
      </c>
      <c r="T37" s="107">
        <v>61</v>
      </c>
      <c r="U37" s="107">
        <v>90</v>
      </c>
      <c r="V37" s="107">
        <v>90</v>
      </c>
      <c r="W37" s="107">
        <v>71</v>
      </c>
      <c r="X37" s="108">
        <v>90</v>
      </c>
      <c r="Y37" s="107">
        <v>86</v>
      </c>
      <c r="Z37" s="107">
        <v>71</v>
      </c>
      <c r="AA37" s="108">
        <v>67</v>
      </c>
      <c r="AB37" s="107">
        <v>90</v>
      </c>
      <c r="AC37" s="107">
        <v>90</v>
      </c>
      <c r="AD37" s="107">
        <v>89</v>
      </c>
      <c r="AE37" s="111" t="s">
        <v>135</v>
      </c>
      <c r="AF37" s="108">
        <v>90</v>
      </c>
      <c r="AG37" s="109" t="s">
        <v>136</v>
      </c>
      <c r="AH37" s="108">
        <v>61</v>
      </c>
      <c r="AI37" s="107">
        <v>79</v>
      </c>
      <c r="AJ37" s="107">
        <v>90</v>
      </c>
      <c r="AK37" s="112">
        <v>45</v>
      </c>
      <c r="AL37" s="107">
        <v>90</v>
      </c>
      <c r="AM37" s="107">
        <v>90</v>
      </c>
      <c r="AN37" s="107">
        <v>70</v>
      </c>
      <c r="AO37" s="107">
        <v>86</v>
      </c>
      <c r="AP37" s="107">
        <v>66</v>
      </c>
      <c r="AQ37" s="107">
        <v>86</v>
      </c>
      <c r="AR37" s="107">
        <v>67</v>
      </c>
      <c r="AS37" s="107">
        <v>90</v>
      </c>
      <c r="AT37" s="107">
        <v>90</v>
      </c>
      <c r="AU37" s="112">
        <v>45</v>
      </c>
      <c r="AV37" s="107">
        <v>90</v>
      </c>
      <c r="AW37" s="107">
        <v>90</v>
      </c>
      <c r="AX37" s="112">
        <v>29</v>
      </c>
      <c r="AY37" s="107">
        <v>90</v>
      </c>
      <c r="AZ37" s="107">
        <v>79</v>
      </c>
      <c r="BA37" s="112">
        <v>45</v>
      </c>
      <c r="BB37" s="107">
        <v>90</v>
      </c>
      <c r="BC37" s="107">
        <v>90</v>
      </c>
      <c r="BD37" s="107">
        <v>90</v>
      </c>
      <c r="BE37" s="108">
        <v>68</v>
      </c>
      <c r="BF37" s="107">
        <v>90</v>
      </c>
      <c r="BG37" s="112">
        <v>25</v>
      </c>
      <c r="BH37" s="107">
        <v>90</v>
      </c>
    </row>
    <row r="38" spans="1:60">
      <c r="A38" s="164">
        <v>33</v>
      </c>
      <c r="B38" s="124" t="s">
        <v>174</v>
      </c>
      <c r="C38" s="125">
        <v>37170</v>
      </c>
      <c r="D38" s="125" t="s">
        <v>142</v>
      </c>
      <c r="E38" s="124" t="s">
        <v>132</v>
      </c>
      <c r="F38" s="124">
        <v>11</v>
      </c>
      <c r="G38" s="124">
        <v>4</v>
      </c>
      <c r="H38" s="124">
        <v>7</v>
      </c>
      <c r="I38" s="124">
        <v>360</v>
      </c>
      <c r="J38" s="124">
        <v>0</v>
      </c>
      <c r="K38" s="124">
        <v>0</v>
      </c>
      <c r="L38" s="124">
        <v>0</v>
      </c>
      <c r="M38" s="124">
        <v>0</v>
      </c>
      <c r="N38" s="27"/>
      <c r="O38" s="111" t="s">
        <v>135</v>
      </c>
      <c r="P38" s="112">
        <v>11</v>
      </c>
      <c r="Q38" s="107">
        <v>86</v>
      </c>
      <c r="R38" s="111"/>
      <c r="S38" s="111"/>
      <c r="T38" s="111"/>
      <c r="U38" s="107"/>
      <c r="V38" s="112"/>
      <c r="W38" s="112"/>
      <c r="X38" s="112"/>
      <c r="Y38" s="112">
        <v>9</v>
      </c>
      <c r="Z38" s="111" t="s">
        <v>135</v>
      </c>
      <c r="AA38" s="111" t="s">
        <v>135</v>
      </c>
      <c r="AB38" s="111" t="s">
        <v>135</v>
      </c>
      <c r="AC38" s="107">
        <v>66</v>
      </c>
      <c r="AD38" s="107">
        <v>45</v>
      </c>
      <c r="AE38" s="107">
        <v>90</v>
      </c>
      <c r="AF38" s="112">
        <v>4</v>
      </c>
      <c r="AG38" s="111" t="s">
        <v>135</v>
      </c>
      <c r="AH38" s="111" t="s">
        <v>135</v>
      </c>
      <c r="AI38" s="111" t="s">
        <v>135</v>
      </c>
      <c r="AJ38" s="111" t="s">
        <v>135</v>
      </c>
      <c r="AK38" s="112">
        <v>9</v>
      </c>
      <c r="AL38" s="111" t="s">
        <v>135</v>
      </c>
      <c r="AM38" s="111" t="s">
        <v>135</v>
      </c>
      <c r="AN38" s="111" t="s">
        <v>135</v>
      </c>
      <c r="AO38" s="111" t="s">
        <v>135</v>
      </c>
      <c r="AP38" s="111" t="s">
        <v>135</v>
      </c>
      <c r="AQ38" s="111" t="s">
        <v>135</v>
      </c>
      <c r="AR38" s="111" t="s">
        <v>135</v>
      </c>
      <c r="AS38" s="111" t="s">
        <v>135</v>
      </c>
      <c r="AT38" s="112">
        <v>1</v>
      </c>
      <c r="AU38" s="112">
        <v>11</v>
      </c>
      <c r="AV38" s="111" t="s">
        <v>135</v>
      </c>
      <c r="AW38" s="111" t="s">
        <v>135</v>
      </c>
      <c r="AX38" s="111" t="s">
        <v>135</v>
      </c>
      <c r="AY38" s="111" t="s">
        <v>135</v>
      </c>
      <c r="AZ38" s="111" t="s">
        <v>135</v>
      </c>
      <c r="BA38" s="111" t="s">
        <v>135</v>
      </c>
      <c r="BB38" s="111" t="s">
        <v>135</v>
      </c>
      <c r="BC38" s="111" t="s">
        <v>135</v>
      </c>
      <c r="BD38" s="112">
        <v>28</v>
      </c>
      <c r="BE38" s="107"/>
      <c r="BF38" s="111"/>
      <c r="BG38" s="107"/>
      <c r="BH38" s="111"/>
    </row>
    <row r="39" spans="1:60">
      <c r="A39" s="163">
        <v>36</v>
      </c>
      <c r="B39" s="27" t="s">
        <v>175</v>
      </c>
      <c r="C39" s="25">
        <v>37007</v>
      </c>
      <c r="D39" s="27" t="s">
        <v>144</v>
      </c>
      <c r="E39" s="27" t="s">
        <v>132</v>
      </c>
      <c r="F39" s="27">
        <v>1</v>
      </c>
      <c r="G39" s="27">
        <v>0</v>
      </c>
      <c r="H39" s="27">
        <v>1</v>
      </c>
      <c r="I39" s="27">
        <v>45</v>
      </c>
      <c r="J39" s="27">
        <v>0</v>
      </c>
      <c r="K39" s="27">
        <v>0</v>
      </c>
      <c r="L39" s="27">
        <v>1</v>
      </c>
      <c r="M39" s="27">
        <v>0</v>
      </c>
      <c r="N39" s="27"/>
      <c r="O39" s="111"/>
      <c r="P39" s="112"/>
      <c r="Q39" s="107"/>
      <c r="R39" s="111"/>
      <c r="S39" s="111"/>
      <c r="T39" s="111"/>
      <c r="U39" s="107"/>
      <c r="V39" s="112"/>
      <c r="W39" s="112"/>
      <c r="X39" s="112"/>
      <c r="Y39" s="112"/>
      <c r="Z39" s="111"/>
      <c r="AA39" s="111"/>
      <c r="AB39" s="111"/>
      <c r="AC39" s="107"/>
      <c r="AD39" s="107"/>
      <c r="AE39" s="107"/>
      <c r="AF39" s="112"/>
      <c r="AG39" s="111"/>
      <c r="AH39" s="111"/>
      <c r="AI39" s="111"/>
      <c r="AJ39" s="111"/>
      <c r="AK39" s="112"/>
      <c r="AL39" s="111"/>
      <c r="AM39" s="111"/>
      <c r="AN39" s="111"/>
      <c r="AO39" s="111"/>
      <c r="AP39" s="111"/>
      <c r="AQ39" s="111"/>
      <c r="AR39" s="111"/>
      <c r="AS39" s="111"/>
      <c r="AT39" s="112"/>
      <c r="AU39" s="112"/>
      <c r="AV39" s="111"/>
      <c r="AW39" s="111"/>
      <c r="AX39" s="111"/>
      <c r="AY39" s="111"/>
      <c r="AZ39" s="111"/>
      <c r="BA39" s="111"/>
      <c r="BB39" s="111"/>
      <c r="BC39" s="111"/>
      <c r="BD39" s="112"/>
      <c r="BE39" s="111" t="s">
        <v>135</v>
      </c>
      <c r="BF39" s="111" t="s">
        <v>135</v>
      </c>
      <c r="BG39" s="113">
        <v>45</v>
      </c>
      <c r="BH39" s="111" t="s">
        <v>135</v>
      </c>
    </row>
    <row r="40" spans="1:60">
      <c r="A40" s="124">
        <v>37</v>
      </c>
      <c r="B40" s="124" t="s">
        <v>176</v>
      </c>
      <c r="C40" s="125">
        <v>37714</v>
      </c>
      <c r="D40" s="125" t="s">
        <v>134</v>
      </c>
      <c r="E40" s="124" t="s">
        <v>132</v>
      </c>
      <c r="F40" s="124">
        <v>1</v>
      </c>
      <c r="G40" s="124">
        <v>0</v>
      </c>
      <c r="H40" s="124">
        <v>1</v>
      </c>
      <c r="I40" s="124">
        <v>45</v>
      </c>
      <c r="J40" s="124">
        <v>0</v>
      </c>
      <c r="K40" s="124">
        <v>0</v>
      </c>
      <c r="L40" s="124">
        <v>1</v>
      </c>
      <c r="M40" s="124">
        <v>0</v>
      </c>
      <c r="N40" s="27"/>
      <c r="O40" s="111" t="s">
        <v>135</v>
      </c>
      <c r="P40" s="112"/>
      <c r="Q40" s="112"/>
      <c r="R40" s="111" t="s">
        <v>135</v>
      </c>
      <c r="S40" s="107"/>
      <c r="T40" s="107"/>
      <c r="U40" s="107"/>
      <c r="V40" s="107"/>
      <c r="W40" s="107"/>
      <c r="X40" s="107"/>
      <c r="Y40" s="107"/>
      <c r="Z40" s="107"/>
      <c r="AA40" s="111"/>
      <c r="AB40" s="111" t="s">
        <v>135</v>
      </c>
      <c r="AC40" s="111"/>
      <c r="AD40" s="107"/>
      <c r="AE40" s="113">
        <v>45</v>
      </c>
      <c r="AF40" s="111"/>
      <c r="AG40" s="111" t="s">
        <v>135</v>
      </c>
      <c r="AH40" s="111" t="s">
        <v>135</v>
      </c>
      <c r="AI40" s="111" t="s">
        <v>135</v>
      </c>
      <c r="AJ40" s="112"/>
      <c r="AK40" s="111" t="s">
        <v>135</v>
      </c>
      <c r="AL40" s="111"/>
      <c r="AM40" s="111"/>
      <c r="AN40" s="111"/>
      <c r="AO40" s="107"/>
      <c r="AP40" s="111" t="s">
        <v>135</v>
      </c>
      <c r="AQ40" s="111" t="s">
        <v>135</v>
      </c>
      <c r="AR40" s="111"/>
      <c r="AS40" s="107"/>
      <c r="AT40" s="111" t="s">
        <v>135</v>
      </c>
      <c r="AU40" s="111" t="s">
        <v>135</v>
      </c>
      <c r="AV40" s="112"/>
      <c r="AW40" s="107"/>
      <c r="AX40" s="111" t="s">
        <v>135</v>
      </c>
      <c r="AY40" s="107"/>
      <c r="AZ40" s="107"/>
      <c r="BA40" s="111"/>
      <c r="BB40" s="107"/>
      <c r="BC40" s="111" t="s">
        <v>135</v>
      </c>
      <c r="BD40" s="111" t="s">
        <v>135</v>
      </c>
      <c r="BE40" s="111"/>
      <c r="BF40" s="140"/>
      <c r="BG40" s="107"/>
      <c r="BH40" s="140"/>
    </row>
    <row r="41" spans="1:60">
      <c r="A41" s="27">
        <v>38</v>
      </c>
      <c r="B41" s="27" t="s">
        <v>177</v>
      </c>
      <c r="C41" s="25">
        <v>37885</v>
      </c>
      <c r="D41" s="25" t="s">
        <v>144</v>
      </c>
      <c r="E41" s="27" t="s">
        <v>132</v>
      </c>
      <c r="F41" s="27">
        <v>1</v>
      </c>
      <c r="G41" s="27">
        <v>0</v>
      </c>
      <c r="H41" s="27">
        <v>1</v>
      </c>
      <c r="I41" s="27">
        <v>28</v>
      </c>
      <c r="J41" s="27">
        <v>0</v>
      </c>
      <c r="K41" s="110">
        <v>0</v>
      </c>
      <c r="L41" s="27">
        <v>0</v>
      </c>
      <c r="M41" s="27">
        <v>0</v>
      </c>
      <c r="N41" s="27"/>
      <c r="O41" s="111" t="s">
        <v>135</v>
      </c>
      <c r="P41" s="111"/>
      <c r="Q41" s="111"/>
      <c r="R41" s="112"/>
      <c r="S41" s="112"/>
      <c r="T41" s="112"/>
      <c r="U41" s="107"/>
      <c r="V41" s="107"/>
      <c r="W41" s="107"/>
      <c r="X41" s="107"/>
      <c r="Y41" s="107"/>
      <c r="Z41" s="107"/>
      <c r="AA41" s="107"/>
      <c r="AB41" s="140"/>
      <c r="AC41" s="112"/>
      <c r="AD41" s="107"/>
      <c r="AE41" s="112">
        <v>28</v>
      </c>
      <c r="AF41" s="107"/>
      <c r="AG41" s="111" t="s">
        <v>135</v>
      </c>
      <c r="AH41" s="111" t="s">
        <v>135</v>
      </c>
      <c r="AI41" s="112"/>
      <c r="AJ41" s="111"/>
      <c r="AK41" s="107"/>
      <c r="AL41" s="112"/>
      <c r="AM41" s="112"/>
      <c r="AN41" s="112"/>
      <c r="AO41" s="112"/>
      <c r="AP41" s="111"/>
      <c r="AQ41" s="111" t="s">
        <v>135</v>
      </c>
      <c r="AR41" s="111"/>
      <c r="AS41" s="111" t="s">
        <v>135</v>
      </c>
      <c r="AT41" s="111" t="s">
        <v>135</v>
      </c>
      <c r="AU41" s="111" t="s">
        <v>135</v>
      </c>
      <c r="AV41" s="111" t="s">
        <v>135</v>
      </c>
      <c r="AW41" s="112"/>
      <c r="AX41" s="112"/>
      <c r="AY41" s="111"/>
      <c r="AZ41" s="111"/>
      <c r="BA41" s="111"/>
      <c r="BB41" s="111" t="s">
        <v>135</v>
      </c>
      <c r="BC41" s="107"/>
      <c r="BD41" s="111" t="s">
        <v>135</v>
      </c>
      <c r="BE41" s="107"/>
      <c r="BF41" s="141"/>
      <c r="BG41" s="142"/>
      <c r="BH41" s="141"/>
    </row>
    <row r="42" spans="1:60">
      <c r="A42" s="124">
        <v>39</v>
      </c>
      <c r="B42" s="124" t="s">
        <v>178</v>
      </c>
      <c r="C42" s="125">
        <v>37627</v>
      </c>
      <c r="D42" s="125" t="s">
        <v>134</v>
      </c>
      <c r="E42" s="124" t="s">
        <v>132</v>
      </c>
      <c r="F42" s="124">
        <v>0</v>
      </c>
      <c r="G42" s="124">
        <v>0</v>
      </c>
      <c r="H42" s="124">
        <v>0</v>
      </c>
      <c r="I42" s="124">
        <v>0</v>
      </c>
      <c r="J42" s="124">
        <v>0</v>
      </c>
      <c r="K42" s="131">
        <v>0</v>
      </c>
      <c r="L42" s="124">
        <v>0</v>
      </c>
      <c r="M42" s="124">
        <v>0</v>
      </c>
      <c r="N42" s="27"/>
      <c r="O42" s="111"/>
      <c r="P42" s="111"/>
      <c r="Q42" s="111"/>
      <c r="R42" s="112"/>
      <c r="S42" s="139"/>
      <c r="T42" s="139"/>
      <c r="U42" s="142"/>
      <c r="V42" s="142"/>
      <c r="W42" s="142"/>
      <c r="X42" s="142"/>
      <c r="Y42" s="142"/>
      <c r="Z42" s="142"/>
      <c r="AA42" s="142"/>
      <c r="AB42" s="141"/>
      <c r="AC42" s="139"/>
      <c r="AD42" s="142"/>
      <c r="AE42" s="112"/>
      <c r="AF42" s="142"/>
      <c r="AG42" s="132"/>
      <c r="AH42" s="112"/>
      <c r="AI42" s="139"/>
      <c r="AJ42" s="111"/>
      <c r="AK42" s="142"/>
      <c r="AL42" s="139"/>
      <c r="AM42" s="139"/>
      <c r="AN42" s="139"/>
      <c r="AO42" s="139"/>
      <c r="AP42" s="111"/>
      <c r="AQ42" s="142"/>
      <c r="AR42" s="111"/>
      <c r="AS42" s="132"/>
      <c r="AT42" s="112"/>
      <c r="AU42" s="142"/>
      <c r="AV42" s="112"/>
      <c r="AW42" s="139"/>
      <c r="AX42" s="112"/>
      <c r="AY42" s="111"/>
      <c r="AZ42" s="111"/>
      <c r="BA42" s="111"/>
      <c r="BB42" s="139"/>
      <c r="BC42" s="107"/>
      <c r="BD42" s="107"/>
      <c r="BE42" s="107"/>
      <c r="BF42" s="141"/>
      <c r="BG42" s="142"/>
      <c r="BH42" s="141"/>
    </row>
    <row r="43" spans="1:60">
      <c r="A43" s="27">
        <v>40</v>
      </c>
      <c r="B43" s="27" t="s">
        <v>179</v>
      </c>
      <c r="C43" s="25">
        <v>37623</v>
      </c>
      <c r="D43" s="25" t="s">
        <v>134</v>
      </c>
      <c r="E43" s="27" t="s">
        <v>132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110">
        <v>0</v>
      </c>
      <c r="L43" s="27">
        <v>0</v>
      </c>
      <c r="M43" s="27">
        <v>0</v>
      </c>
      <c r="N43" s="27"/>
      <c r="O43" s="111"/>
      <c r="P43" s="111"/>
      <c r="Q43" s="111"/>
      <c r="R43" s="112"/>
      <c r="S43" s="139"/>
      <c r="T43" s="139"/>
      <c r="U43" s="142"/>
      <c r="V43" s="142"/>
      <c r="W43" s="142"/>
      <c r="X43" s="142"/>
      <c r="Y43" s="142"/>
      <c r="Z43" s="142"/>
      <c r="AA43" s="142"/>
      <c r="AB43" s="141"/>
      <c r="AC43" s="139"/>
      <c r="AD43" s="142"/>
      <c r="AE43" s="112"/>
      <c r="AF43" s="142"/>
      <c r="AG43" s="132"/>
      <c r="AH43" s="112"/>
      <c r="AI43" s="139"/>
      <c r="AJ43" s="111"/>
      <c r="AK43" s="142"/>
      <c r="AL43" s="139"/>
      <c r="AM43" s="139"/>
      <c r="AN43" s="139"/>
      <c r="AO43" s="139"/>
      <c r="AP43" s="111"/>
      <c r="AQ43" s="142"/>
      <c r="AR43" s="111"/>
      <c r="AS43" s="132"/>
      <c r="AT43" s="112"/>
      <c r="AU43" s="142"/>
      <c r="AV43" s="112"/>
      <c r="AW43" s="139"/>
      <c r="AX43" s="112"/>
      <c r="AY43" s="111"/>
      <c r="AZ43" s="111"/>
      <c r="BA43" s="111"/>
      <c r="BB43" s="139"/>
      <c r="BC43" s="107"/>
      <c r="BD43" s="107"/>
      <c r="BE43" s="107"/>
      <c r="BF43" s="141"/>
      <c r="BG43" s="142"/>
      <c r="BH43" s="141"/>
    </row>
    <row r="44" spans="1:60">
      <c r="A44" s="124" t="s">
        <v>180</v>
      </c>
      <c r="B44" s="124" t="s">
        <v>181</v>
      </c>
      <c r="C44" s="125">
        <v>38045</v>
      </c>
      <c r="D44" s="125" t="s">
        <v>134</v>
      </c>
      <c r="E44" s="124" t="s">
        <v>132</v>
      </c>
      <c r="F44" s="124">
        <v>0</v>
      </c>
      <c r="G44" s="124">
        <v>0</v>
      </c>
      <c r="H44" s="124">
        <v>0</v>
      </c>
      <c r="I44" s="124">
        <v>0</v>
      </c>
      <c r="J44" s="124">
        <v>0</v>
      </c>
      <c r="K44" s="131">
        <v>0</v>
      </c>
      <c r="L44" s="124">
        <v>0</v>
      </c>
      <c r="M44" s="124">
        <v>0</v>
      </c>
      <c r="N44" s="27"/>
      <c r="O44" s="111"/>
      <c r="P44" s="111"/>
      <c r="Q44" s="111"/>
      <c r="R44" s="112"/>
      <c r="S44" s="139"/>
      <c r="T44" s="139"/>
      <c r="U44" s="142"/>
      <c r="V44" s="142"/>
      <c r="W44" s="142"/>
      <c r="X44" s="142"/>
      <c r="Y44" s="142"/>
      <c r="Z44" s="142"/>
      <c r="AA44" s="142"/>
      <c r="AB44" s="141"/>
      <c r="AC44" s="139"/>
      <c r="AD44" s="142"/>
      <c r="AE44" s="112"/>
      <c r="AF44" s="142"/>
      <c r="AG44" s="132"/>
      <c r="AH44" s="112"/>
      <c r="AI44" s="139"/>
      <c r="AJ44" s="111"/>
      <c r="AK44" s="142"/>
      <c r="AL44" s="139"/>
      <c r="AM44" s="139"/>
      <c r="AN44" s="139"/>
      <c r="AO44" s="139"/>
      <c r="AP44" s="111"/>
      <c r="AQ44" s="142"/>
      <c r="AR44" s="111"/>
      <c r="AS44" s="132"/>
      <c r="AT44" s="112"/>
      <c r="AU44" s="142"/>
      <c r="AV44" s="112"/>
      <c r="AW44" s="139"/>
      <c r="AX44" s="112"/>
      <c r="AY44" s="111"/>
      <c r="AZ44" s="111"/>
      <c r="BA44" s="111"/>
      <c r="BB44" s="139"/>
      <c r="BC44" s="107"/>
      <c r="BD44" s="107"/>
      <c r="BE44" s="107"/>
      <c r="BF44" s="141"/>
      <c r="BG44" s="142"/>
      <c r="BH44" s="141"/>
    </row>
    <row r="45" spans="1:60">
      <c r="A45" s="27">
        <v>41</v>
      </c>
      <c r="B45" s="27" t="s">
        <v>182</v>
      </c>
      <c r="C45" s="25">
        <v>37927</v>
      </c>
      <c r="D45" s="25" t="s">
        <v>131</v>
      </c>
      <c r="E45" s="27" t="s">
        <v>132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/>
      <c r="O45" s="112"/>
      <c r="P45" s="111" t="s">
        <v>135</v>
      </c>
      <c r="Q45" s="111" t="s">
        <v>135</v>
      </c>
      <c r="R45" s="111" t="s">
        <v>135</v>
      </c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1" t="s">
        <v>135</v>
      </c>
      <c r="AF45" s="115"/>
      <c r="AG45" s="115"/>
      <c r="AH45" s="111"/>
      <c r="AI45" s="115"/>
      <c r="AJ45" s="111"/>
      <c r="AK45" s="115"/>
      <c r="AL45" s="115"/>
      <c r="AM45" s="115"/>
      <c r="AN45" s="115"/>
      <c r="AO45" s="115"/>
      <c r="AP45" s="111"/>
      <c r="AQ45" s="115"/>
      <c r="AR45" s="111"/>
      <c r="AS45" s="115"/>
      <c r="AT45" s="111"/>
      <c r="AU45" s="115"/>
      <c r="AV45" s="111"/>
      <c r="AW45" s="115"/>
      <c r="AX45" s="111"/>
      <c r="AY45" s="111"/>
      <c r="AZ45" s="111"/>
      <c r="BA45" s="112"/>
      <c r="BB45" s="115"/>
      <c r="BC45" s="112"/>
      <c r="BD45" s="112"/>
      <c r="BE45" s="107"/>
      <c r="BF45" s="141"/>
      <c r="BG45" s="142"/>
      <c r="BH45" s="141"/>
    </row>
    <row r="46" spans="1:60">
      <c r="A46" s="124">
        <v>42</v>
      </c>
      <c r="B46" s="124" t="s">
        <v>183</v>
      </c>
      <c r="C46" s="125">
        <v>37870</v>
      </c>
      <c r="D46" s="125" t="s">
        <v>134</v>
      </c>
      <c r="E46" s="124" t="s">
        <v>132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4">
        <v>0</v>
      </c>
      <c r="L46" s="124">
        <v>0</v>
      </c>
      <c r="M46" s="124">
        <v>0</v>
      </c>
      <c r="N46" s="27"/>
      <c r="O46" s="112"/>
      <c r="P46" s="132"/>
      <c r="Q46" s="132"/>
      <c r="R46" s="132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1"/>
      <c r="AF46" s="115"/>
      <c r="AG46" s="115"/>
      <c r="AH46" s="132"/>
      <c r="AI46" s="115"/>
      <c r="AJ46" s="132"/>
      <c r="AK46" s="115"/>
      <c r="AL46" s="115"/>
      <c r="AM46" s="115"/>
      <c r="AN46" s="115"/>
      <c r="AO46" s="115"/>
      <c r="AP46" s="132"/>
      <c r="AQ46" s="115"/>
      <c r="AR46" s="111"/>
      <c r="AS46" s="115"/>
      <c r="AT46" s="132"/>
      <c r="AU46" s="115"/>
      <c r="AV46" s="111"/>
      <c r="AW46" s="115"/>
      <c r="AX46" s="111"/>
      <c r="AY46" s="132"/>
      <c r="AZ46" s="132"/>
      <c r="BA46" s="112"/>
      <c r="BB46" s="115"/>
      <c r="BC46" s="139"/>
      <c r="BD46" s="139"/>
      <c r="BE46" s="142"/>
      <c r="BF46" s="115"/>
      <c r="BG46" s="142"/>
      <c r="BH46" s="115"/>
    </row>
    <row r="47" spans="1:60">
      <c r="A47" s="27" t="s">
        <v>184</v>
      </c>
      <c r="B47" s="27" t="s">
        <v>185</v>
      </c>
      <c r="C47" s="25">
        <v>38066</v>
      </c>
      <c r="D47" s="25" t="s">
        <v>134</v>
      </c>
      <c r="E47" s="27" t="s">
        <v>132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/>
      <c r="O47" s="112"/>
      <c r="P47" s="115"/>
      <c r="Q47" s="115"/>
      <c r="R47" s="143"/>
      <c r="S47" s="115"/>
      <c r="T47" s="115"/>
      <c r="U47" s="115"/>
      <c r="V47" s="115"/>
      <c r="W47" s="115"/>
      <c r="X47" s="115"/>
      <c r="Y47" s="115"/>
      <c r="Z47" s="115"/>
      <c r="AA47" s="115"/>
      <c r="AB47" s="111"/>
      <c r="AC47" s="115"/>
      <c r="AD47" s="115"/>
      <c r="AE47" s="112"/>
      <c r="AF47" s="115"/>
      <c r="AG47" s="111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1"/>
      <c r="AS47" s="115"/>
      <c r="AT47" s="143"/>
      <c r="AU47" s="115"/>
      <c r="AV47" s="111"/>
      <c r="AW47" s="111"/>
      <c r="AX47" s="111"/>
      <c r="AY47" s="115"/>
      <c r="AZ47" s="115"/>
      <c r="BA47" s="112"/>
      <c r="BB47" s="115"/>
      <c r="BC47" s="139"/>
      <c r="BD47" s="139"/>
      <c r="BE47" s="142"/>
      <c r="BF47" s="115"/>
      <c r="BG47" s="142"/>
      <c r="BH47" s="115"/>
    </row>
    <row r="48" spans="1:60">
      <c r="A48" s="124">
        <v>44</v>
      </c>
      <c r="B48" s="124" t="s">
        <v>186</v>
      </c>
      <c r="C48" s="125">
        <v>37844</v>
      </c>
      <c r="D48" s="125" t="s">
        <v>134</v>
      </c>
      <c r="E48" s="124" t="s">
        <v>132</v>
      </c>
      <c r="F48" s="124">
        <v>0</v>
      </c>
      <c r="G48" s="124">
        <v>0</v>
      </c>
      <c r="H48" s="124">
        <v>0</v>
      </c>
      <c r="I48" s="124">
        <v>0</v>
      </c>
      <c r="J48" s="124">
        <v>0</v>
      </c>
      <c r="K48" s="124">
        <v>0</v>
      </c>
      <c r="L48" s="124">
        <v>0</v>
      </c>
      <c r="M48" s="124">
        <v>0</v>
      </c>
      <c r="N48" s="27"/>
      <c r="O48" s="133"/>
      <c r="P48" s="115"/>
      <c r="Q48" s="115"/>
      <c r="R48" s="143"/>
      <c r="S48" s="115"/>
      <c r="T48" s="115"/>
      <c r="U48" s="115"/>
      <c r="V48" s="115"/>
      <c r="W48" s="115"/>
      <c r="X48" s="115"/>
      <c r="Y48" s="115"/>
      <c r="Z48" s="115"/>
      <c r="AA48" s="115"/>
      <c r="AB48" s="132"/>
      <c r="AC48" s="115"/>
      <c r="AD48" s="115"/>
      <c r="AE48" s="112"/>
      <c r="AF48" s="115"/>
      <c r="AG48" s="111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1"/>
      <c r="AS48" s="115"/>
      <c r="AT48" s="143"/>
      <c r="AU48" s="115"/>
      <c r="AV48" s="111"/>
      <c r="AW48" s="132"/>
      <c r="AX48" s="111"/>
      <c r="AY48" s="115"/>
      <c r="AZ48" s="115"/>
      <c r="BA48" s="112"/>
      <c r="BB48" s="115"/>
      <c r="BC48" s="139"/>
      <c r="BD48" s="139"/>
      <c r="BE48" s="142"/>
      <c r="BF48" s="115"/>
      <c r="BG48" s="142"/>
      <c r="BH48" s="115"/>
    </row>
    <row r="49" spans="1:60">
      <c r="A49" s="27">
        <v>45</v>
      </c>
      <c r="B49" s="27" t="s">
        <v>187</v>
      </c>
      <c r="C49" s="25">
        <v>37873</v>
      </c>
      <c r="D49" s="25" t="s">
        <v>142</v>
      </c>
      <c r="E49" s="27" t="s">
        <v>132</v>
      </c>
      <c r="F49" s="27">
        <v>4</v>
      </c>
      <c r="G49" s="27">
        <v>0</v>
      </c>
      <c r="H49" s="27">
        <v>4</v>
      </c>
      <c r="I49" s="27">
        <v>43</v>
      </c>
      <c r="J49" s="27">
        <v>0</v>
      </c>
      <c r="K49" s="27">
        <v>0</v>
      </c>
      <c r="L49" s="27">
        <v>0</v>
      </c>
      <c r="M49" s="27">
        <v>0</v>
      </c>
      <c r="N49" s="27"/>
      <c r="O49" s="133">
        <v>17</v>
      </c>
      <c r="P49" s="111" t="s">
        <v>135</v>
      </c>
      <c r="Q49" s="112">
        <v>4</v>
      </c>
      <c r="R49" s="111" t="s">
        <v>135</v>
      </c>
      <c r="S49" s="111" t="s">
        <v>135</v>
      </c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2">
        <v>13</v>
      </c>
      <c r="AF49" s="115"/>
      <c r="AG49" s="111" t="s">
        <v>135</v>
      </c>
      <c r="AH49" s="111" t="s">
        <v>135</v>
      </c>
      <c r="AI49" s="111" t="s">
        <v>135</v>
      </c>
      <c r="AJ49" s="111"/>
      <c r="AK49" s="111" t="s">
        <v>135</v>
      </c>
      <c r="AL49" s="111" t="s">
        <v>135</v>
      </c>
      <c r="AM49" s="111" t="s">
        <v>135</v>
      </c>
      <c r="AN49" s="111" t="s">
        <v>135</v>
      </c>
      <c r="AO49" s="111" t="s">
        <v>135</v>
      </c>
      <c r="AP49" s="111" t="s">
        <v>135</v>
      </c>
      <c r="AQ49" s="111" t="s">
        <v>135</v>
      </c>
      <c r="AR49" s="111"/>
      <c r="AS49" s="111" t="s">
        <v>135</v>
      </c>
      <c r="AT49" s="111" t="s">
        <v>135</v>
      </c>
      <c r="AU49" s="111" t="s">
        <v>135</v>
      </c>
      <c r="AV49" s="111" t="s">
        <v>135</v>
      </c>
      <c r="AW49" s="111" t="s">
        <v>135</v>
      </c>
      <c r="AX49" s="111" t="s">
        <v>135</v>
      </c>
      <c r="AY49" s="115"/>
      <c r="AZ49" s="115"/>
      <c r="BA49" s="112"/>
      <c r="BB49" s="111" t="s">
        <v>135</v>
      </c>
      <c r="BC49" s="111" t="s">
        <v>135</v>
      </c>
      <c r="BD49" s="112">
        <v>9</v>
      </c>
      <c r="BE49" s="142"/>
      <c r="BF49" s="115"/>
      <c r="BG49" s="142"/>
      <c r="BH49" s="115"/>
    </row>
    <row r="50" spans="1:60">
      <c r="A50" s="124">
        <v>46</v>
      </c>
      <c r="B50" s="124" t="s">
        <v>188</v>
      </c>
      <c r="C50" s="125">
        <v>37717</v>
      </c>
      <c r="D50" s="125" t="s">
        <v>142</v>
      </c>
      <c r="E50" s="124" t="s">
        <v>132</v>
      </c>
      <c r="F50" s="124">
        <v>0</v>
      </c>
      <c r="G50" s="124">
        <v>0</v>
      </c>
      <c r="H50" s="124">
        <v>0</v>
      </c>
      <c r="I50" s="124">
        <v>0</v>
      </c>
      <c r="J50" s="124">
        <v>0</v>
      </c>
      <c r="K50" s="124">
        <v>0</v>
      </c>
      <c r="L50" s="124">
        <v>0</v>
      </c>
      <c r="M50" s="124">
        <v>0</v>
      </c>
      <c r="N50" s="27"/>
      <c r="O50" s="133"/>
      <c r="P50" s="111"/>
      <c r="Q50" s="112"/>
      <c r="R50" s="111"/>
      <c r="S50" s="111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2"/>
      <c r="AF50" s="115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2"/>
      <c r="AS50" s="115"/>
      <c r="AT50" s="111"/>
      <c r="AU50" s="115"/>
      <c r="AV50" s="111"/>
      <c r="AW50" s="115"/>
      <c r="AX50" s="111"/>
      <c r="AY50" s="115"/>
      <c r="AZ50" s="115"/>
      <c r="BA50" s="111"/>
      <c r="BB50" s="115"/>
      <c r="BC50" s="115"/>
      <c r="BD50" s="115"/>
      <c r="BE50" s="111" t="s">
        <v>135</v>
      </c>
      <c r="BF50" s="111"/>
      <c r="BG50" s="111"/>
      <c r="BH50" s="111"/>
    </row>
    <row r="51" spans="1:60">
      <c r="A51" s="27">
        <v>49</v>
      </c>
      <c r="B51" s="27" t="s">
        <v>189</v>
      </c>
      <c r="C51" s="25">
        <v>38686</v>
      </c>
      <c r="D51" s="25" t="s">
        <v>142</v>
      </c>
      <c r="E51" s="27" t="s">
        <v>132</v>
      </c>
      <c r="F51" s="27">
        <v>1</v>
      </c>
      <c r="G51" s="27">
        <v>0</v>
      </c>
      <c r="H51" s="27">
        <v>1</v>
      </c>
      <c r="I51" s="27">
        <v>14</v>
      </c>
      <c r="J51" s="27">
        <v>0</v>
      </c>
      <c r="K51" s="27">
        <v>0</v>
      </c>
      <c r="L51" s="27">
        <v>0</v>
      </c>
      <c r="M51" s="27">
        <v>0</v>
      </c>
      <c r="N51" s="27"/>
      <c r="O51" s="133"/>
      <c r="P51" s="111"/>
      <c r="Q51" s="112"/>
      <c r="R51" s="111"/>
      <c r="S51" s="111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2"/>
      <c r="AF51" s="115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2"/>
      <c r="AS51" s="115"/>
      <c r="AT51" s="111"/>
      <c r="AU51" s="115"/>
      <c r="AV51" s="132"/>
      <c r="AW51" s="115"/>
      <c r="AX51" s="132"/>
      <c r="AY51" s="115"/>
      <c r="AZ51" s="115"/>
      <c r="BA51" s="132"/>
      <c r="BB51" s="115"/>
      <c r="BC51" s="115"/>
      <c r="BD51" s="115"/>
      <c r="BE51" s="115"/>
      <c r="BF51" s="132"/>
      <c r="BG51" s="111" t="s">
        <v>135</v>
      </c>
      <c r="BH51" s="112">
        <v>14</v>
      </c>
    </row>
    <row r="52" spans="1:60">
      <c r="A52" s="124">
        <v>52</v>
      </c>
      <c r="B52" s="124" t="s">
        <v>190</v>
      </c>
      <c r="C52" s="125">
        <v>37995</v>
      </c>
      <c r="D52" s="125" t="s">
        <v>144</v>
      </c>
      <c r="E52" s="124" t="s">
        <v>132</v>
      </c>
      <c r="F52" s="124">
        <v>1</v>
      </c>
      <c r="G52" s="124">
        <v>0</v>
      </c>
      <c r="H52" s="124">
        <v>1</v>
      </c>
      <c r="I52" s="124">
        <v>7</v>
      </c>
      <c r="J52" s="124">
        <v>0</v>
      </c>
      <c r="K52" s="124">
        <v>0</v>
      </c>
      <c r="L52" s="124">
        <v>0</v>
      </c>
      <c r="M52" s="124">
        <v>0</v>
      </c>
      <c r="N52" s="27"/>
      <c r="O52" s="133"/>
      <c r="P52" s="111"/>
      <c r="Q52" s="112"/>
      <c r="R52" s="111"/>
      <c r="S52" s="111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2"/>
      <c r="AF52" s="115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2"/>
      <c r="AS52" s="115"/>
      <c r="AT52" s="111"/>
      <c r="AU52" s="115"/>
      <c r="AV52" s="115"/>
      <c r="AW52" s="115"/>
      <c r="AX52" s="115"/>
      <c r="AY52" s="115"/>
      <c r="AZ52" s="115"/>
      <c r="BA52" s="143"/>
      <c r="BB52" s="115"/>
      <c r="BC52" s="115"/>
      <c r="BD52" s="115"/>
      <c r="BE52" s="115"/>
      <c r="BF52" s="115"/>
      <c r="BG52" s="112">
        <v>7</v>
      </c>
      <c r="BH52" s="115"/>
    </row>
    <row r="53" spans="1:60">
      <c r="A53" s="27">
        <v>53</v>
      </c>
      <c r="B53" s="27" t="s">
        <v>191</v>
      </c>
      <c r="C53" s="25">
        <v>39251</v>
      </c>
      <c r="D53" s="25" t="s">
        <v>131</v>
      </c>
      <c r="E53" s="25" t="s">
        <v>132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/>
      <c r="O53" s="133"/>
      <c r="P53" s="111"/>
      <c r="Q53" s="112"/>
      <c r="R53" s="111"/>
      <c r="S53" s="111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2"/>
      <c r="AF53" s="115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33"/>
      <c r="AS53" s="115"/>
      <c r="AT53" s="111"/>
      <c r="AU53" s="115"/>
      <c r="AV53" s="115"/>
      <c r="AW53" s="115"/>
      <c r="AX53" s="115"/>
      <c r="AY53" s="115"/>
      <c r="AZ53" s="115"/>
      <c r="BA53" s="143"/>
      <c r="BB53" s="166"/>
      <c r="BC53" s="115"/>
      <c r="BD53" s="115"/>
      <c r="BE53" s="115"/>
      <c r="BF53" s="115"/>
      <c r="BG53" s="115"/>
      <c r="BH53" s="115"/>
    </row>
    <row r="54" spans="1:60">
      <c r="A54" s="124">
        <v>77</v>
      </c>
      <c r="B54" s="124" t="s">
        <v>192</v>
      </c>
      <c r="C54" s="125">
        <v>35153</v>
      </c>
      <c r="D54" s="125" t="s">
        <v>142</v>
      </c>
      <c r="E54" s="124" t="s">
        <v>145</v>
      </c>
      <c r="F54" s="124">
        <v>1</v>
      </c>
      <c r="G54" s="124">
        <v>1</v>
      </c>
      <c r="H54" s="124">
        <v>0</v>
      </c>
      <c r="I54" s="124">
        <v>72</v>
      </c>
      <c r="J54" s="124">
        <v>0</v>
      </c>
      <c r="K54" s="124">
        <v>0</v>
      </c>
      <c r="L54" s="124">
        <v>0</v>
      </c>
      <c r="M54" s="124">
        <v>0</v>
      </c>
      <c r="N54" s="27"/>
      <c r="O54" s="133"/>
      <c r="P54" s="111"/>
      <c r="Q54" s="112"/>
      <c r="R54" s="111"/>
      <c r="S54" s="111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2"/>
      <c r="AF54" s="115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33"/>
      <c r="AS54" s="115"/>
      <c r="AT54" s="111"/>
      <c r="AU54" s="115"/>
      <c r="AV54" s="115"/>
      <c r="AW54" s="115"/>
      <c r="AX54" s="115"/>
      <c r="AY54" s="115"/>
      <c r="AZ54" s="115"/>
      <c r="BA54" s="143"/>
      <c r="BB54" s="166"/>
      <c r="BC54" s="115"/>
      <c r="BD54" s="115"/>
      <c r="BE54" s="107">
        <v>72</v>
      </c>
      <c r="BF54" s="115"/>
      <c r="BG54" s="142"/>
      <c r="BH54" s="115"/>
    </row>
    <row r="55" spans="1:60">
      <c r="A55" s="27">
        <v>97</v>
      </c>
      <c r="B55" s="27" t="s">
        <v>193</v>
      </c>
      <c r="C55" s="25">
        <v>35578</v>
      </c>
      <c r="D55" s="25" t="s">
        <v>142</v>
      </c>
      <c r="E55" s="25" t="s">
        <v>145</v>
      </c>
      <c r="F55" s="27">
        <v>3</v>
      </c>
      <c r="G55" s="27">
        <v>3</v>
      </c>
      <c r="H55" s="27">
        <v>0</v>
      </c>
      <c r="I55" s="27">
        <v>270</v>
      </c>
      <c r="J55" s="27">
        <v>1</v>
      </c>
      <c r="K55" s="27">
        <v>0</v>
      </c>
      <c r="L55" s="27">
        <v>0</v>
      </c>
      <c r="M55" s="27">
        <v>0</v>
      </c>
      <c r="N55" s="27"/>
      <c r="O55" s="133"/>
      <c r="P55" s="111"/>
      <c r="Q55" s="112"/>
      <c r="R55" s="111"/>
      <c r="S55" s="111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2"/>
      <c r="AF55" s="115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33"/>
      <c r="AS55" s="115"/>
      <c r="AT55" s="111"/>
      <c r="AU55" s="115"/>
      <c r="AV55" s="115"/>
      <c r="AW55" s="115"/>
      <c r="AX55" s="115"/>
      <c r="AY55" s="115"/>
      <c r="AZ55" s="115"/>
      <c r="BA55" s="143"/>
      <c r="BB55" s="166"/>
      <c r="BC55" s="115"/>
      <c r="BD55" s="115"/>
      <c r="BE55" s="144" t="s">
        <v>136</v>
      </c>
      <c r="BF55" s="107">
        <v>90</v>
      </c>
      <c r="BG55" s="107">
        <v>90</v>
      </c>
      <c r="BH55" s="107">
        <v>90</v>
      </c>
    </row>
    <row r="56" spans="1:60">
      <c r="A56" s="124">
        <v>98</v>
      </c>
      <c r="B56" s="124" t="s">
        <v>194</v>
      </c>
      <c r="C56" s="125">
        <v>35838</v>
      </c>
      <c r="D56" s="125" t="s">
        <v>195</v>
      </c>
      <c r="E56" s="124" t="s">
        <v>145</v>
      </c>
      <c r="F56" s="124">
        <v>4</v>
      </c>
      <c r="G56" s="124">
        <v>4</v>
      </c>
      <c r="H56" s="124">
        <v>0</v>
      </c>
      <c r="I56" s="124">
        <v>322</v>
      </c>
      <c r="J56" s="124">
        <v>0</v>
      </c>
      <c r="K56" s="124">
        <v>0</v>
      </c>
      <c r="L56" s="124">
        <v>1</v>
      </c>
      <c r="M56" s="124">
        <v>0</v>
      </c>
      <c r="N56" s="27"/>
      <c r="O56" s="133"/>
      <c r="P56" s="111"/>
      <c r="Q56" s="112"/>
      <c r="R56" s="111"/>
      <c r="S56" s="111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2"/>
      <c r="AF56" s="115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33"/>
      <c r="AS56" s="115"/>
      <c r="AT56" s="111"/>
      <c r="AU56" s="115"/>
      <c r="AV56" s="115"/>
      <c r="AW56" s="115"/>
      <c r="AX56" s="115"/>
      <c r="AY56" s="115"/>
      <c r="AZ56" s="115"/>
      <c r="BA56" s="143"/>
      <c r="BB56" s="166"/>
      <c r="BC56" s="115"/>
      <c r="BD56" s="115"/>
      <c r="BE56" s="107">
        <v>90</v>
      </c>
      <c r="BF56" s="107">
        <v>73</v>
      </c>
      <c r="BG56" s="108">
        <v>83</v>
      </c>
      <c r="BH56" s="107">
        <v>76</v>
      </c>
    </row>
    <row r="57" spans="1:60">
      <c r="A57" s="84"/>
      <c r="B57" s="95" t="s">
        <v>196</v>
      </c>
      <c r="C57" s="94"/>
      <c r="D57" s="95" t="s">
        <v>98</v>
      </c>
      <c r="E57" s="96"/>
      <c r="F57" s="95" t="s">
        <v>103</v>
      </c>
      <c r="G57" s="97" t="s">
        <v>136</v>
      </c>
      <c r="H57" s="93" t="s">
        <v>197</v>
      </c>
      <c r="I57" s="93"/>
      <c r="J57" s="93"/>
      <c r="K57" s="93"/>
      <c r="L57" s="93"/>
      <c r="M57" s="117"/>
      <c r="N57" s="27"/>
      <c r="O57" s="150" t="s">
        <v>198</v>
      </c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  <c r="BB57" s="151"/>
      <c r="BC57" s="151"/>
      <c r="BD57" s="151"/>
      <c r="BE57" s="151"/>
      <c r="BF57" s="151"/>
      <c r="BG57" s="151"/>
      <c r="BH57" s="135"/>
    </row>
    <row r="58" spans="1:60">
      <c r="A58" s="84"/>
      <c r="B58" s="93" t="s">
        <v>199</v>
      </c>
      <c r="C58" s="98"/>
      <c r="D58" s="95" t="s">
        <v>99</v>
      </c>
      <c r="E58" s="99"/>
      <c r="F58" s="95" t="s">
        <v>200</v>
      </c>
      <c r="G58" s="127" t="s">
        <v>201</v>
      </c>
      <c r="H58" s="127"/>
      <c r="I58" s="127"/>
      <c r="J58" s="127"/>
      <c r="K58" s="127"/>
      <c r="L58" s="127"/>
      <c r="M58" s="136"/>
      <c r="N58" s="27"/>
      <c r="O58" s="152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53"/>
      <c r="BD58" s="153"/>
      <c r="BE58" s="153"/>
      <c r="BF58" s="153"/>
      <c r="BG58" s="153"/>
      <c r="BH58" s="135"/>
    </row>
    <row r="59" spans="1:60">
      <c r="A59" s="100"/>
      <c r="B59" s="101"/>
      <c r="C59" s="102"/>
      <c r="D59" s="101" t="s">
        <v>202</v>
      </c>
      <c r="E59" s="103"/>
      <c r="F59" s="101" t="s">
        <v>104</v>
      </c>
      <c r="G59" s="101" t="s">
        <v>203</v>
      </c>
      <c r="H59" s="101"/>
      <c r="I59" s="101"/>
      <c r="J59" s="101"/>
      <c r="K59" s="101"/>
      <c r="L59" s="101"/>
      <c r="M59" s="119"/>
      <c r="N59" s="27"/>
      <c r="O59" s="154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  <c r="BH59" s="135"/>
    </row>
    <row r="60" spans="1:1">
      <c r="A60" s="84"/>
    </row>
  </sheetData>
  <mergeCells count="6">
    <mergeCell ref="H57:L57"/>
    <mergeCell ref="G59:M59"/>
    <mergeCell ref="A57:A59"/>
    <mergeCell ref="N7:N59"/>
    <mergeCell ref="A1:M5"/>
    <mergeCell ref="O57:BH5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7"/>
  <sheetViews>
    <sheetView showGridLines="0" workbookViewId="0">
      <pane xSplit="1" ySplit="6" topLeftCell="B7" activePane="bottomRight" state="frozen"/>
      <selection/>
      <selection pane="topRight"/>
      <selection pane="bottomLeft"/>
      <selection pane="bottomRight" activeCell="G10" sqref="G10"/>
    </sheetView>
  </sheetViews>
  <sheetFormatPr defaultColWidth="9" defaultRowHeight="16.5"/>
  <cols>
    <col min="1" max="1" width="9" style="83"/>
    <col min="2" max="2" width="17.375" style="84" customWidth="1"/>
    <col min="3" max="3" width="11" style="84" customWidth="1"/>
    <col min="4" max="4" width="9.5" style="84" customWidth="1"/>
    <col min="5" max="5" width="10.25" style="84" customWidth="1"/>
    <col min="6" max="6" width="9.5" style="84" customWidth="1"/>
    <col min="7" max="12" width="8.63333333333333" style="84" customWidth="1"/>
    <col min="13" max="13" width="9.125" style="84" customWidth="1"/>
    <col min="14" max="14" width="9" style="84"/>
    <col min="15" max="16" width="12.625" style="84" customWidth="1"/>
    <col min="17" max="17" width="12.625" style="122" customWidth="1"/>
    <col min="18" max="44" width="12.625" style="84" customWidth="1"/>
  </cols>
  <sheetData>
    <row r="1" customHeight="1" spans="1:44">
      <c r="A1" s="85" t="s">
        <v>204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104" t="s">
        <v>1</v>
      </c>
      <c r="O1" s="105" t="s">
        <v>3</v>
      </c>
      <c r="P1" s="105" t="s">
        <v>3</v>
      </c>
      <c r="Q1" s="105" t="s">
        <v>3</v>
      </c>
      <c r="R1" s="105" t="s">
        <v>3</v>
      </c>
      <c r="S1" s="105" t="s">
        <v>3</v>
      </c>
      <c r="T1" s="105" t="s">
        <v>3</v>
      </c>
      <c r="U1" s="105" t="s">
        <v>3</v>
      </c>
      <c r="V1" s="105" t="s">
        <v>3</v>
      </c>
      <c r="W1" s="105" t="s">
        <v>3</v>
      </c>
      <c r="X1" s="105" t="s">
        <v>3</v>
      </c>
      <c r="Y1" s="105" t="s">
        <v>3</v>
      </c>
      <c r="Z1" s="105" t="s">
        <v>3</v>
      </c>
      <c r="AA1" s="105" t="s">
        <v>3</v>
      </c>
      <c r="AB1" s="105" t="s">
        <v>3</v>
      </c>
      <c r="AC1" s="105" t="s">
        <v>3</v>
      </c>
      <c r="AD1" s="105" t="s">
        <v>3</v>
      </c>
      <c r="AE1" s="105" t="s">
        <v>3</v>
      </c>
      <c r="AF1" s="105" t="s">
        <v>3</v>
      </c>
      <c r="AG1" s="105" t="s">
        <v>3</v>
      </c>
      <c r="AH1" s="105" t="s">
        <v>3</v>
      </c>
      <c r="AI1" s="105" t="s">
        <v>3</v>
      </c>
      <c r="AJ1" s="105" t="s">
        <v>3</v>
      </c>
      <c r="AK1" s="105" t="s">
        <v>3</v>
      </c>
      <c r="AL1" s="105" t="s">
        <v>3</v>
      </c>
      <c r="AM1" s="105" t="s">
        <v>3</v>
      </c>
      <c r="AN1" s="105" t="s">
        <v>3</v>
      </c>
      <c r="AO1" s="105" t="s">
        <v>3</v>
      </c>
      <c r="AP1" s="105" t="s">
        <v>3</v>
      </c>
      <c r="AQ1" s="105" t="s">
        <v>3</v>
      </c>
      <c r="AR1" s="105" t="s">
        <v>3</v>
      </c>
    </row>
    <row r="2" customHeight="1" spans="1:4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104" t="s">
        <v>6</v>
      </c>
      <c r="O2" s="106">
        <v>45352</v>
      </c>
      <c r="P2" s="106">
        <v>45360</v>
      </c>
      <c r="Q2" s="137">
        <v>45381</v>
      </c>
      <c r="R2" s="106">
        <v>45387</v>
      </c>
      <c r="S2" s="106">
        <v>45391</v>
      </c>
      <c r="T2" s="106">
        <v>45396</v>
      </c>
      <c r="U2" s="106">
        <v>45409</v>
      </c>
      <c r="V2" s="106">
        <v>45413</v>
      </c>
      <c r="W2" s="106">
        <v>45417</v>
      </c>
      <c r="X2" s="106">
        <v>45422</v>
      </c>
      <c r="Y2" s="106">
        <v>45430</v>
      </c>
      <c r="Z2" s="106">
        <v>45434</v>
      </c>
      <c r="AA2" s="106">
        <v>45438</v>
      </c>
      <c r="AB2" s="106">
        <v>45457</v>
      </c>
      <c r="AC2" s="106">
        <v>45461</v>
      </c>
      <c r="AD2" s="106">
        <v>45468</v>
      </c>
      <c r="AE2" s="106">
        <v>45472</v>
      </c>
      <c r="AF2" s="106">
        <v>45478</v>
      </c>
      <c r="AG2" s="106">
        <v>45485</v>
      </c>
      <c r="AH2" s="106">
        <v>45494</v>
      </c>
      <c r="AI2" s="106">
        <v>45499</v>
      </c>
      <c r="AJ2" s="106">
        <v>45507</v>
      </c>
      <c r="AK2" s="106">
        <v>45513</v>
      </c>
      <c r="AL2" s="106">
        <v>45521</v>
      </c>
      <c r="AM2" s="106">
        <v>45548</v>
      </c>
      <c r="AN2" s="106">
        <v>45556</v>
      </c>
      <c r="AO2" s="106">
        <v>45563</v>
      </c>
      <c r="AP2" s="106">
        <v>45583</v>
      </c>
      <c r="AQ2" s="106">
        <v>45592</v>
      </c>
      <c r="AR2" s="137">
        <v>45598</v>
      </c>
    </row>
    <row r="3" customHeight="1" spans="1:44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104" t="s">
        <v>7</v>
      </c>
      <c r="O3" s="104">
        <v>1</v>
      </c>
      <c r="P3" s="104">
        <v>2</v>
      </c>
      <c r="Q3" s="105">
        <v>3</v>
      </c>
      <c r="R3" s="104">
        <v>4</v>
      </c>
      <c r="S3" s="104">
        <v>5</v>
      </c>
      <c r="T3" s="104">
        <v>6</v>
      </c>
      <c r="U3" s="104">
        <v>8</v>
      </c>
      <c r="V3" s="104">
        <v>9</v>
      </c>
      <c r="W3" s="104">
        <v>10</v>
      </c>
      <c r="X3" s="104">
        <v>11</v>
      </c>
      <c r="Y3" s="104">
        <v>12</v>
      </c>
      <c r="Z3" s="104">
        <v>13</v>
      </c>
      <c r="AA3" s="104">
        <v>14</v>
      </c>
      <c r="AB3" s="104">
        <v>15</v>
      </c>
      <c r="AC3" s="104" t="s">
        <v>8</v>
      </c>
      <c r="AD3" s="104">
        <v>16</v>
      </c>
      <c r="AE3" s="104">
        <v>17</v>
      </c>
      <c r="AF3" s="104">
        <v>18</v>
      </c>
      <c r="AG3" s="104">
        <v>19</v>
      </c>
      <c r="AH3" s="104" t="s">
        <v>11</v>
      </c>
      <c r="AI3" s="104">
        <v>20</v>
      </c>
      <c r="AJ3" s="104">
        <v>21</v>
      </c>
      <c r="AK3" s="104">
        <v>22</v>
      </c>
      <c r="AL3" s="104">
        <v>23</v>
      </c>
      <c r="AM3" s="104">
        <v>25</v>
      </c>
      <c r="AN3" s="104">
        <v>26</v>
      </c>
      <c r="AO3" s="104">
        <v>27</v>
      </c>
      <c r="AP3" s="104">
        <v>28</v>
      </c>
      <c r="AQ3" s="104">
        <v>29</v>
      </c>
      <c r="AR3" s="105">
        <v>30</v>
      </c>
    </row>
    <row r="4" ht="28.5" spans="1:44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104" t="s">
        <v>17</v>
      </c>
      <c r="O4" s="107" t="s">
        <v>19</v>
      </c>
      <c r="P4" s="107" t="s">
        <v>20</v>
      </c>
      <c r="Q4" s="128" t="s">
        <v>21</v>
      </c>
      <c r="R4" s="107" t="s">
        <v>22</v>
      </c>
      <c r="S4" s="107" t="s">
        <v>23</v>
      </c>
      <c r="T4" s="107" t="s">
        <v>24</v>
      </c>
      <c r="U4" s="107" t="s">
        <v>25</v>
      </c>
      <c r="V4" s="107" t="s">
        <v>26</v>
      </c>
      <c r="W4" s="107" t="s">
        <v>27</v>
      </c>
      <c r="X4" s="107" t="s">
        <v>28</v>
      </c>
      <c r="Y4" s="107" t="s">
        <v>29</v>
      </c>
      <c r="Z4" s="107" t="s">
        <v>30</v>
      </c>
      <c r="AA4" s="107" t="s">
        <v>31</v>
      </c>
      <c r="AB4" s="107" t="s">
        <v>32</v>
      </c>
      <c r="AC4" s="107" t="s">
        <v>33</v>
      </c>
      <c r="AD4" s="107" t="s">
        <v>35</v>
      </c>
      <c r="AE4" s="107" t="s">
        <v>36</v>
      </c>
      <c r="AF4" s="128" t="s">
        <v>37</v>
      </c>
      <c r="AG4" s="107" t="s">
        <v>38</v>
      </c>
      <c r="AH4" s="107" t="s">
        <v>39</v>
      </c>
      <c r="AI4" s="107" t="s">
        <v>40</v>
      </c>
      <c r="AJ4" s="107" t="s">
        <v>41</v>
      </c>
      <c r="AK4" s="107" t="s">
        <v>42</v>
      </c>
      <c r="AL4" s="107" t="s">
        <v>43</v>
      </c>
      <c r="AM4" s="107" t="s">
        <v>45</v>
      </c>
      <c r="AN4" s="107" t="s">
        <v>47</v>
      </c>
      <c r="AO4" s="128" t="s">
        <v>48</v>
      </c>
      <c r="AP4" s="107" t="s">
        <v>50</v>
      </c>
      <c r="AQ4" s="107" t="s">
        <v>52</v>
      </c>
      <c r="AR4" s="107" t="s">
        <v>44</v>
      </c>
    </row>
    <row r="5" ht="28.5" spans="1:44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104" t="s">
        <v>60</v>
      </c>
      <c r="O5" s="107" t="s">
        <v>62</v>
      </c>
      <c r="P5" s="128" t="s">
        <v>63</v>
      </c>
      <c r="Q5" s="107" t="s">
        <v>64</v>
      </c>
      <c r="R5" s="128" t="s">
        <v>63</v>
      </c>
      <c r="S5" s="107" t="s">
        <v>65</v>
      </c>
      <c r="T5" s="107" t="s">
        <v>66</v>
      </c>
      <c r="U5" s="107" t="s">
        <v>62</v>
      </c>
      <c r="V5" s="107" t="s">
        <v>67</v>
      </c>
      <c r="W5" s="107" t="s">
        <v>64</v>
      </c>
      <c r="X5" s="107" t="s">
        <v>68</v>
      </c>
      <c r="Y5" s="107" t="s">
        <v>66</v>
      </c>
      <c r="Z5" s="107" t="s">
        <v>69</v>
      </c>
      <c r="AA5" s="107" t="s">
        <v>70</v>
      </c>
      <c r="AB5" s="107" t="s">
        <v>71</v>
      </c>
      <c r="AC5" s="107" t="s">
        <v>72</v>
      </c>
      <c r="AD5" s="107" t="s">
        <v>74</v>
      </c>
      <c r="AE5" s="107" t="s">
        <v>69</v>
      </c>
      <c r="AF5" s="107" t="s">
        <v>75</v>
      </c>
      <c r="AG5" s="107" t="s">
        <v>76</v>
      </c>
      <c r="AH5" s="107" t="s">
        <v>78</v>
      </c>
      <c r="AI5" s="107" t="s">
        <v>67</v>
      </c>
      <c r="AJ5" s="107" t="s">
        <v>64</v>
      </c>
      <c r="AK5" s="107" t="s">
        <v>79</v>
      </c>
      <c r="AL5" s="107" t="s">
        <v>66</v>
      </c>
      <c r="AM5" s="107" t="s">
        <v>80</v>
      </c>
      <c r="AN5" s="107" t="s">
        <v>82</v>
      </c>
      <c r="AO5" s="107" t="s">
        <v>83</v>
      </c>
      <c r="AP5" s="128" t="s">
        <v>63</v>
      </c>
      <c r="AQ5" s="107" t="s">
        <v>66</v>
      </c>
      <c r="AR5" s="107" t="s">
        <v>62</v>
      </c>
    </row>
    <row r="6" spans="1:44">
      <c r="A6" s="87" t="s">
        <v>92</v>
      </c>
      <c r="B6" s="87" t="s">
        <v>93</v>
      </c>
      <c r="C6" s="87" t="s">
        <v>94</v>
      </c>
      <c r="D6" s="87" t="s">
        <v>95</v>
      </c>
      <c r="E6" s="87" t="s">
        <v>96</v>
      </c>
      <c r="F6" s="87" t="s">
        <v>97</v>
      </c>
      <c r="G6" s="87" t="s">
        <v>98</v>
      </c>
      <c r="H6" s="87" t="s">
        <v>99</v>
      </c>
      <c r="I6" s="87" t="s">
        <v>100</v>
      </c>
      <c r="J6" s="87" t="s">
        <v>101</v>
      </c>
      <c r="K6" s="87" t="s">
        <v>102</v>
      </c>
      <c r="L6" s="87" t="s">
        <v>103</v>
      </c>
      <c r="M6" s="87" t="s">
        <v>104</v>
      </c>
      <c r="N6" s="104" t="s">
        <v>105</v>
      </c>
      <c r="O6" s="107" t="s">
        <v>107</v>
      </c>
      <c r="P6" s="107" t="s">
        <v>108</v>
      </c>
      <c r="Q6" s="107" t="s">
        <v>107</v>
      </c>
      <c r="R6" s="107" t="s">
        <v>109</v>
      </c>
      <c r="S6" s="107" t="s">
        <v>110</v>
      </c>
      <c r="T6" s="107" t="s">
        <v>111</v>
      </c>
      <c r="U6" s="107" t="s">
        <v>112</v>
      </c>
      <c r="V6" s="107" t="s">
        <v>113</v>
      </c>
      <c r="W6" s="107" t="s">
        <v>114</v>
      </c>
      <c r="X6" s="107" t="s">
        <v>115</v>
      </c>
      <c r="Y6" s="107" t="s">
        <v>116</v>
      </c>
      <c r="Z6" s="107" t="s">
        <v>117</v>
      </c>
      <c r="AA6" s="107" t="s">
        <v>118</v>
      </c>
      <c r="AB6" s="107" t="s">
        <v>110</v>
      </c>
      <c r="AC6" s="107" t="s">
        <v>119</v>
      </c>
      <c r="AD6" s="107" t="s">
        <v>117</v>
      </c>
      <c r="AE6" s="107" t="s">
        <v>107</v>
      </c>
      <c r="AF6" s="107" t="s">
        <v>120</v>
      </c>
      <c r="AG6" s="107" t="s">
        <v>121</v>
      </c>
      <c r="AH6" s="107" t="s">
        <v>113</v>
      </c>
      <c r="AI6" s="107" t="s">
        <v>122</v>
      </c>
      <c r="AJ6" s="107" t="s">
        <v>120</v>
      </c>
      <c r="AK6" s="107" t="s">
        <v>123</v>
      </c>
      <c r="AL6" s="107" t="s">
        <v>124</v>
      </c>
      <c r="AM6" s="107" t="s">
        <v>117</v>
      </c>
      <c r="AN6" s="107" t="s">
        <v>111</v>
      </c>
      <c r="AO6" s="107" t="s">
        <v>119</v>
      </c>
      <c r="AP6" s="107" t="s">
        <v>124</v>
      </c>
      <c r="AQ6" s="107" t="s">
        <v>120</v>
      </c>
      <c r="AR6" s="107" t="s">
        <v>113</v>
      </c>
    </row>
    <row r="7" spans="1:44">
      <c r="A7" s="27">
        <v>1</v>
      </c>
      <c r="B7" s="27" t="s">
        <v>130</v>
      </c>
      <c r="C7" s="25">
        <v>33266</v>
      </c>
      <c r="D7" s="25" t="s">
        <v>131</v>
      </c>
      <c r="E7" s="27" t="s">
        <v>132</v>
      </c>
      <c r="F7" s="27">
        <v>30</v>
      </c>
      <c r="G7" s="27">
        <v>30</v>
      </c>
      <c r="H7" s="27">
        <v>0</v>
      </c>
      <c r="I7" s="27">
        <v>2700</v>
      </c>
      <c r="J7" s="27">
        <v>0</v>
      </c>
      <c r="K7" s="27">
        <v>0</v>
      </c>
      <c r="L7" s="27">
        <v>1</v>
      </c>
      <c r="M7" s="27">
        <v>0</v>
      </c>
      <c r="N7" s="27"/>
      <c r="O7" s="107">
        <v>90</v>
      </c>
      <c r="P7" s="107">
        <v>90</v>
      </c>
      <c r="Q7" s="107">
        <v>90</v>
      </c>
      <c r="R7" s="107">
        <v>90</v>
      </c>
      <c r="S7" s="107">
        <v>90</v>
      </c>
      <c r="T7" s="107">
        <v>90</v>
      </c>
      <c r="U7" s="108">
        <v>90</v>
      </c>
      <c r="V7" s="107">
        <v>90</v>
      </c>
      <c r="W7" s="107">
        <v>90</v>
      </c>
      <c r="X7" s="107">
        <v>90</v>
      </c>
      <c r="Y7" s="107">
        <v>90</v>
      </c>
      <c r="Z7" s="107">
        <v>90</v>
      </c>
      <c r="AA7" s="107">
        <v>90</v>
      </c>
      <c r="AB7" s="107">
        <v>90</v>
      </c>
      <c r="AC7" s="107">
        <v>90</v>
      </c>
      <c r="AD7" s="107">
        <v>90</v>
      </c>
      <c r="AE7" s="107">
        <v>90</v>
      </c>
      <c r="AF7" s="107">
        <v>90</v>
      </c>
      <c r="AG7" s="107">
        <v>90</v>
      </c>
      <c r="AH7" s="107">
        <v>90</v>
      </c>
      <c r="AI7" s="107">
        <v>90</v>
      </c>
      <c r="AJ7" s="107">
        <v>90</v>
      </c>
      <c r="AK7" s="107">
        <v>90</v>
      </c>
      <c r="AL7" s="107">
        <v>90</v>
      </c>
      <c r="AM7" s="107">
        <v>90</v>
      </c>
      <c r="AN7" s="107">
        <v>90</v>
      </c>
      <c r="AO7" s="107">
        <v>90</v>
      </c>
      <c r="AP7" s="107">
        <v>90</v>
      </c>
      <c r="AQ7" s="107">
        <v>90</v>
      </c>
      <c r="AR7" s="107">
        <v>90</v>
      </c>
    </row>
    <row r="8" spans="1:44">
      <c r="A8" s="88">
        <v>2</v>
      </c>
      <c r="B8" s="88" t="s">
        <v>133</v>
      </c>
      <c r="C8" s="89">
        <v>34227</v>
      </c>
      <c r="D8" s="89" t="s">
        <v>134</v>
      </c>
      <c r="E8" s="88" t="s">
        <v>132</v>
      </c>
      <c r="F8" s="88">
        <v>13</v>
      </c>
      <c r="G8" s="88">
        <v>9</v>
      </c>
      <c r="H8" s="88">
        <v>4</v>
      </c>
      <c r="I8" s="88">
        <v>899</v>
      </c>
      <c r="J8" s="88">
        <v>1</v>
      </c>
      <c r="K8" s="88">
        <v>1</v>
      </c>
      <c r="L8" s="88">
        <v>2</v>
      </c>
      <c r="M8" s="88">
        <v>0</v>
      </c>
      <c r="N8" s="27"/>
      <c r="O8" s="107">
        <v>90</v>
      </c>
      <c r="P8" s="111" t="s">
        <v>135</v>
      </c>
      <c r="Q8" s="111" t="s">
        <v>135</v>
      </c>
      <c r="R8" s="111" t="s">
        <v>135</v>
      </c>
      <c r="S8" s="107">
        <v>90</v>
      </c>
      <c r="T8" s="112">
        <v>45</v>
      </c>
      <c r="U8" s="108">
        <v>89</v>
      </c>
      <c r="V8" s="111" t="s">
        <v>135</v>
      </c>
      <c r="W8" s="112">
        <v>27</v>
      </c>
      <c r="X8" s="111" t="s">
        <v>135</v>
      </c>
      <c r="Y8" s="107">
        <v>90</v>
      </c>
      <c r="Z8" s="162" t="s">
        <v>135</v>
      </c>
      <c r="AA8" s="107">
        <v>90</v>
      </c>
      <c r="AB8" s="111" t="s">
        <v>135</v>
      </c>
      <c r="AC8" s="111" t="s">
        <v>135</v>
      </c>
      <c r="AD8" s="111" t="s">
        <v>135</v>
      </c>
      <c r="AE8" s="111" t="s">
        <v>135</v>
      </c>
      <c r="AF8" s="112">
        <v>1</v>
      </c>
      <c r="AG8" s="111" t="s">
        <v>135</v>
      </c>
      <c r="AH8" s="111" t="s">
        <v>135</v>
      </c>
      <c r="AI8" s="112">
        <v>23</v>
      </c>
      <c r="AJ8" s="111" t="s">
        <v>135</v>
      </c>
      <c r="AK8" s="111" t="s">
        <v>135</v>
      </c>
      <c r="AL8" s="111" t="s">
        <v>135</v>
      </c>
      <c r="AM8" s="107">
        <v>90</v>
      </c>
      <c r="AN8" s="111" t="s">
        <v>135</v>
      </c>
      <c r="AO8" s="107">
        <v>90</v>
      </c>
      <c r="AP8" s="111" t="s">
        <v>135</v>
      </c>
      <c r="AQ8" s="107">
        <v>90</v>
      </c>
      <c r="AR8" s="107">
        <v>84</v>
      </c>
    </row>
    <row r="9" spans="1:44">
      <c r="A9" s="27">
        <v>3</v>
      </c>
      <c r="B9" s="27" t="s">
        <v>137</v>
      </c>
      <c r="C9" s="25">
        <v>34481</v>
      </c>
      <c r="D9" s="25" t="s">
        <v>134</v>
      </c>
      <c r="E9" s="27" t="s">
        <v>132</v>
      </c>
      <c r="F9" s="27">
        <v>28</v>
      </c>
      <c r="G9" s="27">
        <v>27</v>
      </c>
      <c r="H9" s="27">
        <v>1</v>
      </c>
      <c r="I9" s="27">
        <v>2432</v>
      </c>
      <c r="J9" s="27">
        <v>1</v>
      </c>
      <c r="K9" s="27">
        <v>1</v>
      </c>
      <c r="L9" s="27">
        <v>5</v>
      </c>
      <c r="M9" s="27">
        <v>0</v>
      </c>
      <c r="N9" s="27"/>
      <c r="O9" s="112">
        <v>60</v>
      </c>
      <c r="P9" s="107">
        <v>90</v>
      </c>
      <c r="Q9" s="107">
        <v>90</v>
      </c>
      <c r="R9" s="107">
        <v>90</v>
      </c>
      <c r="S9" s="107">
        <v>90</v>
      </c>
      <c r="T9" s="107">
        <v>90</v>
      </c>
      <c r="U9" s="107">
        <v>90</v>
      </c>
      <c r="V9" s="107">
        <v>90</v>
      </c>
      <c r="W9" s="107">
        <v>63</v>
      </c>
      <c r="X9" s="107">
        <v>90</v>
      </c>
      <c r="Y9" s="108">
        <v>90</v>
      </c>
      <c r="Z9" s="107">
        <v>90</v>
      </c>
      <c r="AA9" s="107">
        <v>90</v>
      </c>
      <c r="AB9" s="107">
        <v>90</v>
      </c>
      <c r="AC9" s="107">
        <v>90</v>
      </c>
      <c r="AD9" s="108">
        <v>90</v>
      </c>
      <c r="AE9" s="107">
        <v>90</v>
      </c>
      <c r="AF9" s="107">
        <v>90</v>
      </c>
      <c r="AG9" s="108">
        <v>77</v>
      </c>
      <c r="AH9" s="108">
        <v>83</v>
      </c>
      <c r="AI9" s="109" t="s">
        <v>136</v>
      </c>
      <c r="AJ9" s="107">
        <v>79</v>
      </c>
      <c r="AK9" s="107">
        <v>90</v>
      </c>
      <c r="AL9" s="108">
        <v>90</v>
      </c>
      <c r="AM9" s="107">
        <v>90</v>
      </c>
      <c r="AN9" s="107">
        <v>90</v>
      </c>
      <c r="AO9" s="111" t="s">
        <v>135</v>
      </c>
      <c r="AP9" s="107">
        <v>90</v>
      </c>
      <c r="AQ9" s="107">
        <v>90</v>
      </c>
      <c r="AR9" s="107">
        <v>90</v>
      </c>
    </row>
    <row r="10" spans="1:44">
      <c r="A10" s="90">
        <v>4</v>
      </c>
      <c r="B10" s="90" t="s">
        <v>138</v>
      </c>
      <c r="C10" s="91">
        <v>32547</v>
      </c>
      <c r="D10" s="91" t="s">
        <v>134</v>
      </c>
      <c r="E10" s="90" t="s">
        <v>132</v>
      </c>
      <c r="F10" s="90">
        <v>28</v>
      </c>
      <c r="G10" s="90">
        <v>18</v>
      </c>
      <c r="H10" s="90">
        <v>10</v>
      </c>
      <c r="I10" s="90">
        <v>1526</v>
      </c>
      <c r="J10" s="90">
        <v>3</v>
      </c>
      <c r="K10" s="90">
        <v>4</v>
      </c>
      <c r="L10" s="90">
        <v>2</v>
      </c>
      <c r="M10" s="90">
        <v>0</v>
      </c>
      <c r="N10" s="27"/>
      <c r="O10" s="112">
        <v>11</v>
      </c>
      <c r="P10" s="107">
        <v>90</v>
      </c>
      <c r="Q10" s="112">
        <v>37</v>
      </c>
      <c r="R10" s="108">
        <v>86</v>
      </c>
      <c r="S10" s="107">
        <v>90</v>
      </c>
      <c r="T10" s="112">
        <v>6</v>
      </c>
      <c r="U10" s="112">
        <v>9</v>
      </c>
      <c r="V10" s="107">
        <v>90</v>
      </c>
      <c r="W10" s="111" t="s">
        <v>135</v>
      </c>
      <c r="X10" s="112">
        <v>12</v>
      </c>
      <c r="Y10" s="112">
        <v>19</v>
      </c>
      <c r="Z10" s="112">
        <v>23</v>
      </c>
      <c r="AA10" s="107">
        <v>67</v>
      </c>
      <c r="AB10" s="107">
        <v>90</v>
      </c>
      <c r="AC10" s="107">
        <v>45</v>
      </c>
      <c r="AD10" s="113">
        <v>26</v>
      </c>
      <c r="AE10" s="107">
        <v>90</v>
      </c>
      <c r="AF10" s="107">
        <v>90</v>
      </c>
      <c r="AG10" s="107">
        <v>70</v>
      </c>
      <c r="AH10" s="107">
        <v>45</v>
      </c>
      <c r="AI10" s="107">
        <v>90</v>
      </c>
      <c r="AJ10" s="107">
        <v>45</v>
      </c>
      <c r="AK10" s="107">
        <v>90</v>
      </c>
      <c r="AL10" s="107">
        <v>86</v>
      </c>
      <c r="AM10" s="107">
        <v>72</v>
      </c>
      <c r="AN10" s="107">
        <v>70</v>
      </c>
      <c r="AO10" s="107">
        <v>45</v>
      </c>
      <c r="AP10" s="111" t="s">
        <v>135</v>
      </c>
      <c r="AQ10" s="112">
        <v>21</v>
      </c>
      <c r="AR10" s="112">
        <v>11</v>
      </c>
    </row>
    <row r="11" spans="1:44">
      <c r="A11" s="27">
        <v>5</v>
      </c>
      <c r="B11" s="27" t="s">
        <v>139</v>
      </c>
      <c r="C11" s="25">
        <v>32637</v>
      </c>
      <c r="D11" s="25" t="s">
        <v>134</v>
      </c>
      <c r="E11" s="27" t="s">
        <v>132</v>
      </c>
      <c r="F11" s="27">
        <v>12</v>
      </c>
      <c r="G11" s="27">
        <v>6</v>
      </c>
      <c r="H11" s="27">
        <v>6</v>
      </c>
      <c r="I11" s="27">
        <v>554</v>
      </c>
      <c r="J11" s="27">
        <v>1</v>
      </c>
      <c r="K11" s="27">
        <v>0</v>
      </c>
      <c r="L11" s="27">
        <v>1</v>
      </c>
      <c r="M11" s="27">
        <v>0</v>
      </c>
      <c r="N11" s="27"/>
      <c r="O11" s="107">
        <v>30</v>
      </c>
      <c r="P11" s="107">
        <v>90</v>
      </c>
      <c r="Q11" s="107">
        <v>90</v>
      </c>
      <c r="R11" s="107">
        <v>90</v>
      </c>
      <c r="S11" s="111" t="s">
        <v>135</v>
      </c>
      <c r="T11" s="108">
        <v>45</v>
      </c>
      <c r="U11" s="112">
        <v>1</v>
      </c>
      <c r="V11" s="111" t="s">
        <v>135</v>
      </c>
      <c r="W11" s="111" t="s">
        <v>135</v>
      </c>
      <c r="X11" s="107"/>
      <c r="Y11" s="107"/>
      <c r="Z11" s="140"/>
      <c r="AA11" s="107"/>
      <c r="AB11" s="112"/>
      <c r="AC11" s="111" t="s">
        <v>135</v>
      </c>
      <c r="AD11" s="111" t="s">
        <v>135</v>
      </c>
      <c r="AE11" s="111" t="s">
        <v>135</v>
      </c>
      <c r="AF11" s="112">
        <v>29</v>
      </c>
      <c r="AG11" s="112">
        <v>13</v>
      </c>
      <c r="AH11" s="112">
        <v>7</v>
      </c>
      <c r="AI11" s="107">
        <v>90</v>
      </c>
      <c r="AJ11" s="112">
        <v>11</v>
      </c>
      <c r="AK11" s="111" t="s">
        <v>135</v>
      </c>
      <c r="AL11" s="112">
        <v>58</v>
      </c>
      <c r="AM11" s="111" t="s">
        <v>135</v>
      </c>
      <c r="AN11" s="107"/>
      <c r="AO11" s="107"/>
      <c r="AP11" s="107"/>
      <c r="AQ11" s="107"/>
      <c r="AR11" s="107"/>
    </row>
    <row r="12" spans="1:44">
      <c r="A12" s="90">
        <v>6</v>
      </c>
      <c r="B12" s="90" t="s">
        <v>205</v>
      </c>
      <c r="C12" s="91">
        <v>32791</v>
      </c>
      <c r="D12" s="91" t="s">
        <v>134</v>
      </c>
      <c r="E12" s="90" t="s">
        <v>132</v>
      </c>
      <c r="F12" s="90">
        <v>4</v>
      </c>
      <c r="G12" s="90">
        <v>1</v>
      </c>
      <c r="H12" s="90">
        <v>3</v>
      </c>
      <c r="I12" s="90">
        <v>113</v>
      </c>
      <c r="J12" s="90">
        <v>0</v>
      </c>
      <c r="K12" s="90">
        <v>0</v>
      </c>
      <c r="L12" s="90">
        <v>0</v>
      </c>
      <c r="M12" s="90">
        <v>0</v>
      </c>
      <c r="N12" s="27"/>
      <c r="O12" s="109" t="s">
        <v>136</v>
      </c>
      <c r="P12" s="109" t="s">
        <v>136</v>
      </c>
      <c r="Q12" s="109" t="s">
        <v>136</v>
      </c>
      <c r="R12" s="107">
        <v>56</v>
      </c>
      <c r="S12" s="112">
        <v>29</v>
      </c>
      <c r="T12" s="111" t="s">
        <v>135</v>
      </c>
      <c r="U12" s="112">
        <v>22</v>
      </c>
      <c r="V12" s="111" t="s">
        <v>135</v>
      </c>
      <c r="W12" s="111" t="s">
        <v>135</v>
      </c>
      <c r="X12" s="111" t="s">
        <v>135</v>
      </c>
      <c r="Y12" s="111" t="s">
        <v>135</v>
      </c>
      <c r="Z12" s="111" t="s">
        <v>135</v>
      </c>
      <c r="AA12" s="112">
        <v>6</v>
      </c>
      <c r="AB12" s="111" t="s">
        <v>135</v>
      </c>
      <c r="AC12" s="107"/>
      <c r="AD12" s="107"/>
      <c r="AE12" s="111"/>
      <c r="AF12" s="112"/>
      <c r="AG12" s="107"/>
      <c r="AH12" s="111" t="s">
        <v>135</v>
      </c>
      <c r="AI12" s="111" t="s">
        <v>135</v>
      </c>
      <c r="AJ12" s="111" t="s">
        <v>135</v>
      </c>
      <c r="AK12" s="111" t="s">
        <v>135</v>
      </c>
      <c r="AL12" s="111" t="s">
        <v>135</v>
      </c>
      <c r="AM12" s="111" t="s">
        <v>135</v>
      </c>
      <c r="AN12" s="111" t="s">
        <v>135</v>
      </c>
      <c r="AO12" s="111" t="s">
        <v>135</v>
      </c>
      <c r="AP12" s="111" t="s">
        <v>135</v>
      </c>
      <c r="AQ12" s="111" t="s">
        <v>135</v>
      </c>
      <c r="AR12" s="111" t="s">
        <v>135</v>
      </c>
    </row>
    <row r="13" spans="1:44">
      <c r="A13" s="27">
        <v>7</v>
      </c>
      <c r="B13" s="27" t="s">
        <v>141</v>
      </c>
      <c r="C13" s="25">
        <v>33561</v>
      </c>
      <c r="D13" s="25" t="s">
        <v>142</v>
      </c>
      <c r="E13" s="27" t="s">
        <v>132</v>
      </c>
      <c r="F13" s="27">
        <v>30</v>
      </c>
      <c r="G13" s="27">
        <v>28</v>
      </c>
      <c r="H13" s="27">
        <v>2</v>
      </c>
      <c r="I13" s="27">
        <v>2374</v>
      </c>
      <c r="J13" s="110">
        <v>34</v>
      </c>
      <c r="K13" s="27">
        <v>10</v>
      </c>
      <c r="L13" s="27">
        <v>2</v>
      </c>
      <c r="M13" s="27">
        <v>0</v>
      </c>
      <c r="N13" s="27"/>
      <c r="O13" s="107">
        <v>90</v>
      </c>
      <c r="P13" s="107">
        <v>90</v>
      </c>
      <c r="Q13" s="107">
        <v>78</v>
      </c>
      <c r="R13" s="107">
        <v>90</v>
      </c>
      <c r="S13" s="107">
        <v>61</v>
      </c>
      <c r="T13" s="107">
        <v>90</v>
      </c>
      <c r="U13" s="107">
        <v>90</v>
      </c>
      <c r="V13" s="107">
        <v>90</v>
      </c>
      <c r="W13" s="107">
        <v>71</v>
      </c>
      <c r="X13" s="107">
        <v>90</v>
      </c>
      <c r="Y13" s="107">
        <v>83</v>
      </c>
      <c r="Z13" s="107">
        <v>90</v>
      </c>
      <c r="AA13" s="107">
        <v>73</v>
      </c>
      <c r="AB13" s="112">
        <v>24</v>
      </c>
      <c r="AC13" s="107">
        <v>80</v>
      </c>
      <c r="AD13" s="107">
        <v>74</v>
      </c>
      <c r="AE13" s="107">
        <v>87</v>
      </c>
      <c r="AF13" s="107">
        <v>73</v>
      </c>
      <c r="AG13" s="107">
        <v>90</v>
      </c>
      <c r="AH13" s="107">
        <v>90</v>
      </c>
      <c r="AI13" s="107">
        <v>90</v>
      </c>
      <c r="AJ13" s="107">
        <v>79</v>
      </c>
      <c r="AK13" s="107">
        <v>84</v>
      </c>
      <c r="AL13" s="107">
        <v>90</v>
      </c>
      <c r="AM13" s="108">
        <v>90</v>
      </c>
      <c r="AN13" s="107">
        <v>90</v>
      </c>
      <c r="AO13" s="107">
        <v>35</v>
      </c>
      <c r="AP13" s="112">
        <v>34</v>
      </c>
      <c r="AQ13" s="107">
        <v>88</v>
      </c>
      <c r="AR13" s="108">
        <v>90</v>
      </c>
    </row>
    <row r="14" spans="1:44">
      <c r="A14" s="90">
        <v>8</v>
      </c>
      <c r="B14" s="90" t="s">
        <v>206</v>
      </c>
      <c r="C14" s="91">
        <v>33490</v>
      </c>
      <c r="D14" s="91" t="s">
        <v>144</v>
      </c>
      <c r="E14" s="90" t="s">
        <v>145</v>
      </c>
      <c r="F14" s="90">
        <v>29</v>
      </c>
      <c r="G14" s="90">
        <v>28</v>
      </c>
      <c r="H14" s="90">
        <v>1</v>
      </c>
      <c r="I14" s="90">
        <v>2506</v>
      </c>
      <c r="J14" s="90" t="s">
        <v>207</v>
      </c>
      <c r="K14" s="90">
        <v>20</v>
      </c>
      <c r="L14" s="90">
        <v>2</v>
      </c>
      <c r="M14" s="90">
        <v>0</v>
      </c>
      <c r="N14" s="27"/>
      <c r="O14" s="107">
        <v>90</v>
      </c>
      <c r="P14" s="107"/>
      <c r="Q14" s="112">
        <v>27</v>
      </c>
      <c r="R14" s="107">
        <v>90</v>
      </c>
      <c r="S14" s="107">
        <v>90</v>
      </c>
      <c r="T14" s="108">
        <v>90</v>
      </c>
      <c r="U14" s="107">
        <v>90</v>
      </c>
      <c r="V14" s="107">
        <v>78</v>
      </c>
      <c r="W14" s="107">
        <v>80</v>
      </c>
      <c r="X14" s="107">
        <v>90</v>
      </c>
      <c r="Y14" s="107">
        <v>90</v>
      </c>
      <c r="Z14" s="108">
        <v>90</v>
      </c>
      <c r="AA14" s="107">
        <v>90</v>
      </c>
      <c r="AB14" s="107">
        <v>90</v>
      </c>
      <c r="AC14" s="107">
        <v>90</v>
      </c>
      <c r="AD14" s="107">
        <v>90</v>
      </c>
      <c r="AE14" s="107">
        <v>90</v>
      </c>
      <c r="AF14" s="107">
        <v>90</v>
      </c>
      <c r="AG14" s="107">
        <v>90</v>
      </c>
      <c r="AH14" s="107">
        <v>77</v>
      </c>
      <c r="AI14" s="107">
        <v>90</v>
      </c>
      <c r="AJ14" s="107">
        <v>90</v>
      </c>
      <c r="AK14" s="107">
        <v>84</v>
      </c>
      <c r="AL14" s="107">
        <v>90</v>
      </c>
      <c r="AM14" s="107">
        <v>90</v>
      </c>
      <c r="AN14" s="107">
        <v>90</v>
      </c>
      <c r="AO14" s="107">
        <v>90</v>
      </c>
      <c r="AP14" s="107">
        <v>90</v>
      </c>
      <c r="AQ14" s="107">
        <v>90</v>
      </c>
      <c r="AR14" s="107">
        <v>90</v>
      </c>
    </row>
    <row r="15" spans="1:44">
      <c r="A15" s="27">
        <v>9</v>
      </c>
      <c r="B15" s="27" t="s">
        <v>147</v>
      </c>
      <c r="C15" s="25">
        <v>34422</v>
      </c>
      <c r="D15" s="25" t="s">
        <v>142</v>
      </c>
      <c r="E15" s="27" t="s">
        <v>145</v>
      </c>
      <c r="F15" s="27">
        <v>28</v>
      </c>
      <c r="G15" s="27">
        <v>26</v>
      </c>
      <c r="H15" s="27">
        <v>2</v>
      </c>
      <c r="I15" s="27">
        <v>2194</v>
      </c>
      <c r="J15" s="27">
        <v>20</v>
      </c>
      <c r="K15" s="27">
        <v>5</v>
      </c>
      <c r="L15" s="27">
        <v>3</v>
      </c>
      <c r="M15" s="27">
        <v>0</v>
      </c>
      <c r="N15" s="27"/>
      <c r="O15" s="112"/>
      <c r="P15" s="112"/>
      <c r="Q15" s="112">
        <v>12</v>
      </c>
      <c r="R15" s="112">
        <v>34</v>
      </c>
      <c r="S15" s="107">
        <v>66</v>
      </c>
      <c r="T15" s="107">
        <v>90</v>
      </c>
      <c r="U15" s="107">
        <v>68</v>
      </c>
      <c r="V15" s="107">
        <v>84</v>
      </c>
      <c r="W15" s="107">
        <v>90</v>
      </c>
      <c r="X15" s="107">
        <v>81</v>
      </c>
      <c r="Y15" s="107">
        <v>83</v>
      </c>
      <c r="Z15" s="107">
        <v>77</v>
      </c>
      <c r="AA15" s="107">
        <v>90</v>
      </c>
      <c r="AB15" s="108">
        <v>73</v>
      </c>
      <c r="AC15" s="107">
        <v>90</v>
      </c>
      <c r="AD15" s="107">
        <v>86</v>
      </c>
      <c r="AE15" s="107">
        <v>76</v>
      </c>
      <c r="AF15" s="108">
        <v>90</v>
      </c>
      <c r="AG15" s="107">
        <v>90</v>
      </c>
      <c r="AH15" s="107">
        <v>81</v>
      </c>
      <c r="AI15" s="107">
        <v>79</v>
      </c>
      <c r="AJ15" s="107">
        <v>90</v>
      </c>
      <c r="AK15" s="107">
        <v>90</v>
      </c>
      <c r="AL15" s="107">
        <v>90</v>
      </c>
      <c r="AM15" s="107">
        <v>45</v>
      </c>
      <c r="AN15" s="108">
        <v>90</v>
      </c>
      <c r="AO15" s="107">
        <v>90</v>
      </c>
      <c r="AP15" s="107">
        <v>90</v>
      </c>
      <c r="AQ15" s="107">
        <v>90</v>
      </c>
      <c r="AR15" s="107">
        <v>79</v>
      </c>
    </row>
    <row r="16" spans="1:44">
      <c r="A16" s="90">
        <v>10</v>
      </c>
      <c r="B16" s="90" t="s">
        <v>208</v>
      </c>
      <c r="C16" s="91">
        <v>35558</v>
      </c>
      <c r="D16" s="91" t="s">
        <v>144</v>
      </c>
      <c r="E16" s="90" t="s">
        <v>149</v>
      </c>
      <c r="F16" s="90">
        <v>28</v>
      </c>
      <c r="G16" s="90">
        <v>27</v>
      </c>
      <c r="H16" s="90">
        <v>1</v>
      </c>
      <c r="I16" s="90">
        <v>2272</v>
      </c>
      <c r="J16" s="90" t="s">
        <v>209</v>
      </c>
      <c r="K16" s="90">
        <v>12</v>
      </c>
      <c r="L16" s="90">
        <v>4</v>
      </c>
      <c r="M16" s="90">
        <v>0</v>
      </c>
      <c r="N16" s="27"/>
      <c r="O16" s="107">
        <v>79</v>
      </c>
      <c r="P16" s="107">
        <v>78</v>
      </c>
      <c r="Q16" s="108">
        <v>90</v>
      </c>
      <c r="R16" s="107">
        <v>90</v>
      </c>
      <c r="S16" s="107">
        <v>78</v>
      </c>
      <c r="T16" s="107">
        <v>90</v>
      </c>
      <c r="U16" s="107">
        <v>90</v>
      </c>
      <c r="V16" s="107">
        <v>71</v>
      </c>
      <c r="W16" s="108">
        <v>80</v>
      </c>
      <c r="X16" s="107">
        <v>81</v>
      </c>
      <c r="Y16" s="108">
        <v>90</v>
      </c>
      <c r="Z16" s="107">
        <v>90</v>
      </c>
      <c r="AA16" s="107">
        <v>73</v>
      </c>
      <c r="AB16" s="113">
        <v>17</v>
      </c>
      <c r="AC16" s="109" t="s">
        <v>136</v>
      </c>
      <c r="AD16" s="107">
        <v>90</v>
      </c>
      <c r="AE16" s="107">
        <v>87</v>
      </c>
      <c r="AF16" s="107">
        <v>90</v>
      </c>
      <c r="AG16" s="107">
        <v>70</v>
      </c>
      <c r="AH16" s="107">
        <v>90</v>
      </c>
      <c r="AI16" s="107">
        <v>62</v>
      </c>
      <c r="AJ16" s="107">
        <v>90</v>
      </c>
      <c r="AK16" s="107">
        <v>90</v>
      </c>
      <c r="AL16" s="107">
        <v>63</v>
      </c>
      <c r="AM16" s="107">
        <v>89</v>
      </c>
      <c r="AN16" s="107">
        <v>90</v>
      </c>
      <c r="AO16" s="111"/>
      <c r="AP16" s="107">
        <v>90</v>
      </c>
      <c r="AQ16" s="107">
        <v>90</v>
      </c>
      <c r="AR16" s="107">
        <v>84</v>
      </c>
    </row>
    <row r="17" spans="1:44">
      <c r="A17" s="27">
        <v>11</v>
      </c>
      <c r="B17" s="27" t="s">
        <v>151</v>
      </c>
      <c r="C17" s="25">
        <v>32578</v>
      </c>
      <c r="D17" s="25" t="s">
        <v>142</v>
      </c>
      <c r="E17" s="27" t="s">
        <v>132</v>
      </c>
      <c r="F17" s="27">
        <v>22</v>
      </c>
      <c r="G17" s="27">
        <v>2</v>
      </c>
      <c r="H17" s="27">
        <v>20</v>
      </c>
      <c r="I17" s="27">
        <v>302</v>
      </c>
      <c r="J17" s="27">
        <v>0</v>
      </c>
      <c r="K17" s="27">
        <v>1</v>
      </c>
      <c r="L17" s="27">
        <v>1</v>
      </c>
      <c r="M17" s="27">
        <v>0</v>
      </c>
      <c r="N17" s="27"/>
      <c r="O17" s="107">
        <v>42</v>
      </c>
      <c r="P17" s="112">
        <v>12</v>
      </c>
      <c r="Q17" s="107">
        <v>63</v>
      </c>
      <c r="R17" s="112">
        <v>4</v>
      </c>
      <c r="S17" s="111" t="s">
        <v>135</v>
      </c>
      <c r="T17" s="112">
        <v>1</v>
      </c>
      <c r="U17" s="111" t="s">
        <v>135</v>
      </c>
      <c r="V17" s="112">
        <v>19</v>
      </c>
      <c r="W17" s="112">
        <v>10</v>
      </c>
      <c r="X17" s="112">
        <v>9</v>
      </c>
      <c r="Y17" s="111" t="s">
        <v>135</v>
      </c>
      <c r="Z17" s="112">
        <v>1</v>
      </c>
      <c r="AA17" s="112">
        <v>17</v>
      </c>
      <c r="AB17" s="111" t="s">
        <v>135</v>
      </c>
      <c r="AC17" s="112">
        <v>10</v>
      </c>
      <c r="AD17" s="112">
        <v>4</v>
      </c>
      <c r="AE17" s="112">
        <v>3</v>
      </c>
      <c r="AF17" s="111" t="s">
        <v>135</v>
      </c>
      <c r="AG17" s="111" t="s">
        <v>135</v>
      </c>
      <c r="AH17" s="112">
        <v>13</v>
      </c>
      <c r="AI17" s="112">
        <v>11</v>
      </c>
      <c r="AJ17" s="112">
        <v>1</v>
      </c>
      <c r="AK17" s="112">
        <v>6</v>
      </c>
      <c r="AL17" s="162" t="s">
        <v>135</v>
      </c>
      <c r="AM17" s="112">
        <v>1</v>
      </c>
      <c r="AN17" s="111" t="s">
        <v>135</v>
      </c>
      <c r="AO17" s="112">
        <v>55</v>
      </c>
      <c r="AP17" s="112">
        <v>12</v>
      </c>
      <c r="AQ17" s="112">
        <v>2</v>
      </c>
      <c r="AR17" s="112">
        <v>6</v>
      </c>
    </row>
    <row r="18" spans="1:44">
      <c r="A18" s="90">
        <v>12</v>
      </c>
      <c r="B18" s="90" t="s">
        <v>152</v>
      </c>
      <c r="C18" s="91">
        <v>35840</v>
      </c>
      <c r="D18" s="91" t="s">
        <v>131</v>
      </c>
      <c r="E18" s="90" t="s">
        <v>132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27"/>
      <c r="O18" s="111" t="s">
        <v>135</v>
      </c>
      <c r="P18" s="111" t="s">
        <v>135</v>
      </c>
      <c r="Q18" s="111" t="s">
        <v>135</v>
      </c>
      <c r="R18" s="111" t="s">
        <v>135</v>
      </c>
      <c r="S18" s="111" t="s">
        <v>135</v>
      </c>
      <c r="T18" s="111" t="s">
        <v>135</v>
      </c>
      <c r="U18" s="111" t="s">
        <v>135</v>
      </c>
      <c r="V18" s="111" t="s">
        <v>135</v>
      </c>
      <c r="W18" s="111" t="s">
        <v>135</v>
      </c>
      <c r="X18" s="111" t="s">
        <v>135</v>
      </c>
      <c r="Y18" s="111" t="s">
        <v>135</v>
      </c>
      <c r="Z18" s="111" t="s">
        <v>135</v>
      </c>
      <c r="AA18" s="111" t="s">
        <v>135</v>
      </c>
      <c r="AB18" s="111" t="s">
        <v>135</v>
      </c>
      <c r="AC18" s="111" t="s">
        <v>135</v>
      </c>
      <c r="AD18" s="111" t="s">
        <v>135</v>
      </c>
      <c r="AE18" s="111" t="s">
        <v>135</v>
      </c>
      <c r="AF18" s="111" t="s">
        <v>135</v>
      </c>
      <c r="AG18" s="111" t="s">
        <v>135</v>
      </c>
      <c r="AH18" s="111" t="s">
        <v>135</v>
      </c>
      <c r="AI18" s="111" t="s">
        <v>135</v>
      </c>
      <c r="AJ18" s="111" t="s">
        <v>135</v>
      </c>
      <c r="AK18" s="111" t="s">
        <v>135</v>
      </c>
      <c r="AL18" s="111" t="s">
        <v>135</v>
      </c>
      <c r="AM18" s="111" t="s">
        <v>135</v>
      </c>
      <c r="AN18" s="111" t="s">
        <v>135</v>
      </c>
      <c r="AO18" s="111" t="s">
        <v>135</v>
      </c>
      <c r="AP18" s="111" t="s">
        <v>135</v>
      </c>
      <c r="AQ18" s="111" t="s">
        <v>135</v>
      </c>
      <c r="AR18" s="111" t="s">
        <v>135</v>
      </c>
    </row>
    <row r="19" spans="1:44">
      <c r="A19" s="27">
        <v>13</v>
      </c>
      <c r="B19" s="27" t="s">
        <v>153</v>
      </c>
      <c r="C19" s="25">
        <v>35473</v>
      </c>
      <c r="D19" s="25" t="s">
        <v>134</v>
      </c>
      <c r="E19" s="27" t="s">
        <v>132</v>
      </c>
      <c r="F19" s="27">
        <v>20</v>
      </c>
      <c r="G19" s="27">
        <v>18</v>
      </c>
      <c r="H19" s="27">
        <v>2</v>
      </c>
      <c r="I19" s="27">
        <v>1537</v>
      </c>
      <c r="J19" s="27">
        <v>0</v>
      </c>
      <c r="K19" s="27">
        <v>0</v>
      </c>
      <c r="L19" s="27">
        <v>2</v>
      </c>
      <c r="M19" s="27">
        <v>1</v>
      </c>
      <c r="N19" s="27"/>
      <c r="O19" s="111" t="s">
        <v>135</v>
      </c>
      <c r="P19" s="111" t="s">
        <v>135</v>
      </c>
      <c r="Q19" s="111" t="s">
        <v>135</v>
      </c>
      <c r="R19" s="111" t="s">
        <v>135</v>
      </c>
      <c r="S19" s="111" t="s">
        <v>135</v>
      </c>
      <c r="T19" s="111" t="s">
        <v>135</v>
      </c>
      <c r="U19" s="111" t="s">
        <v>135</v>
      </c>
      <c r="V19" s="107">
        <v>90</v>
      </c>
      <c r="W19" s="107">
        <v>90</v>
      </c>
      <c r="X19" s="107">
        <v>90</v>
      </c>
      <c r="Y19" s="112">
        <v>1</v>
      </c>
      <c r="Z19" s="108">
        <v>90</v>
      </c>
      <c r="AA19" s="111" t="s">
        <v>135</v>
      </c>
      <c r="AB19" s="107">
        <v>90</v>
      </c>
      <c r="AC19" s="107">
        <v>90</v>
      </c>
      <c r="AD19" s="108">
        <v>90</v>
      </c>
      <c r="AE19" s="107">
        <v>90</v>
      </c>
      <c r="AF19" s="107">
        <v>90</v>
      </c>
      <c r="AG19" s="107">
        <v>90</v>
      </c>
      <c r="AH19" s="107">
        <v>90</v>
      </c>
      <c r="AI19" s="107">
        <v>67</v>
      </c>
      <c r="AJ19" s="107">
        <v>90</v>
      </c>
      <c r="AK19" s="107">
        <v>90</v>
      </c>
      <c r="AL19" s="130">
        <v>23</v>
      </c>
      <c r="AM19" s="109" t="s">
        <v>136</v>
      </c>
      <c r="AN19" s="107">
        <v>90</v>
      </c>
      <c r="AO19" s="107">
        <v>90</v>
      </c>
      <c r="AP19" s="107">
        <v>90</v>
      </c>
      <c r="AQ19" s="111" t="s">
        <v>135</v>
      </c>
      <c r="AR19" s="112">
        <v>6</v>
      </c>
    </row>
    <row r="20" spans="1:44">
      <c r="A20" s="90">
        <v>14</v>
      </c>
      <c r="B20" s="90" t="s">
        <v>154</v>
      </c>
      <c r="C20" s="91">
        <v>33815</v>
      </c>
      <c r="D20" s="91" t="s">
        <v>142</v>
      </c>
      <c r="E20" s="90" t="s">
        <v>132</v>
      </c>
      <c r="F20" s="90">
        <v>6</v>
      </c>
      <c r="G20" s="90">
        <v>0</v>
      </c>
      <c r="H20" s="90">
        <v>6</v>
      </c>
      <c r="I20" s="90">
        <v>118</v>
      </c>
      <c r="J20" s="90">
        <v>0</v>
      </c>
      <c r="K20" s="90">
        <v>0</v>
      </c>
      <c r="L20" s="90">
        <v>2</v>
      </c>
      <c r="M20" s="90">
        <v>0</v>
      </c>
      <c r="N20" s="27"/>
      <c r="O20" s="111"/>
      <c r="P20" s="112">
        <v>45</v>
      </c>
      <c r="Q20" s="111" t="s">
        <v>135</v>
      </c>
      <c r="R20" s="111" t="s">
        <v>135</v>
      </c>
      <c r="S20" s="113">
        <v>24</v>
      </c>
      <c r="T20" s="111" t="s">
        <v>135</v>
      </c>
      <c r="U20" s="113">
        <v>22</v>
      </c>
      <c r="V20" s="111" t="s">
        <v>135</v>
      </c>
      <c r="W20" s="111" t="s">
        <v>135</v>
      </c>
      <c r="X20" s="111" t="s">
        <v>135</v>
      </c>
      <c r="Y20" s="112">
        <v>7</v>
      </c>
      <c r="Z20" s="111" t="s">
        <v>135</v>
      </c>
      <c r="AA20" s="111" t="s">
        <v>135</v>
      </c>
      <c r="AB20" s="112">
        <v>17</v>
      </c>
      <c r="AC20" s="111" t="s">
        <v>135</v>
      </c>
      <c r="AD20" s="111" t="s">
        <v>135</v>
      </c>
      <c r="AE20" s="112">
        <v>3</v>
      </c>
      <c r="AF20" s="111" t="s">
        <v>135</v>
      </c>
      <c r="AG20" s="111" t="s">
        <v>135</v>
      </c>
      <c r="AH20" s="111"/>
      <c r="AI20" s="111" t="s">
        <v>135</v>
      </c>
      <c r="AJ20" s="111"/>
      <c r="AK20" s="111"/>
      <c r="AL20" s="112"/>
      <c r="AM20" s="107"/>
      <c r="AN20" s="112"/>
      <c r="AO20" s="111"/>
      <c r="AP20" s="112"/>
      <c r="AQ20" s="112"/>
      <c r="AR20" s="112"/>
    </row>
    <row r="21" spans="1:44">
      <c r="A21" s="27">
        <v>16</v>
      </c>
      <c r="B21" s="27" t="s">
        <v>156</v>
      </c>
      <c r="C21" s="25">
        <v>34443</v>
      </c>
      <c r="D21" s="25" t="s">
        <v>144</v>
      </c>
      <c r="E21" s="27" t="s">
        <v>132</v>
      </c>
      <c r="F21" s="27">
        <v>25</v>
      </c>
      <c r="G21" s="27">
        <v>8</v>
      </c>
      <c r="H21" s="27">
        <v>17</v>
      </c>
      <c r="I21" s="27">
        <v>879</v>
      </c>
      <c r="J21" s="27">
        <v>1</v>
      </c>
      <c r="K21" s="27">
        <v>1</v>
      </c>
      <c r="L21" s="27">
        <v>1</v>
      </c>
      <c r="M21" s="27">
        <v>0</v>
      </c>
      <c r="N21" s="27"/>
      <c r="O21" s="107">
        <v>79</v>
      </c>
      <c r="P21" s="107">
        <v>45</v>
      </c>
      <c r="Q21" s="112">
        <v>12</v>
      </c>
      <c r="R21" s="111" t="s">
        <v>135</v>
      </c>
      <c r="S21" s="107">
        <v>90</v>
      </c>
      <c r="T21" s="112">
        <v>22</v>
      </c>
      <c r="U21" s="112">
        <v>9</v>
      </c>
      <c r="V21" s="107">
        <v>90</v>
      </c>
      <c r="W21" s="112">
        <v>19</v>
      </c>
      <c r="X21" s="112">
        <v>12</v>
      </c>
      <c r="Y21" s="112">
        <v>19</v>
      </c>
      <c r="Z21" s="112">
        <v>13</v>
      </c>
      <c r="AA21" s="107">
        <v>67</v>
      </c>
      <c r="AB21" s="112">
        <v>24</v>
      </c>
      <c r="AC21" s="112">
        <v>10</v>
      </c>
      <c r="AD21" s="112">
        <v>16</v>
      </c>
      <c r="AE21" s="111" t="s">
        <v>135</v>
      </c>
      <c r="AF21" s="107">
        <v>90</v>
      </c>
      <c r="AG21" s="112">
        <v>13</v>
      </c>
      <c r="AH21" s="112">
        <v>13</v>
      </c>
      <c r="AI21" s="112">
        <v>23</v>
      </c>
      <c r="AJ21" s="112">
        <v>1</v>
      </c>
      <c r="AK21" s="112">
        <v>45</v>
      </c>
      <c r="AL21" s="111" t="s">
        <v>135</v>
      </c>
      <c r="AM21" s="107">
        <v>72</v>
      </c>
      <c r="AN21" s="111" t="s">
        <v>135</v>
      </c>
      <c r="AO21" s="108">
        <v>68</v>
      </c>
      <c r="AP21" s="111" t="s">
        <v>135</v>
      </c>
      <c r="AQ21" s="112">
        <v>21</v>
      </c>
      <c r="AR21" s="112">
        <v>6</v>
      </c>
    </row>
    <row r="22" spans="1:44">
      <c r="A22" s="90">
        <v>17</v>
      </c>
      <c r="B22" s="90" t="s">
        <v>210</v>
      </c>
      <c r="C22" s="91">
        <v>36886</v>
      </c>
      <c r="D22" s="91" t="s">
        <v>142</v>
      </c>
      <c r="E22" s="90" t="s">
        <v>158</v>
      </c>
      <c r="F22" s="90">
        <v>5</v>
      </c>
      <c r="G22" s="90">
        <v>0</v>
      </c>
      <c r="H22" s="90">
        <v>5</v>
      </c>
      <c r="I22" s="90">
        <v>53</v>
      </c>
      <c r="J22" s="90">
        <v>0</v>
      </c>
      <c r="K22" s="90">
        <v>1</v>
      </c>
      <c r="L22" s="90">
        <v>0</v>
      </c>
      <c r="M22" s="90">
        <v>0</v>
      </c>
      <c r="N22" s="27"/>
      <c r="O22" s="111" t="s">
        <v>135</v>
      </c>
      <c r="P22" s="111" t="s">
        <v>135</v>
      </c>
      <c r="Q22" s="112">
        <v>12</v>
      </c>
      <c r="R22" s="112">
        <v>4</v>
      </c>
      <c r="S22" s="112">
        <v>12</v>
      </c>
      <c r="T22" s="111" t="s">
        <v>135</v>
      </c>
      <c r="U22" s="111" t="s">
        <v>135</v>
      </c>
      <c r="V22" s="112">
        <v>6</v>
      </c>
      <c r="W22" s="112">
        <v>19</v>
      </c>
      <c r="X22" s="111" t="s">
        <v>135</v>
      </c>
      <c r="Y22" s="111"/>
      <c r="Z22" s="111" t="s">
        <v>135</v>
      </c>
      <c r="AA22" s="107"/>
      <c r="AB22" s="111" t="s">
        <v>135</v>
      </c>
      <c r="AC22" s="111" t="s">
        <v>135</v>
      </c>
      <c r="AD22" s="111" t="s">
        <v>135</v>
      </c>
      <c r="AE22" s="107"/>
      <c r="AF22" s="107"/>
      <c r="AG22" s="107"/>
      <c r="AH22" s="112"/>
      <c r="AI22" s="107"/>
      <c r="AJ22" s="107"/>
      <c r="AK22" s="107"/>
      <c r="AL22" s="107"/>
      <c r="AM22" s="112"/>
      <c r="AN22" s="107"/>
      <c r="AO22" s="107"/>
      <c r="AP22" s="111"/>
      <c r="AQ22" s="107"/>
      <c r="AR22" s="107"/>
    </row>
    <row r="23" spans="1:44">
      <c r="A23" s="27">
        <v>18</v>
      </c>
      <c r="B23" s="27" t="s">
        <v>211</v>
      </c>
      <c r="C23" s="25">
        <v>34392</v>
      </c>
      <c r="D23" s="25" t="s">
        <v>134</v>
      </c>
      <c r="E23" s="27" t="s">
        <v>160</v>
      </c>
      <c r="F23" s="27">
        <v>28</v>
      </c>
      <c r="G23" s="27">
        <v>25</v>
      </c>
      <c r="H23" s="27">
        <v>3</v>
      </c>
      <c r="I23" s="27">
        <v>2095</v>
      </c>
      <c r="J23" s="27">
        <v>4</v>
      </c>
      <c r="K23" s="27">
        <v>6</v>
      </c>
      <c r="L23" s="27">
        <v>4</v>
      </c>
      <c r="M23" s="27">
        <v>0</v>
      </c>
      <c r="N23" s="27"/>
      <c r="O23" s="112">
        <v>11</v>
      </c>
      <c r="P23" s="112">
        <v>45</v>
      </c>
      <c r="Q23" s="107">
        <v>90</v>
      </c>
      <c r="R23" s="107">
        <v>86</v>
      </c>
      <c r="S23" s="111" t="s">
        <v>135</v>
      </c>
      <c r="T23" s="107">
        <v>68</v>
      </c>
      <c r="U23" s="107">
        <v>81</v>
      </c>
      <c r="V23" s="107">
        <v>71</v>
      </c>
      <c r="W23" s="107">
        <v>90</v>
      </c>
      <c r="X23" s="107">
        <v>78</v>
      </c>
      <c r="Y23" s="108">
        <v>90</v>
      </c>
      <c r="Z23" s="108">
        <v>77</v>
      </c>
      <c r="AA23" s="107">
        <v>84</v>
      </c>
      <c r="AB23" s="107">
        <v>66</v>
      </c>
      <c r="AC23" s="107">
        <v>80</v>
      </c>
      <c r="AD23" s="107">
        <v>86</v>
      </c>
      <c r="AE23" s="107">
        <v>90</v>
      </c>
      <c r="AF23" s="107">
        <v>90</v>
      </c>
      <c r="AG23" s="107">
        <v>90</v>
      </c>
      <c r="AH23" s="108">
        <v>77</v>
      </c>
      <c r="AI23" s="107">
        <v>79</v>
      </c>
      <c r="AJ23" s="107">
        <v>90</v>
      </c>
      <c r="AK23" s="107">
        <v>45</v>
      </c>
      <c r="AL23" s="108">
        <v>90</v>
      </c>
      <c r="AM23" s="109" t="s">
        <v>136</v>
      </c>
      <c r="AN23" s="107">
        <v>88</v>
      </c>
      <c r="AO23" s="112">
        <v>22</v>
      </c>
      <c r="AP23" s="107">
        <v>78</v>
      </c>
      <c r="AQ23" s="107">
        <v>69</v>
      </c>
      <c r="AR23" s="107">
        <v>84</v>
      </c>
    </row>
    <row r="24" spans="1:44">
      <c r="A24" s="90">
        <v>19</v>
      </c>
      <c r="B24" s="90" t="s">
        <v>161</v>
      </c>
      <c r="C24" s="92">
        <v>36382</v>
      </c>
      <c r="D24" s="90" t="s">
        <v>134</v>
      </c>
      <c r="E24" s="90" t="s">
        <v>132</v>
      </c>
      <c r="F24" s="90">
        <v>13</v>
      </c>
      <c r="G24" s="90">
        <v>11</v>
      </c>
      <c r="H24" s="90">
        <v>2</v>
      </c>
      <c r="I24" s="90">
        <v>916</v>
      </c>
      <c r="J24" s="90">
        <v>0</v>
      </c>
      <c r="K24" s="90">
        <v>1</v>
      </c>
      <c r="L24" s="90">
        <v>5</v>
      </c>
      <c r="M24" s="90">
        <v>0</v>
      </c>
      <c r="N24" s="27"/>
      <c r="O24" s="108">
        <v>79</v>
      </c>
      <c r="P24" s="108">
        <v>90</v>
      </c>
      <c r="Q24" s="107">
        <v>90</v>
      </c>
      <c r="R24" s="107">
        <v>56</v>
      </c>
      <c r="S24" s="111"/>
      <c r="T24" s="108">
        <v>84</v>
      </c>
      <c r="U24" s="108">
        <v>81</v>
      </c>
      <c r="V24" s="109" t="s">
        <v>136</v>
      </c>
      <c r="W24" s="107">
        <v>90</v>
      </c>
      <c r="X24" s="107">
        <v>78</v>
      </c>
      <c r="Y24" s="107">
        <v>90</v>
      </c>
      <c r="Z24" s="107">
        <v>90</v>
      </c>
      <c r="AA24" s="112">
        <v>23</v>
      </c>
      <c r="AB24" s="111"/>
      <c r="AC24" s="113">
        <v>1</v>
      </c>
      <c r="AD24" s="107">
        <v>64</v>
      </c>
      <c r="AE24" s="111"/>
      <c r="AF24" s="111"/>
      <c r="AG24" s="111"/>
      <c r="AH24" s="107"/>
      <c r="AI24" s="112"/>
      <c r="AJ24" s="107"/>
      <c r="AK24" s="107"/>
      <c r="AL24" s="107"/>
      <c r="AM24" s="112"/>
      <c r="AN24" s="112"/>
      <c r="AO24" s="107"/>
      <c r="AP24" s="107"/>
      <c r="AQ24" s="111" t="s">
        <v>135</v>
      </c>
      <c r="AR24" s="111" t="s">
        <v>135</v>
      </c>
    </row>
    <row r="25" spans="1:44">
      <c r="A25" s="27">
        <v>20</v>
      </c>
      <c r="B25" s="27" t="s">
        <v>162</v>
      </c>
      <c r="C25" s="25">
        <v>34404</v>
      </c>
      <c r="D25" s="25" t="s">
        <v>134</v>
      </c>
      <c r="E25" s="27" t="s">
        <v>132</v>
      </c>
      <c r="F25" s="27">
        <v>7</v>
      </c>
      <c r="G25" s="27">
        <v>1</v>
      </c>
      <c r="H25" s="27">
        <v>6</v>
      </c>
      <c r="I25" s="27">
        <v>179</v>
      </c>
      <c r="J25" s="27">
        <v>0</v>
      </c>
      <c r="K25" s="27">
        <v>0</v>
      </c>
      <c r="L25" s="27">
        <v>1</v>
      </c>
      <c r="M25" s="27">
        <v>0</v>
      </c>
      <c r="N25" s="27"/>
      <c r="O25" s="111" t="s">
        <v>135</v>
      </c>
      <c r="P25" s="111" t="s">
        <v>135</v>
      </c>
      <c r="Q25" s="108">
        <v>78</v>
      </c>
      <c r="R25" s="111"/>
      <c r="S25" s="111"/>
      <c r="T25" s="111"/>
      <c r="U25" s="112"/>
      <c r="V25" s="111"/>
      <c r="W25" s="112"/>
      <c r="X25" s="111"/>
      <c r="Y25" s="112"/>
      <c r="Z25" s="111"/>
      <c r="AA25" s="112"/>
      <c r="AB25" s="112">
        <v>14</v>
      </c>
      <c r="AC25" s="111" t="s">
        <v>135</v>
      </c>
      <c r="AD25" s="111"/>
      <c r="AE25" s="112"/>
      <c r="AF25" s="111"/>
      <c r="AG25" s="111"/>
      <c r="AH25" s="111" t="s">
        <v>135</v>
      </c>
      <c r="AI25" s="112">
        <v>11</v>
      </c>
      <c r="AJ25" s="111" t="s">
        <v>135</v>
      </c>
      <c r="AK25" s="112">
        <v>29</v>
      </c>
      <c r="AL25" s="112">
        <v>27</v>
      </c>
      <c r="AM25" s="112">
        <v>18</v>
      </c>
      <c r="AN25" s="112">
        <v>2</v>
      </c>
      <c r="AO25" s="111" t="s">
        <v>135</v>
      </c>
      <c r="AP25" s="111" t="s">
        <v>135</v>
      </c>
      <c r="AQ25" s="111" t="s">
        <v>135</v>
      </c>
      <c r="AR25" s="111" t="s">
        <v>135</v>
      </c>
    </row>
    <row r="26" spans="1:44">
      <c r="A26" s="90">
        <v>21</v>
      </c>
      <c r="B26" s="90" t="s">
        <v>212</v>
      </c>
      <c r="C26" s="91">
        <v>35956</v>
      </c>
      <c r="D26" s="91" t="s">
        <v>134</v>
      </c>
      <c r="E26" s="90" t="s">
        <v>132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27"/>
      <c r="O26" s="115"/>
      <c r="P26" s="115"/>
      <c r="Q26" s="143"/>
      <c r="R26" s="115"/>
      <c r="S26" s="115"/>
      <c r="T26" s="115"/>
      <c r="U26" s="111"/>
      <c r="V26" s="115"/>
      <c r="W26" s="111"/>
      <c r="X26" s="115"/>
      <c r="Y26" s="111"/>
      <c r="Z26" s="115"/>
      <c r="AA26" s="115"/>
      <c r="AB26" s="115"/>
      <c r="AC26" s="115"/>
      <c r="AD26" s="115"/>
      <c r="AE26" s="111"/>
      <c r="AF26" s="112"/>
      <c r="AG26" s="111"/>
      <c r="AH26" s="111"/>
      <c r="AI26" s="111"/>
      <c r="AJ26" s="115"/>
      <c r="AK26" s="111"/>
      <c r="AL26" s="111"/>
      <c r="AM26" s="112"/>
      <c r="AN26" s="111"/>
      <c r="AO26" s="112"/>
      <c r="AP26" s="111"/>
      <c r="AQ26" s="112"/>
      <c r="AR26" s="112"/>
    </row>
    <row r="27" spans="1:44">
      <c r="A27" s="27">
        <v>22</v>
      </c>
      <c r="B27" s="27" t="s">
        <v>165</v>
      </c>
      <c r="C27" s="25">
        <v>35146</v>
      </c>
      <c r="D27" s="25" t="s">
        <v>134</v>
      </c>
      <c r="E27" s="27" t="s">
        <v>145</v>
      </c>
      <c r="F27" s="27">
        <v>28</v>
      </c>
      <c r="G27" s="27">
        <v>25</v>
      </c>
      <c r="H27" s="27">
        <v>3</v>
      </c>
      <c r="I27" s="27">
        <v>2084</v>
      </c>
      <c r="J27" s="27">
        <v>2</v>
      </c>
      <c r="K27" s="19">
        <v>4</v>
      </c>
      <c r="L27" s="27">
        <v>3</v>
      </c>
      <c r="M27" s="27">
        <v>1</v>
      </c>
      <c r="N27" s="27"/>
      <c r="O27" s="107">
        <v>90</v>
      </c>
      <c r="P27" s="108">
        <v>90</v>
      </c>
      <c r="Q27" s="128"/>
      <c r="R27" s="112">
        <v>34</v>
      </c>
      <c r="S27" s="107">
        <v>61</v>
      </c>
      <c r="T27" s="107">
        <v>90</v>
      </c>
      <c r="U27" s="108">
        <v>68</v>
      </c>
      <c r="V27" s="112">
        <v>19</v>
      </c>
      <c r="W27" s="107">
        <v>71</v>
      </c>
      <c r="X27" s="107">
        <v>90</v>
      </c>
      <c r="Y27" s="107">
        <v>71</v>
      </c>
      <c r="Z27" s="107">
        <v>90</v>
      </c>
      <c r="AA27" s="112">
        <v>23</v>
      </c>
      <c r="AB27" s="107">
        <v>76</v>
      </c>
      <c r="AC27" s="107">
        <v>90</v>
      </c>
      <c r="AD27" s="107">
        <v>74</v>
      </c>
      <c r="AE27" s="114">
        <v>90</v>
      </c>
      <c r="AF27" s="109" t="s">
        <v>136</v>
      </c>
      <c r="AG27" s="107">
        <v>77</v>
      </c>
      <c r="AH27" s="107">
        <v>90</v>
      </c>
      <c r="AI27" s="108">
        <v>67</v>
      </c>
      <c r="AJ27" s="107">
        <v>90</v>
      </c>
      <c r="AK27" s="107">
        <v>61</v>
      </c>
      <c r="AL27" s="107">
        <v>32</v>
      </c>
      <c r="AM27" s="107">
        <v>90</v>
      </c>
      <c r="AN27" s="107">
        <v>90</v>
      </c>
      <c r="AO27" s="107">
        <v>90</v>
      </c>
      <c r="AP27" s="107">
        <v>90</v>
      </c>
      <c r="AQ27" s="107">
        <v>90</v>
      </c>
      <c r="AR27" s="107">
        <v>90</v>
      </c>
    </row>
    <row r="28" spans="1:44">
      <c r="A28" s="90">
        <v>23</v>
      </c>
      <c r="B28" s="90" t="s">
        <v>166</v>
      </c>
      <c r="C28" s="91">
        <v>34162</v>
      </c>
      <c r="D28" s="91" t="s">
        <v>134</v>
      </c>
      <c r="E28" s="90" t="s">
        <v>132</v>
      </c>
      <c r="F28" s="90">
        <v>12</v>
      </c>
      <c r="G28" s="90">
        <v>6</v>
      </c>
      <c r="H28" s="90">
        <v>6</v>
      </c>
      <c r="I28" s="90">
        <v>594</v>
      </c>
      <c r="J28" s="90">
        <v>0</v>
      </c>
      <c r="K28" s="90">
        <v>0</v>
      </c>
      <c r="L28" s="90">
        <v>0</v>
      </c>
      <c r="M28" s="90">
        <v>0</v>
      </c>
      <c r="N28" s="27"/>
      <c r="O28" s="107"/>
      <c r="P28" s="111" t="s">
        <v>135</v>
      </c>
      <c r="Q28" s="111"/>
      <c r="R28" s="107"/>
      <c r="S28" s="111" t="s">
        <v>135</v>
      </c>
      <c r="T28" s="107"/>
      <c r="U28" s="112"/>
      <c r="V28" s="111" t="s">
        <v>135</v>
      </c>
      <c r="W28" s="112"/>
      <c r="X28" s="112"/>
      <c r="Y28" s="111" t="s">
        <v>135</v>
      </c>
      <c r="Z28" s="111"/>
      <c r="AA28" s="111" t="s">
        <v>135</v>
      </c>
      <c r="AB28" s="111" t="s">
        <v>135</v>
      </c>
      <c r="AC28" s="111" t="s">
        <v>135</v>
      </c>
      <c r="AD28" s="111" t="s">
        <v>135</v>
      </c>
      <c r="AE28" s="107">
        <v>61</v>
      </c>
      <c r="AF28" s="111" t="s">
        <v>135</v>
      </c>
      <c r="AG28" s="112">
        <v>20</v>
      </c>
      <c r="AH28" s="107">
        <v>90</v>
      </c>
      <c r="AI28" s="111" t="s">
        <v>135</v>
      </c>
      <c r="AJ28" s="112">
        <v>45</v>
      </c>
      <c r="AK28" s="112">
        <v>20</v>
      </c>
      <c r="AL28" s="112">
        <v>4</v>
      </c>
      <c r="AM28" s="112">
        <v>18</v>
      </c>
      <c r="AN28" s="112">
        <v>20</v>
      </c>
      <c r="AO28" s="107">
        <v>79</v>
      </c>
      <c r="AP28" s="107">
        <v>78</v>
      </c>
      <c r="AQ28" s="107">
        <v>69</v>
      </c>
      <c r="AR28" s="107">
        <v>90</v>
      </c>
    </row>
    <row r="29" spans="1:44">
      <c r="A29" s="27">
        <v>25</v>
      </c>
      <c r="B29" s="27" t="s">
        <v>167</v>
      </c>
      <c r="C29" s="25">
        <v>34090</v>
      </c>
      <c r="D29" s="25" t="s">
        <v>131</v>
      </c>
      <c r="E29" s="27" t="s">
        <v>132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/>
      <c r="O29" s="112"/>
      <c r="P29" s="112"/>
      <c r="Q29" s="112"/>
      <c r="R29" s="112"/>
      <c r="S29" s="112"/>
      <c r="T29" s="107"/>
      <c r="U29" s="107"/>
      <c r="V29" s="112"/>
      <c r="W29" s="107"/>
      <c r="X29" s="107"/>
      <c r="Y29" s="107"/>
      <c r="Z29" s="107"/>
      <c r="AA29" s="107"/>
      <c r="AB29" s="107"/>
      <c r="AC29" s="112"/>
      <c r="AD29" s="107"/>
      <c r="AE29" s="140"/>
      <c r="AF29" s="107"/>
      <c r="AG29" s="112"/>
      <c r="AH29" s="111"/>
      <c r="AI29" s="107"/>
      <c r="AJ29" s="112"/>
      <c r="AK29" s="107"/>
      <c r="AL29" s="111"/>
      <c r="AM29" s="111"/>
      <c r="AN29" s="107"/>
      <c r="AO29" s="112"/>
      <c r="AP29" s="111" t="s">
        <v>135</v>
      </c>
      <c r="AQ29" s="111" t="s">
        <v>135</v>
      </c>
      <c r="AR29" s="111" t="s">
        <v>135</v>
      </c>
    </row>
    <row r="30" spans="1:44">
      <c r="A30" s="90">
        <v>27</v>
      </c>
      <c r="B30" s="90" t="s">
        <v>169</v>
      </c>
      <c r="C30" s="91">
        <v>34195</v>
      </c>
      <c r="D30" s="91" t="s">
        <v>142</v>
      </c>
      <c r="E30" s="90" t="s">
        <v>132</v>
      </c>
      <c r="F30" s="90">
        <v>26</v>
      </c>
      <c r="G30" s="90">
        <v>6</v>
      </c>
      <c r="H30" s="90">
        <v>20</v>
      </c>
      <c r="I30" s="90">
        <v>742</v>
      </c>
      <c r="J30" s="90">
        <v>2</v>
      </c>
      <c r="K30" s="90">
        <v>2</v>
      </c>
      <c r="L30" s="90">
        <v>0</v>
      </c>
      <c r="M30" s="90">
        <v>0</v>
      </c>
      <c r="N30" s="27"/>
      <c r="O30" s="112">
        <v>48</v>
      </c>
      <c r="P30" s="107">
        <v>45</v>
      </c>
      <c r="Q30" s="107">
        <v>78</v>
      </c>
      <c r="R30" s="107">
        <v>56</v>
      </c>
      <c r="S30" s="112">
        <v>29</v>
      </c>
      <c r="T30" s="112">
        <v>1</v>
      </c>
      <c r="U30" s="111" t="s">
        <v>135</v>
      </c>
      <c r="V30" s="112">
        <v>12</v>
      </c>
      <c r="W30" s="112">
        <v>10</v>
      </c>
      <c r="X30" s="111" t="s">
        <v>135</v>
      </c>
      <c r="Y30" s="112">
        <v>7</v>
      </c>
      <c r="Z30" s="112">
        <v>13</v>
      </c>
      <c r="AA30" s="112">
        <v>17</v>
      </c>
      <c r="AB30" s="107">
        <v>73</v>
      </c>
      <c r="AC30" s="112">
        <v>45</v>
      </c>
      <c r="AD30" s="112">
        <v>16</v>
      </c>
      <c r="AE30" s="112">
        <v>14</v>
      </c>
      <c r="AF30" s="112">
        <v>17</v>
      </c>
      <c r="AG30" s="112">
        <v>20</v>
      </c>
      <c r="AH30" s="112"/>
      <c r="AI30" s="112">
        <v>28</v>
      </c>
      <c r="AJ30" s="112">
        <v>11</v>
      </c>
      <c r="AK30" s="112">
        <v>6</v>
      </c>
      <c r="AL30" s="112">
        <v>4</v>
      </c>
      <c r="AM30" s="112">
        <v>45</v>
      </c>
      <c r="AN30" s="112">
        <v>1</v>
      </c>
      <c r="AO30" s="107">
        <v>79</v>
      </c>
      <c r="AP30" s="107">
        <v>56</v>
      </c>
      <c r="AQ30" s="111" t="s">
        <v>135</v>
      </c>
      <c r="AR30" s="112">
        <v>11</v>
      </c>
    </row>
    <row r="31" spans="1:44">
      <c r="A31" s="27">
        <v>28</v>
      </c>
      <c r="B31" s="27" t="s">
        <v>170</v>
      </c>
      <c r="C31" s="25">
        <v>33994</v>
      </c>
      <c r="D31" s="25" t="s">
        <v>134</v>
      </c>
      <c r="E31" s="27" t="s">
        <v>132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/>
      <c r="O31" s="111" t="s">
        <v>135</v>
      </c>
      <c r="P31" s="111"/>
      <c r="Q31" s="112"/>
      <c r="R31" s="111"/>
      <c r="S31" s="111" t="s">
        <v>135</v>
      </c>
      <c r="T31" s="111" t="s">
        <v>135</v>
      </c>
      <c r="U31" s="111" t="s">
        <v>135</v>
      </c>
      <c r="V31" s="111" t="s">
        <v>135</v>
      </c>
      <c r="W31" s="111" t="s">
        <v>135</v>
      </c>
      <c r="X31" s="111" t="s">
        <v>135</v>
      </c>
      <c r="Y31" s="111" t="s">
        <v>135</v>
      </c>
      <c r="Z31" s="111" t="s">
        <v>135</v>
      </c>
      <c r="AA31" s="111" t="s">
        <v>135</v>
      </c>
      <c r="AB31" s="111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</row>
    <row r="32" spans="1:44">
      <c r="A32" s="90">
        <v>31</v>
      </c>
      <c r="B32" s="90" t="s">
        <v>213</v>
      </c>
      <c r="C32" s="91">
        <v>37804</v>
      </c>
      <c r="D32" s="91" t="s">
        <v>134</v>
      </c>
      <c r="E32" s="90" t="s">
        <v>132</v>
      </c>
      <c r="F32" s="90">
        <v>10</v>
      </c>
      <c r="G32" s="90">
        <v>1</v>
      </c>
      <c r="H32" s="90">
        <v>9</v>
      </c>
      <c r="I32" s="90">
        <v>217</v>
      </c>
      <c r="J32" s="90">
        <v>0</v>
      </c>
      <c r="K32" s="90">
        <v>0</v>
      </c>
      <c r="L32" s="90">
        <v>2</v>
      </c>
      <c r="M32" s="90">
        <v>0</v>
      </c>
      <c r="N32" s="27"/>
      <c r="O32" s="111"/>
      <c r="P32" s="111" t="s">
        <v>135</v>
      </c>
      <c r="Q32" s="107">
        <v>53</v>
      </c>
      <c r="R32" s="111" t="s">
        <v>135</v>
      </c>
      <c r="S32" s="112">
        <v>29</v>
      </c>
      <c r="T32" s="111" t="s">
        <v>135</v>
      </c>
      <c r="U32" s="111" t="s">
        <v>135</v>
      </c>
      <c r="V32" s="112">
        <v>19</v>
      </c>
      <c r="W32" s="111" t="s">
        <v>135</v>
      </c>
      <c r="X32" s="113">
        <v>4</v>
      </c>
      <c r="Y32" s="111" t="s">
        <v>135</v>
      </c>
      <c r="Z32" s="111" t="s">
        <v>135</v>
      </c>
      <c r="AA32" s="115"/>
      <c r="AB32" s="111" t="s">
        <v>135</v>
      </c>
      <c r="AC32" s="112">
        <v>45</v>
      </c>
      <c r="AD32" s="111" t="s">
        <v>135</v>
      </c>
      <c r="AE32" s="112">
        <v>29</v>
      </c>
      <c r="AF32" s="111" t="s">
        <v>135</v>
      </c>
      <c r="AG32" s="112">
        <v>11</v>
      </c>
      <c r="AH32" s="111" t="s">
        <v>135</v>
      </c>
      <c r="AI32" s="111" t="s">
        <v>135</v>
      </c>
      <c r="AJ32" s="111" t="s">
        <v>135</v>
      </c>
      <c r="AK32" s="111" t="s">
        <v>135</v>
      </c>
      <c r="AL32" s="111" t="s">
        <v>135</v>
      </c>
      <c r="AM32" s="112">
        <v>4</v>
      </c>
      <c r="AN32" s="111" t="s">
        <v>135</v>
      </c>
      <c r="AO32" s="113">
        <v>11</v>
      </c>
      <c r="AP32" s="112">
        <v>12</v>
      </c>
      <c r="AQ32" s="111" t="s">
        <v>135</v>
      </c>
      <c r="AR32" s="111" t="s">
        <v>135</v>
      </c>
    </row>
    <row r="33" spans="1:44">
      <c r="A33" s="27">
        <v>32</v>
      </c>
      <c r="B33" s="27" t="s">
        <v>173</v>
      </c>
      <c r="C33" s="25">
        <v>34868</v>
      </c>
      <c r="D33" s="25" t="s">
        <v>134</v>
      </c>
      <c r="E33" s="27" t="s">
        <v>132</v>
      </c>
      <c r="F33" s="27">
        <v>27</v>
      </c>
      <c r="G33" s="27">
        <v>24</v>
      </c>
      <c r="H33" s="27">
        <v>3</v>
      </c>
      <c r="I33" s="27">
        <v>2110</v>
      </c>
      <c r="J33" s="27">
        <v>0</v>
      </c>
      <c r="K33" s="27">
        <v>1</v>
      </c>
      <c r="L33" s="27">
        <v>5</v>
      </c>
      <c r="M33" s="27">
        <v>0</v>
      </c>
      <c r="N33" s="27"/>
      <c r="O33" s="107">
        <v>90</v>
      </c>
      <c r="P33" s="111"/>
      <c r="Q33" s="161"/>
      <c r="R33" s="113">
        <v>34</v>
      </c>
      <c r="S33" s="107">
        <v>61</v>
      </c>
      <c r="T33" s="107">
        <v>90</v>
      </c>
      <c r="U33" s="107">
        <v>90</v>
      </c>
      <c r="V33" s="107">
        <v>71</v>
      </c>
      <c r="W33" s="108">
        <v>90</v>
      </c>
      <c r="X33" s="107">
        <v>86</v>
      </c>
      <c r="Y33" s="107">
        <v>71</v>
      </c>
      <c r="Z33" s="108">
        <v>67</v>
      </c>
      <c r="AA33" s="107">
        <v>90</v>
      </c>
      <c r="AB33" s="107">
        <v>90</v>
      </c>
      <c r="AC33" s="107">
        <v>89</v>
      </c>
      <c r="AD33" s="108">
        <v>90</v>
      </c>
      <c r="AE33" s="109" t="s">
        <v>136</v>
      </c>
      <c r="AF33" s="108">
        <v>61</v>
      </c>
      <c r="AG33" s="107">
        <v>79</v>
      </c>
      <c r="AH33" s="112">
        <v>45</v>
      </c>
      <c r="AI33" s="107">
        <v>90</v>
      </c>
      <c r="AJ33" s="107">
        <v>90</v>
      </c>
      <c r="AK33" s="107">
        <v>70</v>
      </c>
      <c r="AL33" s="107">
        <v>86</v>
      </c>
      <c r="AM33" s="107">
        <v>86</v>
      </c>
      <c r="AN33" s="107">
        <v>90</v>
      </c>
      <c r="AO33" s="112">
        <v>45</v>
      </c>
      <c r="AP33" s="107">
        <v>90</v>
      </c>
      <c r="AQ33" s="107">
        <v>90</v>
      </c>
      <c r="AR33" s="107">
        <v>79</v>
      </c>
    </row>
    <row r="34" spans="1:44">
      <c r="A34" s="90">
        <v>33</v>
      </c>
      <c r="B34" s="90" t="s">
        <v>214</v>
      </c>
      <c r="C34" s="91">
        <v>37170</v>
      </c>
      <c r="D34" s="91" t="s">
        <v>142</v>
      </c>
      <c r="E34" s="90" t="s">
        <v>132</v>
      </c>
      <c r="F34" s="90">
        <v>8</v>
      </c>
      <c r="G34" s="90">
        <v>3</v>
      </c>
      <c r="H34" s="90">
        <v>5</v>
      </c>
      <c r="I34" s="90">
        <v>241</v>
      </c>
      <c r="J34" s="90">
        <v>0</v>
      </c>
      <c r="K34" s="116">
        <v>0</v>
      </c>
      <c r="L34" s="90">
        <v>0</v>
      </c>
      <c r="M34" s="90">
        <v>0</v>
      </c>
      <c r="N34" s="27"/>
      <c r="O34" s="112">
        <v>11</v>
      </c>
      <c r="P34" s="107">
        <v>86</v>
      </c>
      <c r="Q34" s="111"/>
      <c r="R34" s="111"/>
      <c r="S34" s="111"/>
      <c r="T34" s="107"/>
      <c r="U34" s="112"/>
      <c r="V34" s="112"/>
      <c r="W34" s="112"/>
      <c r="X34" s="112">
        <v>9</v>
      </c>
      <c r="Y34" s="111" t="s">
        <v>135</v>
      </c>
      <c r="Z34" s="111" t="s">
        <v>135</v>
      </c>
      <c r="AA34" s="111" t="s">
        <v>135</v>
      </c>
      <c r="AB34" s="107">
        <v>66</v>
      </c>
      <c r="AC34" s="107">
        <v>45</v>
      </c>
      <c r="AD34" s="112">
        <v>4</v>
      </c>
      <c r="AE34" s="111" t="s">
        <v>135</v>
      </c>
      <c r="AF34" s="111" t="s">
        <v>135</v>
      </c>
      <c r="AG34" s="111" t="s">
        <v>135</v>
      </c>
      <c r="AH34" s="112">
        <v>9</v>
      </c>
      <c r="AI34" s="111" t="s">
        <v>135</v>
      </c>
      <c r="AJ34" s="111" t="s">
        <v>135</v>
      </c>
      <c r="AK34" s="111" t="s">
        <v>135</v>
      </c>
      <c r="AL34" s="111" t="s">
        <v>135</v>
      </c>
      <c r="AM34" s="111" t="s">
        <v>135</v>
      </c>
      <c r="AN34" s="111" t="s">
        <v>135</v>
      </c>
      <c r="AO34" s="112">
        <v>11</v>
      </c>
      <c r="AP34" s="111" t="s">
        <v>135</v>
      </c>
      <c r="AQ34" s="111" t="s">
        <v>135</v>
      </c>
      <c r="AR34" s="111" t="s">
        <v>135</v>
      </c>
    </row>
    <row r="35" spans="1:44">
      <c r="A35" s="27">
        <v>37</v>
      </c>
      <c r="B35" s="27" t="s">
        <v>215</v>
      </c>
      <c r="C35" s="25">
        <v>37714</v>
      </c>
      <c r="D35" s="25" t="s">
        <v>134</v>
      </c>
      <c r="E35" s="27" t="s">
        <v>132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/>
      <c r="O35" s="112"/>
      <c r="P35" s="112"/>
      <c r="Q35" s="111" t="s">
        <v>135</v>
      </c>
      <c r="R35" s="107"/>
      <c r="S35" s="107"/>
      <c r="T35" s="107"/>
      <c r="U35" s="107"/>
      <c r="V35" s="107"/>
      <c r="W35" s="107"/>
      <c r="X35" s="107"/>
      <c r="Y35" s="107"/>
      <c r="Z35" s="111"/>
      <c r="AA35" s="111" t="s">
        <v>135</v>
      </c>
      <c r="AB35" s="111"/>
      <c r="AC35" s="107"/>
      <c r="AD35" s="111"/>
      <c r="AE35" s="111" t="s">
        <v>135</v>
      </c>
      <c r="AF35" s="111" t="s">
        <v>135</v>
      </c>
      <c r="AG35" s="111" t="s">
        <v>135</v>
      </c>
      <c r="AH35" s="111" t="s">
        <v>135</v>
      </c>
      <c r="AI35" s="111"/>
      <c r="AJ35" s="111"/>
      <c r="AK35" s="111"/>
      <c r="AL35" s="107"/>
      <c r="AM35" s="111" t="s">
        <v>135</v>
      </c>
      <c r="AN35" s="107"/>
      <c r="AO35" s="111" t="s">
        <v>135</v>
      </c>
      <c r="AP35" s="107"/>
      <c r="AQ35" s="107"/>
      <c r="AR35" s="107"/>
    </row>
    <row r="36" spans="1:44">
      <c r="A36" s="90">
        <v>38</v>
      </c>
      <c r="B36" s="90" t="s">
        <v>216</v>
      </c>
      <c r="C36" s="91">
        <v>37885</v>
      </c>
      <c r="D36" s="91" t="s">
        <v>144</v>
      </c>
      <c r="E36" s="90" t="s">
        <v>132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27"/>
      <c r="O36" s="111"/>
      <c r="P36" s="111"/>
      <c r="Q36" s="112"/>
      <c r="R36" s="112"/>
      <c r="S36" s="112"/>
      <c r="T36" s="107"/>
      <c r="U36" s="107"/>
      <c r="V36" s="107"/>
      <c r="W36" s="107"/>
      <c r="X36" s="107"/>
      <c r="Y36" s="107"/>
      <c r="Z36" s="107"/>
      <c r="AA36" s="140"/>
      <c r="AB36" s="112"/>
      <c r="AC36" s="107"/>
      <c r="AD36" s="107"/>
      <c r="AE36" s="111" t="s">
        <v>135</v>
      </c>
      <c r="AF36" s="111" t="s">
        <v>135</v>
      </c>
      <c r="AG36" s="112"/>
      <c r="AH36" s="107"/>
      <c r="AI36" s="112"/>
      <c r="AJ36" s="112"/>
      <c r="AK36" s="112"/>
      <c r="AL36" s="112"/>
      <c r="AM36" s="111" t="s">
        <v>135</v>
      </c>
      <c r="AN36" s="111" t="s">
        <v>135</v>
      </c>
      <c r="AO36" s="111" t="s">
        <v>135</v>
      </c>
      <c r="AP36" s="112"/>
      <c r="AQ36" s="111"/>
      <c r="AR36" s="111"/>
    </row>
    <row r="37" spans="1:44">
      <c r="A37" s="146">
        <v>39</v>
      </c>
      <c r="B37" s="146" t="s">
        <v>217</v>
      </c>
      <c r="C37" s="147">
        <v>37627</v>
      </c>
      <c r="D37" s="147" t="s">
        <v>134</v>
      </c>
      <c r="E37" s="146" t="s">
        <v>132</v>
      </c>
      <c r="F37" s="146">
        <v>0</v>
      </c>
      <c r="G37" s="146">
        <v>0</v>
      </c>
      <c r="H37" s="146">
        <v>0</v>
      </c>
      <c r="I37" s="146">
        <v>0</v>
      </c>
      <c r="J37" s="146">
        <v>0</v>
      </c>
      <c r="K37" s="149">
        <v>0</v>
      </c>
      <c r="L37" s="146">
        <v>0</v>
      </c>
      <c r="M37" s="146">
        <v>0</v>
      </c>
      <c r="N37" s="27"/>
      <c r="O37" s="111"/>
      <c r="P37" s="111"/>
      <c r="Q37" s="112"/>
      <c r="R37" s="139"/>
      <c r="S37" s="139"/>
      <c r="T37" s="142"/>
      <c r="U37" s="142"/>
      <c r="V37" s="142"/>
      <c r="W37" s="142"/>
      <c r="X37" s="142"/>
      <c r="Y37" s="142"/>
      <c r="Z37" s="142"/>
      <c r="AA37" s="141"/>
      <c r="AB37" s="139"/>
      <c r="AC37" s="142"/>
      <c r="AD37" s="142"/>
      <c r="AE37" s="132"/>
      <c r="AF37" s="112"/>
      <c r="AG37" s="139"/>
      <c r="AH37" s="142"/>
      <c r="AI37" s="139"/>
      <c r="AJ37" s="139"/>
      <c r="AK37" s="139"/>
      <c r="AL37" s="139"/>
      <c r="AM37" s="142"/>
      <c r="AN37" s="132"/>
      <c r="AO37" s="142"/>
      <c r="AP37" s="139"/>
      <c r="AQ37" s="111"/>
      <c r="AR37" s="111"/>
    </row>
    <row r="38" spans="1:44">
      <c r="A38" s="124">
        <v>40</v>
      </c>
      <c r="B38" s="124" t="s">
        <v>218</v>
      </c>
      <c r="C38" s="125">
        <v>37623</v>
      </c>
      <c r="D38" s="125" t="s">
        <v>134</v>
      </c>
      <c r="E38" s="124" t="s">
        <v>132</v>
      </c>
      <c r="F38" s="124">
        <v>0</v>
      </c>
      <c r="G38" s="124">
        <v>0</v>
      </c>
      <c r="H38" s="124">
        <v>0</v>
      </c>
      <c r="I38" s="124">
        <v>0</v>
      </c>
      <c r="J38" s="124">
        <v>0</v>
      </c>
      <c r="K38" s="131">
        <v>0</v>
      </c>
      <c r="L38" s="124">
        <v>0</v>
      </c>
      <c r="M38" s="124">
        <v>0</v>
      </c>
      <c r="N38" s="27"/>
      <c r="O38" s="111"/>
      <c r="P38" s="111"/>
      <c r="Q38" s="112"/>
      <c r="R38" s="139"/>
      <c r="S38" s="139"/>
      <c r="T38" s="142"/>
      <c r="U38" s="142"/>
      <c r="V38" s="142"/>
      <c r="W38" s="142"/>
      <c r="X38" s="142"/>
      <c r="Y38" s="142"/>
      <c r="Z38" s="142"/>
      <c r="AA38" s="141"/>
      <c r="AB38" s="139"/>
      <c r="AC38" s="142"/>
      <c r="AD38" s="142"/>
      <c r="AE38" s="132"/>
      <c r="AF38" s="112"/>
      <c r="AG38" s="139"/>
      <c r="AH38" s="142"/>
      <c r="AI38" s="139"/>
      <c r="AJ38" s="139"/>
      <c r="AK38" s="139"/>
      <c r="AL38" s="139"/>
      <c r="AM38" s="142"/>
      <c r="AN38" s="132"/>
      <c r="AO38" s="142"/>
      <c r="AP38" s="139"/>
      <c r="AQ38" s="111"/>
      <c r="AR38" s="111"/>
    </row>
    <row r="39" spans="1:44">
      <c r="A39" s="27">
        <v>41</v>
      </c>
      <c r="B39" s="27" t="s">
        <v>219</v>
      </c>
      <c r="C39" s="25">
        <v>37927</v>
      </c>
      <c r="D39" s="25" t="s">
        <v>131</v>
      </c>
      <c r="E39" s="27" t="s">
        <v>132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/>
      <c r="O39" s="111" t="s">
        <v>135</v>
      </c>
      <c r="P39" s="111" t="s">
        <v>135</v>
      </c>
      <c r="Q39" s="111" t="s">
        <v>135</v>
      </c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1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1"/>
      <c r="AR39" s="111"/>
    </row>
    <row r="40" spans="1:44">
      <c r="A40" s="90">
        <v>42</v>
      </c>
      <c r="B40" s="90" t="s">
        <v>220</v>
      </c>
      <c r="C40" s="91">
        <v>37870</v>
      </c>
      <c r="D40" s="91" t="s">
        <v>134</v>
      </c>
      <c r="E40" s="90" t="s">
        <v>132</v>
      </c>
      <c r="F40" s="124">
        <v>0</v>
      </c>
      <c r="G40" s="124">
        <v>0</v>
      </c>
      <c r="H40" s="124">
        <v>0</v>
      </c>
      <c r="I40" s="124">
        <v>0</v>
      </c>
      <c r="J40" s="124">
        <v>0</v>
      </c>
      <c r="K40" s="124">
        <v>0</v>
      </c>
      <c r="L40" s="124">
        <v>0</v>
      </c>
      <c r="M40" s="124">
        <v>0</v>
      </c>
      <c r="N40" s="27"/>
      <c r="O40" s="132"/>
      <c r="P40" s="132"/>
      <c r="Q40" s="132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32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32"/>
      <c r="AR40" s="132"/>
    </row>
    <row r="41" spans="1:44">
      <c r="A41" s="146">
        <v>43</v>
      </c>
      <c r="B41" s="146" t="s">
        <v>185</v>
      </c>
      <c r="C41" s="147">
        <v>38066</v>
      </c>
      <c r="D41" s="147" t="s">
        <v>134</v>
      </c>
      <c r="E41" s="146" t="s">
        <v>132</v>
      </c>
      <c r="F41" s="146">
        <v>0</v>
      </c>
      <c r="G41" s="146">
        <v>0</v>
      </c>
      <c r="H41" s="146">
        <v>0</v>
      </c>
      <c r="I41" s="146">
        <v>0</v>
      </c>
      <c r="J41" s="146">
        <v>0</v>
      </c>
      <c r="K41" s="146">
        <v>0</v>
      </c>
      <c r="L41" s="146">
        <v>0</v>
      </c>
      <c r="M41" s="146">
        <v>0</v>
      </c>
      <c r="N41" s="27"/>
      <c r="O41" s="115"/>
      <c r="P41" s="115"/>
      <c r="Q41" s="143"/>
      <c r="R41" s="115"/>
      <c r="S41" s="115"/>
      <c r="T41" s="115"/>
      <c r="U41" s="115"/>
      <c r="V41" s="115"/>
      <c r="W41" s="115"/>
      <c r="X41" s="115"/>
      <c r="Y41" s="115"/>
      <c r="Z41" s="115"/>
      <c r="AA41" s="111"/>
      <c r="AB41" s="115"/>
      <c r="AC41" s="115"/>
      <c r="AD41" s="115"/>
      <c r="AE41" s="111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1"/>
      <c r="AQ41" s="115"/>
      <c r="AR41" s="115"/>
    </row>
    <row r="42" spans="1:44">
      <c r="A42" s="90">
        <v>44</v>
      </c>
      <c r="B42" s="90" t="s">
        <v>221</v>
      </c>
      <c r="C42" s="91">
        <v>37844</v>
      </c>
      <c r="D42" s="91" t="s">
        <v>134</v>
      </c>
      <c r="E42" s="90" t="s">
        <v>132</v>
      </c>
      <c r="F42" s="124">
        <v>0</v>
      </c>
      <c r="G42" s="124">
        <v>0</v>
      </c>
      <c r="H42" s="124">
        <v>0</v>
      </c>
      <c r="I42" s="124">
        <v>0</v>
      </c>
      <c r="J42" s="124">
        <v>0</v>
      </c>
      <c r="K42" s="124">
        <v>0</v>
      </c>
      <c r="L42" s="124">
        <v>0</v>
      </c>
      <c r="M42" s="124">
        <v>0</v>
      </c>
      <c r="N42" s="27"/>
      <c r="O42" s="115"/>
      <c r="P42" s="115"/>
      <c r="Q42" s="143"/>
      <c r="R42" s="115"/>
      <c r="S42" s="115"/>
      <c r="T42" s="115"/>
      <c r="U42" s="115"/>
      <c r="V42" s="115"/>
      <c r="W42" s="115"/>
      <c r="X42" s="115"/>
      <c r="Y42" s="115"/>
      <c r="Z42" s="115"/>
      <c r="AA42" s="132"/>
      <c r="AB42" s="115"/>
      <c r="AC42" s="115"/>
      <c r="AD42" s="115"/>
      <c r="AE42" s="111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32"/>
      <c r="AQ42" s="115"/>
      <c r="AR42" s="115"/>
    </row>
    <row r="43" spans="1:44">
      <c r="A43" s="27">
        <v>45</v>
      </c>
      <c r="B43" s="27" t="s">
        <v>222</v>
      </c>
      <c r="C43" s="25">
        <v>37873</v>
      </c>
      <c r="D43" s="25" t="s">
        <v>142</v>
      </c>
      <c r="E43" s="27" t="s">
        <v>132</v>
      </c>
      <c r="F43" s="27">
        <v>1</v>
      </c>
      <c r="G43" s="27">
        <v>0</v>
      </c>
      <c r="H43" s="27">
        <v>1</v>
      </c>
      <c r="I43" s="27">
        <v>4</v>
      </c>
      <c r="J43" s="27">
        <v>0</v>
      </c>
      <c r="K43" s="27">
        <v>0</v>
      </c>
      <c r="L43" s="27">
        <v>0</v>
      </c>
      <c r="M43" s="27">
        <v>0</v>
      </c>
      <c r="N43" s="27"/>
      <c r="O43" s="111" t="s">
        <v>135</v>
      </c>
      <c r="P43" s="112">
        <v>4</v>
      </c>
      <c r="Q43" s="111" t="s">
        <v>135</v>
      </c>
      <c r="R43" s="111" t="s">
        <v>135</v>
      </c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1" t="s">
        <v>135</v>
      </c>
      <c r="AF43" s="111" t="s">
        <v>135</v>
      </c>
      <c r="AG43" s="111" t="s">
        <v>135</v>
      </c>
      <c r="AH43" s="111" t="s">
        <v>135</v>
      </c>
      <c r="AI43" s="111" t="s">
        <v>135</v>
      </c>
      <c r="AJ43" s="111" t="s">
        <v>135</v>
      </c>
      <c r="AK43" s="111" t="s">
        <v>135</v>
      </c>
      <c r="AL43" s="111" t="s">
        <v>135</v>
      </c>
      <c r="AM43" s="111" t="s">
        <v>135</v>
      </c>
      <c r="AN43" s="111" t="s">
        <v>135</v>
      </c>
      <c r="AO43" s="111" t="s">
        <v>135</v>
      </c>
      <c r="AP43" s="111" t="s">
        <v>135</v>
      </c>
      <c r="AQ43" s="115"/>
      <c r="AR43" s="115"/>
    </row>
    <row r="44" spans="1:44">
      <c r="A44" s="84"/>
      <c r="B44" s="95" t="s">
        <v>196</v>
      </c>
      <c r="C44" s="94"/>
      <c r="D44" s="95" t="s">
        <v>98</v>
      </c>
      <c r="E44" s="96"/>
      <c r="F44" s="95" t="s">
        <v>103</v>
      </c>
      <c r="G44" s="97" t="s">
        <v>136</v>
      </c>
      <c r="H44" s="93" t="s">
        <v>197</v>
      </c>
      <c r="I44" s="93"/>
      <c r="J44" s="93"/>
      <c r="K44" s="93"/>
      <c r="L44" s="93"/>
      <c r="M44" s="117"/>
      <c r="N44" s="27"/>
      <c r="O44" s="105" t="s">
        <v>223</v>
      </c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</row>
    <row r="45" spans="1:44">
      <c r="A45" s="84"/>
      <c r="B45" s="93" t="s">
        <v>199</v>
      </c>
      <c r="C45" s="98"/>
      <c r="D45" s="95" t="s">
        <v>99</v>
      </c>
      <c r="E45" s="99"/>
      <c r="F45" s="95" t="s">
        <v>200</v>
      </c>
      <c r="G45" s="127" t="s">
        <v>201</v>
      </c>
      <c r="H45" s="127"/>
      <c r="I45" s="127"/>
      <c r="J45" s="127"/>
      <c r="K45" s="127"/>
      <c r="L45" s="127"/>
      <c r="M45" s="136"/>
      <c r="N45" s="27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</row>
    <row r="46" spans="1:44">
      <c r="A46" s="100"/>
      <c r="B46" s="101"/>
      <c r="C46" s="102"/>
      <c r="D46" s="101" t="s">
        <v>202</v>
      </c>
      <c r="E46" s="103"/>
      <c r="F46" s="101" t="s">
        <v>104</v>
      </c>
      <c r="G46" s="101" t="s">
        <v>203</v>
      </c>
      <c r="H46" s="101"/>
      <c r="I46" s="101"/>
      <c r="J46" s="101"/>
      <c r="K46" s="101"/>
      <c r="L46" s="101"/>
      <c r="M46" s="119"/>
      <c r="N46" s="27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</row>
    <row r="47" spans="1:1">
      <c r="A47" s="84"/>
    </row>
  </sheetData>
  <mergeCells count="6">
    <mergeCell ref="H44:L44"/>
    <mergeCell ref="G46:M46"/>
    <mergeCell ref="A44:A46"/>
    <mergeCell ref="N7:N46"/>
    <mergeCell ref="A1:M5"/>
    <mergeCell ref="O44:AR4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"/>
  <sheetViews>
    <sheetView showGridLines="0" workbookViewId="0">
      <pane xSplit="1" ySplit="6" topLeftCell="B16" activePane="bottomRight" state="frozen"/>
      <selection/>
      <selection pane="topRight"/>
      <selection pane="bottomLeft"/>
      <selection pane="bottomRight" activeCell="K43" sqref="A6:K43"/>
    </sheetView>
  </sheetViews>
  <sheetFormatPr defaultColWidth="9" defaultRowHeight="16.5"/>
  <cols>
    <col min="1" max="1" width="9" style="83"/>
    <col min="2" max="2" width="17.375" style="84" customWidth="1"/>
    <col min="3" max="3" width="11" style="84" customWidth="1"/>
    <col min="4" max="4" width="9.5" style="84" customWidth="1"/>
    <col min="5" max="5" width="10.25" style="84" customWidth="1"/>
    <col min="6" max="12" width="8.63333333333333" style="84" customWidth="1"/>
    <col min="13" max="13" width="9.125" style="84" customWidth="1"/>
    <col min="14" max="14" width="9" style="84"/>
    <col min="15" max="17" width="12.625" style="84" customWidth="1"/>
    <col min="18" max="18" width="12.625" style="122" customWidth="1"/>
    <col min="19" max="19" width="12.625" style="84" customWidth="1"/>
  </cols>
  <sheetData>
    <row r="1" ht="16" customHeight="1" spans="1:19">
      <c r="A1" s="85" t="s">
        <v>224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104" t="s">
        <v>1</v>
      </c>
      <c r="O1" s="105" t="s">
        <v>4</v>
      </c>
      <c r="P1" s="105" t="s">
        <v>4</v>
      </c>
      <c r="Q1" s="105" t="s">
        <v>4</v>
      </c>
      <c r="R1" s="105" t="s">
        <v>4</v>
      </c>
      <c r="S1" s="105" t="s">
        <v>4</v>
      </c>
    </row>
    <row r="2" ht="16" customHeight="1" spans="1:19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104" t="s">
        <v>6</v>
      </c>
      <c r="O2" s="106">
        <v>45464</v>
      </c>
      <c r="P2" s="106">
        <v>45490</v>
      </c>
      <c r="Q2" s="106">
        <v>45525</v>
      </c>
      <c r="R2" s="106">
        <v>45560</v>
      </c>
      <c r="S2" s="106">
        <v>45619</v>
      </c>
    </row>
    <row r="3" ht="16" customHeight="1" spans="1:19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104" t="s">
        <v>7</v>
      </c>
      <c r="O3" s="106" t="s">
        <v>9</v>
      </c>
      <c r="P3" s="106" t="s">
        <v>10</v>
      </c>
      <c r="Q3" s="106" t="s">
        <v>12</v>
      </c>
      <c r="R3" s="106" t="s">
        <v>13</v>
      </c>
      <c r="S3" s="106" t="s">
        <v>14</v>
      </c>
    </row>
    <row r="4" ht="16" customHeight="1" spans="1:19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05" t="s">
        <v>17</v>
      </c>
      <c r="O4" s="128" t="s">
        <v>34</v>
      </c>
      <c r="P4" s="128" t="s">
        <v>20</v>
      </c>
      <c r="Q4" s="128" t="s">
        <v>44</v>
      </c>
      <c r="R4" s="128" t="s">
        <v>25</v>
      </c>
      <c r="S4" s="128" t="s">
        <v>54</v>
      </c>
    </row>
    <row r="5" ht="28.5" spans="1:19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104" t="s">
        <v>60</v>
      </c>
      <c r="O5" s="107" t="s">
        <v>73</v>
      </c>
      <c r="P5" s="107" t="s">
        <v>77</v>
      </c>
      <c r="Q5" s="107" t="s">
        <v>71</v>
      </c>
      <c r="R5" s="128" t="s">
        <v>63</v>
      </c>
      <c r="S5" s="107" t="s">
        <v>66</v>
      </c>
    </row>
    <row r="6" spans="1:19">
      <c r="A6" s="87" t="s">
        <v>92</v>
      </c>
      <c r="B6" s="87" t="s">
        <v>93</v>
      </c>
      <c r="C6" s="87" t="s">
        <v>94</v>
      </c>
      <c r="D6" s="87" t="s">
        <v>95</v>
      </c>
      <c r="E6" s="87" t="s">
        <v>96</v>
      </c>
      <c r="F6" s="87" t="s">
        <v>97</v>
      </c>
      <c r="G6" s="87" t="s">
        <v>98</v>
      </c>
      <c r="H6" s="87" t="s">
        <v>99</v>
      </c>
      <c r="I6" s="87" t="s">
        <v>100</v>
      </c>
      <c r="J6" s="87" t="s">
        <v>101</v>
      </c>
      <c r="K6" s="87" t="s">
        <v>102</v>
      </c>
      <c r="L6" s="87" t="s">
        <v>103</v>
      </c>
      <c r="M6" s="87" t="s">
        <v>104</v>
      </c>
      <c r="N6" s="104" t="s">
        <v>105</v>
      </c>
      <c r="O6" s="107" t="s">
        <v>117</v>
      </c>
      <c r="P6" s="107" t="s">
        <v>119</v>
      </c>
      <c r="Q6" s="107" t="s">
        <v>110</v>
      </c>
      <c r="R6" s="107" t="s">
        <v>125</v>
      </c>
      <c r="S6" s="107" t="s">
        <v>107</v>
      </c>
    </row>
    <row r="7" spans="1:19">
      <c r="A7" s="27">
        <v>1</v>
      </c>
      <c r="B7" s="27" t="s">
        <v>130</v>
      </c>
      <c r="C7" s="25">
        <v>33266</v>
      </c>
      <c r="D7" s="25" t="s">
        <v>131</v>
      </c>
      <c r="E7" s="27" t="s">
        <v>132</v>
      </c>
      <c r="F7" s="27">
        <v>4</v>
      </c>
      <c r="G7" s="27">
        <v>4</v>
      </c>
      <c r="H7" s="27">
        <v>0</v>
      </c>
      <c r="I7" s="27">
        <v>360</v>
      </c>
      <c r="J7" s="27">
        <v>0</v>
      </c>
      <c r="K7" s="27">
        <v>0</v>
      </c>
      <c r="L7" s="27">
        <v>1</v>
      </c>
      <c r="M7" s="27">
        <v>0</v>
      </c>
      <c r="N7" s="27"/>
      <c r="O7" s="107"/>
      <c r="P7" s="108">
        <v>90</v>
      </c>
      <c r="Q7" s="107">
        <v>90</v>
      </c>
      <c r="R7" s="107">
        <v>90</v>
      </c>
      <c r="S7" s="107">
        <v>90</v>
      </c>
    </row>
    <row r="8" spans="1:19">
      <c r="A8" s="88">
        <v>2</v>
      </c>
      <c r="B8" s="88" t="s">
        <v>133</v>
      </c>
      <c r="C8" s="89">
        <v>34227</v>
      </c>
      <c r="D8" s="89" t="s">
        <v>134</v>
      </c>
      <c r="E8" s="88" t="s">
        <v>132</v>
      </c>
      <c r="F8" s="88">
        <v>5</v>
      </c>
      <c r="G8" s="88">
        <v>3</v>
      </c>
      <c r="H8" s="88">
        <v>2</v>
      </c>
      <c r="I8" s="88">
        <v>281</v>
      </c>
      <c r="J8" s="88">
        <v>0</v>
      </c>
      <c r="K8" s="88">
        <v>1</v>
      </c>
      <c r="L8" s="88">
        <v>0</v>
      </c>
      <c r="M8" s="88">
        <v>0</v>
      </c>
      <c r="N8" s="27"/>
      <c r="O8" s="107">
        <v>90</v>
      </c>
      <c r="P8" s="107">
        <v>90</v>
      </c>
      <c r="Q8" s="112">
        <v>8</v>
      </c>
      <c r="R8" s="156">
        <v>3</v>
      </c>
      <c r="S8" s="107">
        <v>90</v>
      </c>
    </row>
    <row r="9" spans="1:19">
      <c r="A9" s="27">
        <v>3</v>
      </c>
      <c r="B9" s="27" t="s">
        <v>137</v>
      </c>
      <c r="C9" s="25">
        <v>34481</v>
      </c>
      <c r="D9" s="25" t="s">
        <v>134</v>
      </c>
      <c r="E9" s="27" t="s">
        <v>132</v>
      </c>
      <c r="F9" s="27">
        <v>3</v>
      </c>
      <c r="G9" s="27">
        <v>3</v>
      </c>
      <c r="H9" s="27">
        <v>0</v>
      </c>
      <c r="I9" s="27">
        <v>270</v>
      </c>
      <c r="J9" s="27">
        <v>0</v>
      </c>
      <c r="K9" s="27">
        <v>1</v>
      </c>
      <c r="L9" s="27">
        <v>0</v>
      </c>
      <c r="M9" s="27">
        <v>0</v>
      </c>
      <c r="N9" s="27"/>
      <c r="O9" s="107"/>
      <c r="P9" s="111" t="s">
        <v>135</v>
      </c>
      <c r="Q9" s="107">
        <v>90</v>
      </c>
      <c r="R9" s="107">
        <v>90</v>
      </c>
      <c r="S9" s="107">
        <v>90</v>
      </c>
    </row>
    <row r="10" spans="1:19">
      <c r="A10" s="90">
        <v>4</v>
      </c>
      <c r="B10" s="90" t="s">
        <v>225</v>
      </c>
      <c r="C10" s="91">
        <v>32547</v>
      </c>
      <c r="D10" s="91" t="s">
        <v>134</v>
      </c>
      <c r="E10" s="90" t="s">
        <v>132</v>
      </c>
      <c r="F10" s="90">
        <v>5</v>
      </c>
      <c r="G10" s="90">
        <v>3</v>
      </c>
      <c r="H10" s="90">
        <v>2</v>
      </c>
      <c r="I10" s="90">
        <v>303</v>
      </c>
      <c r="J10" s="90">
        <v>0</v>
      </c>
      <c r="K10" s="90">
        <v>0</v>
      </c>
      <c r="L10" s="90">
        <v>0</v>
      </c>
      <c r="M10" s="90">
        <v>0</v>
      </c>
      <c r="N10" s="27"/>
      <c r="O10" s="112">
        <v>45</v>
      </c>
      <c r="P10" s="112">
        <v>14</v>
      </c>
      <c r="Q10" s="107">
        <v>82</v>
      </c>
      <c r="R10" s="107">
        <v>72</v>
      </c>
      <c r="S10" s="107">
        <v>90</v>
      </c>
    </row>
    <row r="11" spans="1:19">
      <c r="A11" s="27">
        <v>5</v>
      </c>
      <c r="B11" s="27" t="s">
        <v>139</v>
      </c>
      <c r="C11" s="25">
        <v>32637</v>
      </c>
      <c r="D11" s="25" t="s">
        <v>134</v>
      </c>
      <c r="E11" s="27" t="s">
        <v>132</v>
      </c>
      <c r="F11" s="27">
        <v>2</v>
      </c>
      <c r="G11" s="27">
        <v>2</v>
      </c>
      <c r="H11" s="27">
        <v>0</v>
      </c>
      <c r="I11" s="27">
        <v>180</v>
      </c>
      <c r="J11" s="27">
        <v>0</v>
      </c>
      <c r="K11" s="27">
        <v>0</v>
      </c>
      <c r="L11" s="27">
        <v>0</v>
      </c>
      <c r="M11" s="27">
        <v>0</v>
      </c>
      <c r="N11" s="27"/>
      <c r="O11" s="107">
        <v>90</v>
      </c>
      <c r="P11" s="107">
        <v>90</v>
      </c>
      <c r="Q11" s="111" t="s">
        <v>135</v>
      </c>
      <c r="R11" s="107"/>
      <c r="S11" s="107"/>
    </row>
    <row r="12" spans="1:19">
      <c r="A12" s="90">
        <v>6</v>
      </c>
      <c r="B12" s="90" t="s">
        <v>205</v>
      </c>
      <c r="C12" s="91">
        <v>32791</v>
      </c>
      <c r="D12" s="91" t="s">
        <v>134</v>
      </c>
      <c r="E12" s="90" t="s">
        <v>132</v>
      </c>
      <c r="F12" s="90">
        <v>0</v>
      </c>
      <c r="G12" s="90">
        <v>0</v>
      </c>
      <c r="H12" s="90">
        <v>0</v>
      </c>
      <c r="I12" s="124">
        <v>0</v>
      </c>
      <c r="J12" s="90">
        <v>0</v>
      </c>
      <c r="K12" s="90">
        <v>0</v>
      </c>
      <c r="L12" s="90">
        <v>0</v>
      </c>
      <c r="M12" s="90">
        <v>0</v>
      </c>
      <c r="N12" s="27"/>
      <c r="O12" s="109"/>
      <c r="P12" s="111" t="s">
        <v>135</v>
      </c>
      <c r="Q12" s="111" t="s">
        <v>135</v>
      </c>
      <c r="R12" s="111" t="s">
        <v>135</v>
      </c>
      <c r="S12" s="111" t="s">
        <v>135</v>
      </c>
    </row>
    <row r="13" spans="1:19">
      <c r="A13" s="27">
        <v>7</v>
      </c>
      <c r="B13" s="27" t="s">
        <v>141</v>
      </c>
      <c r="C13" s="25">
        <v>33561</v>
      </c>
      <c r="D13" s="25" t="s">
        <v>142</v>
      </c>
      <c r="E13" s="27" t="s">
        <v>132</v>
      </c>
      <c r="F13" s="27">
        <v>3</v>
      </c>
      <c r="G13" s="27">
        <v>2</v>
      </c>
      <c r="H13" s="27">
        <v>1</v>
      </c>
      <c r="I13" s="27">
        <v>202</v>
      </c>
      <c r="J13" s="110">
        <v>3</v>
      </c>
      <c r="K13" s="27">
        <v>0</v>
      </c>
      <c r="L13" s="27">
        <v>0</v>
      </c>
      <c r="M13" s="27">
        <v>0</v>
      </c>
      <c r="N13" s="27"/>
      <c r="O13" s="107"/>
      <c r="P13" s="112">
        <v>26</v>
      </c>
      <c r="Q13" s="107">
        <v>86</v>
      </c>
      <c r="R13" s="107">
        <v>90</v>
      </c>
      <c r="S13" s="107"/>
    </row>
    <row r="14" spans="1:19">
      <c r="A14" s="90">
        <v>8</v>
      </c>
      <c r="B14" s="90" t="s">
        <v>206</v>
      </c>
      <c r="C14" s="91">
        <v>33490</v>
      </c>
      <c r="D14" s="91" t="s">
        <v>144</v>
      </c>
      <c r="E14" s="90" t="s">
        <v>145</v>
      </c>
      <c r="F14" s="90">
        <v>4</v>
      </c>
      <c r="G14" s="90">
        <v>4</v>
      </c>
      <c r="H14" s="90">
        <v>0</v>
      </c>
      <c r="I14" s="90">
        <v>360</v>
      </c>
      <c r="J14" s="90" t="s">
        <v>226</v>
      </c>
      <c r="K14" s="90">
        <v>1</v>
      </c>
      <c r="L14" s="90">
        <v>1</v>
      </c>
      <c r="M14" s="90">
        <v>0</v>
      </c>
      <c r="N14" s="27"/>
      <c r="O14" s="107"/>
      <c r="P14" s="107">
        <v>90</v>
      </c>
      <c r="Q14" s="107">
        <v>90</v>
      </c>
      <c r="R14" s="108">
        <v>90</v>
      </c>
      <c r="S14" s="107">
        <v>90</v>
      </c>
    </row>
    <row r="15" spans="1:19">
      <c r="A15" s="27">
        <v>9</v>
      </c>
      <c r="B15" s="27" t="s">
        <v>147</v>
      </c>
      <c r="C15" s="25">
        <v>34422</v>
      </c>
      <c r="D15" s="25" t="s">
        <v>142</v>
      </c>
      <c r="E15" s="27" t="s">
        <v>145</v>
      </c>
      <c r="F15" s="27">
        <v>3</v>
      </c>
      <c r="G15" s="27">
        <v>2</v>
      </c>
      <c r="H15" s="27">
        <v>1</v>
      </c>
      <c r="I15" s="27">
        <v>161</v>
      </c>
      <c r="J15" s="27">
        <v>0</v>
      </c>
      <c r="K15" s="27">
        <v>1</v>
      </c>
      <c r="L15" s="27">
        <v>0</v>
      </c>
      <c r="M15" s="27">
        <v>0</v>
      </c>
      <c r="N15" s="27"/>
      <c r="O15" s="107"/>
      <c r="P15" s="112">
        <v>26</v>
      </c>
      <c r="Q15" s="107">
        <v>45</v>
      </c>
      <c r="R15" s="112"/>
      <c r="S15" s="107">
        <v>90</v>
      </c>
    </row>
    <row r="16" spans="1:19">
      <c r="A16" s="90">
        <v>10</v>
      </c>
      <c r="B16" s="90" t="s">
        <v>208</v>
      </c>
      <c r="C16" s="91">
        <v>35558</v>
      </c>
      <c r="D16" s="91" t="s">
        <v>144</v>
      </c>
      <c r="E16" s="90" t="s">
        <v>149</v>
      </c>
      <c r="F16" s="90">
        <v>4</v>
      </c>
      <c r="G16" s="90">
        <v>4</v>
      </c>
      <c r="H16" s="90">
        <v>0</v>
      </c>
      <c r="I16" s="90">
        <v>360</v>
      </c>
      <c r="J16" s="90">
        <v>1</v>
      </c>
      <c r="K16" s="90">
        <v>0</v>
      </c>
      <c r="L16" s="90">
        <v>1</v>
      </c>
      <c r="M16" s="90">
        <v>0</v>
      </c>
      <c r="N16" s="27"/>
      <c r="O16" s="107"/>
      <c r="P16" s="107">
        <v>90</v>
      </c>
      <c r="Q16" s="107">
        <v>90</v>
      </c>
      <c r="R16" s="108">
        <v>90</v>
      </c>
      <c r="S16" s="107">
        <v>90</v>
      </c>
    </row>
    <row r="17" spans="1:19">
      <c r="A17" s="27">
        <v>11</v>
      </c>
      <c r="B17" s="27" t="s">
        <v>151</v>
      </c>
      <c r="C17" s="25">
        <v>32578</v>
      </c>
      <c r="D17" s="25" t="s">
        <v>142</v>
      </c>
      <c r="E17" s="27" t="s">
        <v>132</v>
      </c>
      <c r="F17" s="27">
        <v>5</v>
      </c>
      <c r="G17" s="27">
        <v>1</v>
      </c>
      <c r="H17" s="27">
        <v>4</v>
      </c>
      <c r="I17" s="27">
        <v>104</v>
      </c>
      <c r="J17" s="27">
        <v>0</v>
      </c>
      <c r="K17" s="27">
        <v>0</v>
      </c>
      <c r="L17" s="27">
        <v>1</v>
      </c>
      <c r="M17" s="27">
        <v>0</v>
      </c>
      <c r="N17" s="27"/>
      <c r="O17" s="107">
        <v>62</v>
      </c>
      <c r="P17" s="112">
        <v>17</v>
      </c>
      <c r="Q17" s="112">
        <v>4</v>
      </c>
      <c r="R17" s="113">
        <v>18</v>
      </c>
      <c r="S17" s="112">
        <v>3</v>
      </c>
    </row>
    <row r="18" spans="1:19">
      <c r="A18" s="90">
        <v>12</v>
      </c>
      <c r="B18" s="90" t="s">
        <v>152</v>
      </c>
      <c r="C18" s="91">
        <v>35840</v>
      </c>
      <c r="D18" s="91" t="s">
        <v>131</v>
      </c>
      <c r="E18" s="90" t="s">
        <v>132</v>
      </c>
      <c r="F18" s="90">
        <v>1</v>
      </c>
      <c r="G18" s="90">
        <v>1</v>
      </c>
      <c r="H18" s="90">
        <v>0</v>
      </c>
      <c r="I18" s="90">
        <v>90</v>
      </c>
      <c r="J18" s="90">
        <v>0</v>
      </c>
      <c r="K18" s="90">
        <v>0</v>
      </c>
      <c r="L18" s="90">
        <v>0</v>
      </c>
      <c r="M18" s="90">
        <v>0</v>
      </c>
      <c r="N18" s="27"/>
      <c r="O18" s="107">
        <v>90</v>
      </c>
      <c r="P18" s="111" t="s">
        <v>135</v>
      </c>
      <c r="Q18" s="111" t="s">
        <v>135</v>
      </c>
      <c r="R18" s="111" t="s">
        <v>135</v>
      </c>
      <c r="S18" s="111" t="s">
        <v>135</v>
      </c>
    </row>
    <row r="19" spans="1:19">
      <c r="A19" s="27">
        <v>13</v>
      </c>
      <c r="B19" s="27" t="s">
        <v>153</v>
      </c>
      <c r="C19" s="25">
        <v>35473</v>
      </c>
      <c r="D19" s="25" t="s">
        <v>134</v>
      </c>
      <c r="E19" s="27" t="s">
        <v>132</v>
      </c>
      <c r="F19" s="27">
        <v>2</v>
      </c>
      <c r="G19" s="27">
        <v>2</v>
      </c>
      <c r="H19" s="27">
        <v>0</v>
      </c>
      <c r="I19" s="27">
        <v>177</v>
      </c>
      <c r="J19" s="27">
        <v>0</v>
      </c>
      <c r="K19" s="27">
        <v>0</v>
      </c>
      <c r="L19" s="27">
        <v>0</v>
      </c>
      <c r="M19" s="27">
        <v>0</v>
      </c>
      <c r="N19" s="27"/>
      <c r="O19" s="111" t="s">
        <v>135</v>
      </c>
      <c r="P19" s="111" t="s">
        <v>135</v>
      </c>
      <c r="Q19" s="107">
        <v>90</v>
      </c>
      <c r="R19" s="157">
        <v>87</v>
      </c>
      <c r="S19" s="111" t="s">
        <v>135</v>
      </c>
    </row>
    <row r="20" spans="1:19">
      <c r="A20" s="90">
        <v>14</v>
      </c>
      <c r="B20" s="90" t="s">
        <v>154</v>
      </c>
      <c r="C20" s="91">
        <v>33815</v>
      </c>
      <c r="D20" s="91" t="s">
        <v>142</v>
      </c>
      <c r="E20" s="90" t="s">
        <v>132</v>
      </c>
      <c r="F20" s="90">
        <v>2</v>
      </c>
      <c r="G20" s="90">
        <v>2</v>
      </c>
      <c r="H20" s="90">
        <v>0</v>
      </c>
      <c r="I20" s="90">
        <v>141</v>
      </c>
      <c r="J20" s="90">
        <v>1</v>
      </c>
      <c r="K20" s="90">
        <v>1</v>
      </c>
      <c r="L20" s="90">
        <v>0</v>
      </c>
      <c r="M20" s="90">
        <v>0</v>
      </c>
      <c r="N20" s="27"/>
      <c r="O20" s="107">
        <v>77</v>
      </c>
      <c r="P20" s="107">
        <v>64</v>
      </c>
      <c r="Q20" s="112"/>
      <c r="R20" s="111"/>
      <c r="S20" s="111"/>
    </row>
    <row r="21" spans="1:19">
      <c r="A21" s="27">
        <v>16</v>
      </c>
      <c r="B21" s="27" t="s">
        <v>156</v>
      </c>
      <c r="C21" s="25">
        <v>34443</v>
      </c>
      <c r="D21" s="25" t="s">
        <v>144</v>
      </c>
      <c r="E21" s="27" t="s">
        <v>132</v>
      </c>
      <c r="F21" s="27">
        <v>5</v>
      </c>
      <c r="G21" s="27">
        <v>2</v>
      </c>
      <c r="H21" s="27">
        <v>3</v>
      </c>
      <c r="I21" s="27">
        <v>250</v>
      </c>
      <c r="J21" s="27">
        <v>0</v>
      </c>
      <c r="K21" s="27">
        <v>0</v>
      </c>
      <c r="L21" s="27">
        <v>0</v>
      </c>
      <c r="M21" s="27">
        <v>0</v>
      </c>
      <c r="N21" s="27"/>
      <c r="O21" s="107">
        <v>90</v>
      </c>
      <c r="P21" s="107">
        <v>73</v>
      </c>
      <c r="Q21" s="112">
        <v>24</v>
      </c>
      <c r="R21" s="112">
        <v>23</v>
      </c>
      <c r="S21" s="112">
        <v>40</v>
      </c>
    </row>
    <row r="22" spans="1:19">
      <c r="A22" s="90">
        <v>17</v>
      </c>
      <c r="B22" s="90" t="s">
        <v>210</v>
      </c>
      <c r="C22" s="91">
        <v>36886</v>
      </c>
      <c r="D22" s="91" t="s">
        <v>142</v>
      </c>
      <c r="E22" s="90" t="s">
        <v>158</v>
      </c>
      <c r="F22" s="90">
        <v>0</v>
      </c>
      <c r="G22" s="90">
        <v>0</v>
      </c>
      <c r="H22" s="90">
        <v>0</v>
      </c>
      <c r="I22" s="124">
        <v>0</v>
      </c>
      <c r="J22" s="90">
        <v>0</v>
      </c>
      <c r="K22" s="90">
        <v>0</v>
      </c>
      <c r="L22" s="90">
        <v>0</v>
      </c>
      <c r="M22" s="90">
        <v>0</v>
      </c>
      <c r="N22" s="27"/>
      <c r="O22" s="111"/>
      <c r="P22" s="111"/>
      <c r="Q22" s="111"/>
      <c r="R22" s="112"/>
      <c r="S22" s="112"/>
    </row>
    <row r="23" spans="1:19">
      <c r="A23" s="27">
        <v>18</v>
      </c>
      <c r="B23" s="27" t="s">
        <v>227</v>
      </c>
      <c r="C23" s="25">
        <v>34392</v>
      </c>
      <c r="D23" s="25" t="s">
        <v>134</v>
      </c>
      <c r="E23" s="27" t="s">
        <v>160</v>
      </c>
      <c r="F23" s="27">
        <v>4</v>
      </c>
      <c r="G23" s="27">
        <v>3</v>
      </c>
      <c r="H23" s="27">
        <v>1</v>
      </c>
      <c r="I23" s="27">
        <v>228</v>
      </c>
      <c r="J23" s="27">
        <v>3</v>
      </c>
      <c r="K23" s="27">
        <v>0</v>
      </c>
      <c r="L23" s="27">
        <v>0</v>
      </c>
      <c r="M23" s="27">
        <v>0</v>
      </c>
      <c r="N23" s="27"/>
      <c r="O23" s="111"/>
      <c r="P23" s="112">
        <v>45</v>
      </c>
      <c r="Q23" s="107">
        <v>66</v>
      </c>
      <c r="R23" s="107">
        <v>67</v>
      </c>
      <c r="S23" s="107">
        <v>50</v>
      </c>
    </row>
    <row r="24" spans="1:19">
      <c r="A24" s="124">
        <v>19</v>
      </c>
      <c r="B24" s="124" t="s">
        <v>161</v>
      </c>
      <c r="C24" s="125">
        <v>36382</v>
      </c>
      <c r="D24" s="125" t="s">
        <v>134</v>
      </c>
      <c r="E24" s="124" t="s">
        <v>132</v>
      </c>
      <c r="F24" s="124">
        <v>2</v>
      </c>
      <c r="G24" s="124">
        <v>1</v>
      </c>
      <c r="H24" s="124">
        <v>1</v>
      </c>
      <c r="I24" s="124">
        <v>46</v>
      </c>
      <c r="J24" s="124">
        <v>1</v>
      </c>
      <c r="K24" s="124">
        <v>0</v>
      </c>
      <c r="L24" s="124">
        <v>0</v>
      </c>
      <c r="M24" s="124">
        <v>0</v>
      </c>
      <c r="N24" s="27"/>
      <c r="O24" s="107">
        <v>45</v>
      </c>
      <c r="P24" s="107"/>
      <c r="Q24" s="107"/>
      <c r="R24" s="107"/>
      <c r="S24" s="112">
        <v>1</v>
      </c>
    </row>
    <row r="25" spans="1:19">
      <c r="A25" s="27">
        <v>20</v>
      </c>
      <c r="B25" s="27" t="s">
        <v>162</v>
      </c>
      <c r="C25" s="145">
        <v>34404</v>
      </c>
      <c r="D25" s="27" t="s">
        <v>134</v>
      </c>
      <c r="E25" s="27" t="s">
        <v>132</v>
      </c>
      <c r="F25" s="27">
        <v>1</v>
      </c>
      <c r="G25" s="27">
        <v>1</v>
      </c>
      <c r="H25" s="27">
        <v>0</v>
      </c>
      <c r="I25" s="27">
        <v>45</v>
      </c>
      <c r="J25" s="27">
        <v>0</v>
      </c>
      <c r="K25" s="27">
        <v>0</v>
      </c>
      <c r="L25" s="27">
        <v>0</v>
      </c>
      <c r="M25" s="27">
        <v>0</v>
      </c>
      <c r="N25" s="27"/>
      <c r="O25" s="107">
        <v>45</v>
      </c>
      <c r="P25" s="111" t="s">
        <v>135</v>
      </c>
      <c r="Q25" s="111" t="s">
        <v>135</v>
      </c>
      <c r="R25" s="111" t="s">
        <v>135</v>
      </c>
      <c r="S25" s="111" t="s">
        <v>135</v>
      </c>
    </row>
    <row r="26" spans="1:19">
      <c r="A26" s="90">
        <v>21</v>
      </c>
      <c r="B26" s="90" t="s">
        <v>212</v>
      </c>
      <c r="C26" s="91">
        <v>35956</v>
      </c>
      <c r="D26" s="91" t="s">
        <v>134</v>
      </c>
      <c r="E26" s="90" t="s">
        <v>132</v>
      </c>
      <c r="F26" s="124">
        <v>0</v>
      </c>
      <c r="G26" s="124">
        <v>0</v>
      </c>
      <c r="H26" s="124">
        <v>0</v>
      </c>
      <c r="I26" s="124">
        <v>0</v>
      </c>
      <c r="J26" s="124">
        <v>0</v>
      </c>
      <c r="K26" s="124">
        <v>0</v>
      </c>
      <c r="L26" s="124">
        <v>0</v>
      </c>
      <c r="M26" s="124">
        <v>0</v>
      </c>
      <c r="N26" s="27"/>
      <c r="O26" s="115"/>
      <c r="P26" s="115"/>
      <c r="Q26" s="115"/>
      <c r="R26" s="143"/>
      <c r="S26" s="115"/>
    </row>
    <row r="27" spans="1:19">
      <c r="A27" s="27">
        <v>22</v>
      </c>
      <c r="B27" s="27" t="s">
        <v>165</v>
      </c>
      <c r="C27" s="25">
        <v>35146</v>
      </c>
      <c r="D27" s="25" t="s">
        <v>134</v>
      </c>
      <c r="E27" s="27" t="s">
        <v>145</v>
      </c>
      <c r="F27" s="27">
        <v>4</v>
      </c>
      <c r="G27" s="27">
        <v>4</v>
      </c>
      <c r="H27" s="27">
        <v>0</v>
      </c>
      <c r="I27" s="27">
        <v>315</v>
      </c>
      <c r="J27" s="27">
        <v>0</v>
      </c>
      <c r="K27" s="27">
        <v>0</v>
      </c>
      <c r="L27" s="27">
        <v>1</v>
      </c>
      <c r="M27" s="27">
        <v>0</v>
      </c>
      <c r="N27" s="27"/>
      <c r="O27" s="107"/>
      <c r="P27" s="107">
        <v>45</v>
      </c>
      <c r="Q27" s="107">
        <v>90</v>
      </c>
      <c r="R27" s="107">
        <v>90</v>
      </c>
      <c r="S27" s="108">
        <v>90</v>
      </c>
    </row>
    <row r="28" spans="1:19">
      <c r="A28" s="124">
        <v>23</v>
      </c>
      <c r="B28" s="124" t="s">
        <v>166</v>
      </c>
      <c r="C28" s="125">
        <v>34162</v>
      </c>
      <c r="D28" s="125" t="s">
        <v>134</v>
      </c>
      <c r="E28" s="124" t="s">
        <v>132</v>
      </c>
      <c r="F28" s="124">
        <v>3</v>
      </c>
      <c r="G28" s="124">
        <v>2</v>
      </c>
      <c r="H28" s="124">
        <v>1</v>
      </c>
      <c r="I28" s="124">
        <v>149</v>
      </c>
      <c r="J28" s="124">
        <v>0</v>
      </c>
      <c r="K28" s="124">
        <v>1</v>
      </c>
      <c r="L28" s="124">
        <v>0</v>
      </c>
      <c r="M28" s="124">
        <v>0</v>
      </c>
      <c r="N28" s="27"/>
      <c r="O28" s="107">
        <v>55</v>
      </c>
      <c r="P28" s="107">
        <v>76</v>
      </c>
      <c r="Q28" s="111"/>
      <c r="R28" s="112">
        <v>18</v>
      </c>
      <c r="S28" s="107"/>
    </row>
    <row r="29" spans="1:19">
      <c r="A29" s="27">
        <v>25</v>
      </c>
      <c r="B29" s="27" t="s">
        <v>167</v>
      </c>
      <c r="C29" s="25">
        <v>34090</v>
      </c>
      <c r="D29" s="25" t="s">
        <v>131</v>
      </c>
      <c r="E29" s="27" t="s">
        <v>132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19">
        <v>0</v>
      </c>
      <c r="L29" s="27">
        <v>0</v>
      </c>
      <c r="M29" s="27">
        <v>0</v>
      </c>
      <c r="N29" s="27"/>
      <c r="O29" s="111" t="s">
        <v>135</v>
      </c>
      <c r="P29" s="112"/>
      <c r="Q29" s="112"/>
      <c r="R29" s="112"/>
      <c r="S29" s="111" t="s">
        <v>135</v>
      </c>
    </row>
    <row r="30" spans="1:19">
      <c r="A30" s="124">
        <v>27</v>
      </c>
      <c r="B30" s="124" t="s">
        <v>169</v>
      </c>
      <c r="C30" s="125">
        <v>34195</v>
      </c>
      <c r="D30" s="125" t="s">
        <v>142</v>
      </c>
      <c r="E30" s="124" t="s">
        <v>132</v>
      </c>
      <c r="F30" s="124">
        <v>5</v>
      </c>
      <c r="G30" s="124">
        <v>4</v>
      </c>
      <c r="H30" s="124">
        <v>1</v>
      </c>
      <c r="I30" s="124">
        <v>358</v>
      </c>
      <c r="J30" s="124">
        <v>1</v>
      </c>
      <c r="K30" s="124">
        <v>1</v>
      </c>
      <c r="L30" s="124">
        <v>0</v>
      </c>
      <c r="M30" s="124">
        <v>0</v>
      </c>
      <c r="N30" s="27"/>
      <c r="O30" s="107">
        <v>90</v>
      </c>
      <c r="P30" s="107">
        <v>64</v>
      </c>
      <c r="Q30" s="112">
        <v>45</v>
      </c>
      <c r="R30" s="107">
        <v>72</v>
      </c>
      <c r="S30" s="107">
        <v>87</v>
      </c>
    </row>
    <row r="31" spans="1:19">
      <c r="A31" s="27">
        <v>28</v>
      </c>
      <c r="B31" s="27" t="s">
        <v>170</v>
      </c>
      <c r="C31" s="25">
        <v>33994</v>
      </c>
      <c r="D31" s="25" t="s">
        <v>134</v>
      </c>
      <c r="E31" s="27" t="s">
        <v>132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/>
      <c r="O31" s="111"/>
      <c r="P31" s="111"/>
      <c r="Q31" s="111"/>
      <c r="R31" s="112"/>
      <c r="S31" s="111"/>
    </row>
    <row r="32" spans="1:19">
      <c r="A32" s="124">
        <v>31</v>
      </c>
      <c r="B32" s="124" t="s">
        <v>213</v>
      </c>
      <c r="C32" s="125">
        <v>37804</v>
      </c>
      <c r="D32" s="125" t="s">
        <v>134</v>
      </c>
      <c r="E32" s="124" t="s">
        <v>132</v>
      </c>
      <c r="F32" s="124">
        <v>2</v>
      </c>
      <c r="G32" s="124">
        <v>0</v>
      </c>
      <c r="H32" s="124">
        <v>2</v>
      </c>
      <c r="I32" s="124">
        <v>59</v>
      </c>
      <c r="J32" s="124">
        <v>0</v>
      </c>
      <c r="K32" s="124">
        <v>0</v>
      </c>
      <c r="L32" s="124">
        <v>0</v>
      </c>
      <c r="M32" s="124">
        <v>0</v>
      </c>
      <c r="N32" s="27"/>
      <c r="O32" s="112">
        <v>35</v>
      </c>
      <c r="P32" s="111" t="s">
        <v>135</v>
      </c>
      <c r="Q32" s="112">
        <v>24</v>
      </c>
      <c r="R32" s="111" t="s">
        <v>135</v>
      </c>
      <c r="S32" s="111" t="s">
        <v>135</v>
      </c>
    </row>
    <row r="33" spans="1:19">
      <c r="A33" s="27">
        <v>32</v>
      </c>
      <c r="B33" s="27" t="s">
        <v>173</v>
      </c>
      <c r="C33" s="25">
        <v>34868</v>
      </c>
      <c r="D33" s="25" t="s">
        <v>134</v>
      </c>
      <c r="E33" s="27" t="s">
        <v>132</v>
      </c>
      <c r="F33" s="27">
        <v>4</v>
      </c>
      <c r="G33" s="27">
        <v>4</v>
      </c>
      <c r="H33" s="27">
        <v>0</v>
      </c>
      <c r="I33" s="27">
        <v>336</v>
      </c>
      <c r="J33" s="27">
        <v>1</v>
      </c>
      <c r="K33" s="27">
        <v>2</v>
      </c>
      <c r="L33" s="27">
        <v>0</v>
      </c>
      <c r="M33" s="27">
        <v>0</v>
      </c>
      <c r="N33" s="27"/>
      <c r="O33" s="111" t="s">
        <v>135</v>
      </c>
      <c r="P33" s="107">
        <v>90</v>
      </c>
      <c r="Q33" s="107">
        <v>66</v>
      </c>
      <c r="R33" s="107">
        <v>90</v>
      </c>
      <c r="S33" s="107">
        <v>90</v>
      </c>
    </row>
    <row r="34" spans="1:19">
      <c r="A34" s="124">
        <v>33</v>
      </c>
      <c r="B34" s="124" t="s">
        <v>214</v>
      </c>
      <c r="C34" s="125">
        <v>37170</v>
      </c>
      <c r="D34" s="125" t="s">
        <v>142</v>
      </c>
      <c r="E34" s="124" t="s">
        <v>132</v>
      </c>
      <c r="F34" s="124">
        <v>2</v>
      </c>
      <c r="G34" s="124">
        <v>1</v>
      </c>
      <c r="H34" s="124">
        <v>1</v>
      </c>
      <c r="I34" s="124">
        <v>91</v>
      </c>
      <c r="J34" s="124">
        <v>0</v>
      </c>
      <c r="K34" s="124">
        <v>0</v>
      </c>
      <c r="L34" s="124">
        <v>0</v>
      </c>
      <c r="M34" s="124">
        <v>0</v>
      </c>
      <c r="N34" s="27"/>
      <c r="O34" s="107">
        <v>90</v>
      </c>
      <c r="P34" s="111" t="s">
        <v>135</v>
      </c>
      <c r="Q34" s="111" t="s">
        <v>135</v>
      </c>
      <c r="R34" s="112">
        <v>1</v>
      </c>
      <c r="S34" s="111" t="s">
        <v>135</v>
      </c>
    </row>
    <row r="35" spans="1:19">
      <c r="A35" s="27">
        <v>37</v>
      </c>
      <c r="B35" s="27" t="s">
        <v>215</v>
      </c>
      <c r="C35" s="25">
        <v>37714</v>
      </c>
      <c r="D35" s="25" t="s">
        <v>134</v>
      </c>
      <c r="E35" s="27" t="s">
        <v>132</v>
      </c>
      <c r="F35" s="27">
        <v>1</v>
      </c>
      <c r="G35" s="27">
        <v>0</v>
      </c>
      <c r="H35" s="27">
        <v>1</v>
      </c>
      <c r="I35" s="27">
        <v>45</v>
      </c>
      <c r="J35" s="27">
        <v>0</v>
      </c>
      <c r="K35" s="27">
        <v>0</v>
      </c>
      <c r="L35" s="27">
        <v>1</v>
      </c>
      <c r="M35" s="27">
        <v>0</v>
      </c>
      <c r="N35" s="27"/>
      <c r="O35" s="113">
        <v>45</v>
      </c>
      <c r="P35" s="112"/>
      <c r="Q35" s="111" t="s">
        <v>135</v>
      </c>
      <c r="R35" s="111" t="s">
        <v>135</v>
      </c>
      <c r="S35" s="107"/>
    </row>
    <row r="36" spans="1:19">
      <c r="A36" s="124">
        <v>38</v>
      </c>
      <c r="B36" s="124" t="s">
        <v>216</v>
      </c>
      <c r="C36" s="125">
        <v>37885</v>
      </c>
      <c r="D36" s="125" t="s">
        <v>144</v>
      </c>
      <c r="E36" s="124" t="s">
        <v>132</v>
      </c>
      <c r="F36" s="124">
        <v>1</v>
      </c>
      <c r="G36" s="124">
        <v>0</v>
      </c>
      <c r="H36" s="124">
        <v>1</v>
      </c>
      <c r="I36" s="124">
        <v>28</v>
      </c>
      <c r="J36" s="124">
        <v>0</v>
      </c>
      <c r="K36" s="131">
        <v>0</v>
      </c>
      <c r="L36" s="124">
        <v>0</v>
      </c>
      <c r="M36" s="124">
        <v>0</v>
      </c>
      <c r="N36" s="27"/>
      <c r="O36" s="112">
        <v>28</v>
      </c>
      <c r="P36" s="111"/>
      <c r="Q36" s="111"/>
      <c r="R36" s="111" t="s">
        <v>135</v>
      </c>
      <c r="S36" s="111" t="s">
        <v>135</v>
      </c>
    </row>
    <row r="37" spans="1:19">
      <c r="A37" s="146">
        <v>39</v>
      </c>
      <c r="B37" s="146" t="s">
        <v>217</v>
      </c>
      <c r="C37" s="147">
        <v>37627</v>
      </c>
      <c r="D37" s="147" t="s">
        <v>134</v>
      </c>
      <c r="E37" s="146" t="s">
        <v>132</v>
      </c>
      <c r="F37" s="146">
        <v>0</v>
      </c>
      <c r="G37" s="146">
        <v>0</v>
      </c>
      <c r="H37" s="146">
        <v>0</v>
      </c>
      <c r="I37" s="146">
        <v>0</v>
      </c>
      <c r="J37" s="146">
        <v>0</v>
      </c>
      <c r="K37" s="149">
        <v>0</v>
      </c>
      <c r="L37" s="146">
        <v>0</v>
      </c>
      <c r="M37" s="146">
        <v>0</v>
      </c>
      <c r="N37" s="27"/>
      <c r="O37" s="112"/>
      <c r="P37" s="111"/>
      <c r="Q37" s="111"/>
      <c r="R37" s="112"/>
      <c r="S37" s="139"/>
    </row>
    <row r="38" spans="1:19">
      <c r="A38" s="124">
        <v>40</v>
      </c>
      <c r="B38" s="124" t="s">
        <v>218</v>
      </c>
      <c r="C38" s="125">
        <v>37623</v>
      </c>
      <c r="D38" s="125" t="s">
        <v>134</v>
      </c>
      <c r="E38" s="124" t="s">
        <v>132</v>
      </c>
      <c r="F38" s="124">
        <v>0</v>
      </c>
      <c r="G38" s="124">
        <v>0</v>
      </c>
      <c r="H38" s="124">
        <v>0</v>
      </c>
      <c r="I38" s="124">
        <v>0</v>
      </c>
      <c r="J38" s="124">
        <v>0</v>
      </c>
      <c r="K38" s="131">
        <v>0</v>
      </c>
      <c r="L38" s="124">
        <v>0</v>
      </c>
      <c r="M38" s="124">
        <v>0</v>
      </c>
      <c r="N38" s="27"/>
      <c r="O38" s="112"/>
      <c r="P38" s="111"/>
      <c r="Q38" s="111"/>
      <c r="R38" s="112"/>
      <c r="S38" s="139"/>
    </row>
    <row r="39" spans="1:19">
      <c r="A39" s="27">
        <v>41</v>
      </c>
      <c r="B39" s="27" t="s">
        <v>219</v>
      </c>
      <c r="C39" s="25">
        <v>37927</v>
      </c>
      <c r="D39" s="25" t="s">
        <v>131</v>
      </c>
      <c r="E39" s="27" t="s">
        <v>132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/>
      <c r="O39" s="111" t="s">
        <v>135</v>
      </c>
      <c r="P39" s="111"/>
      <c r="Q39" s="111"/>
      <c r="R39" s="111"/>
      <c r="S39" s="115"/>
    </row>
    <row r="40" spans="1:19">
      <c r="A40" s="90">
        <v>42</v>
      </c>
      <c r="B40" s="90" t="s">
        <v>220</v>
      </c>
      <c r="C40" s="91">
        <v>37870</v>
      </c>
      <c r="D40" s="91" t="s">
        <v>134</v>
      </c>
      <c r="E40" s="90" t="s">
        <v>132</v>
      </c>
      <c r="F40" s="124">
        <v>0</v>
      </c>
      <c r="G40" s="124">
        <v>0</v>
      </c>
      <c r="H40" s="124">
        <v>0</v>
      </c>
      <c r="I40" s="124">
        <v>0</v>
      </c>
      <c r="J40" s="124">
        <v>0</v>
      </c>
      <c r="K40" s="124">
        <v>0</v>
      </c>
      <c r="L40" s="124">
        <v>0</v>
      </c>
      <c r="M40" s="124">
        <v>0</v>
      </c>
      <c r="N40" s="27"/>
      <c r="O40" s="111"/>
      <c r="P40" s="132"/>
      <c r="Q40" s="132"/>
      <c r="R40" s="132"/>
      <c r="S40" s="115"/>
    </row>
    <row r="41" spans="1:19">
      <c r="A41" s="146">
        <v>43</v>
      </c>
      <c r="B41" s="146" t="s">
        <v>185</v>
      </c>
      <c r="C41" s="147">
        <v>38066</v>
      </c>
      <c r="D41" s="147" t="s">
        <v>134</v>
      </c>
      <c r="E41" s="146" t="s">
        <v>132</v>
      </c>
      <c r="F41" s="146">
        <v>0</v>
      </c>
      <c r="G41" s="146">
        <v>0</v>
      </c>
      <c r="H41" s="146">
        <v>0</v>
      </c>
      <c r="I41" s="146">
        <v>0</v>
      </c>
      <c r="J41" s="146">
        <v>0</v>
      </c>
      <c r="K41" s="146">
        <v>0</v>
      </c>
      <c r="L41" s="146">
        <v>0</v>
      </c>
      <c r="M41" s="146">
        <v>0</v>
      </c>
      <c r="N41" s="27"/>
      <c r="O41" s="112"/>
      <c r="P41" s="115"/>
      <c r="Q41" s="115"/>
      <c r="R41" s="143"/>
      <c r="S41" s="115"/>
    </row>
    <row r="42" spans="1:19">
      <c r="A42" s="90">
        <v>44</v>
      </c>
      <c r="B42" s="90" t="s">
        <v>221</v>
      </c>
      <c r="C42" s="91">
        <v>37844</v>
      </c>
      <c r="D42" s="91" t="s">
        <v>134</v>
      </c>
      <c r="E42" s="90" t="s">
        <v>132</v>
      </c>
      <c r="F42" s="124">
        <v>0</v>
      </c>
      <c r="G42" s="124">
        <v>0</v>
      </c>
      <c r="H42" s="124">
        <v>0</v>
      </c>
      <c r="I42" s="124">
        <v>0</v>
      </c>
      <c r="J42" s="124">
        <v>0</v>
      </c>
      <c r="K42" s="124">
        <v>0</v>
      </c>
      <c r="L42" s="124">
        <v>0</v>
      </c>
      <c r="M42" s="124">
        <v>0</v>
      </c>
      <c r="N42" s="27"/>
      <c r="O42" s="112"/>
      <c r="P42" s="115"/>
      <c r="Q42" s="115"/>
      <c r="R42" s="143"/>
      <c r="S42" s="115"/>
    </row>
    <row r="43" spans="1:19">
      <c r="A43" s="27">
        <v>45</v>
      </c>
      <c r="B43" s="27" t="s">
        <v>222</v>
      </c>
      <c r="C43" s="25">
        <v>37873</v>
      </c>
      <c r="D43" s="25" t="s">
        <v>142</v>
      </c>
      <c r="E43" s="27" t="s">
        <v>132</v>
      </c>
      <c r="F43" s="27">
        <v>1</v>
      </c>
      <c r="G43" s="27">
        <v>0</v>
      </c>
      <c r="H43" s="27">
        <v>1</v>
      </c>
      <c r="I43" s="27">
        <v>13</v>
      </c>
      <c r="J43" s="27">
        <v>0</v>
      </c>
      <c r="K43" s="27">
        <v>0</v>
      </c>
      <c r="L43" s="27">
        <v>0</v>
      </c>
      <c r="M43" s="27">
        <v>0</v>
      </c>
      <c r="N43" s="27"/>
      <c r="O43" s="112">
        <v>13</v>
      </c>
      <c r="P43" s="111"/>
      <c r="Q43" s="111" t="s">
        <v>135</v>
      </c>
      <c r="R43" s="111" t="s">
        <v>135</v>
      </c>
      <c r="S43" s="111" t="s">
        <v>135</v>
      </c>
    </row>
    <row r="44" spans="1:19">
      <c r="A44" s="84"/>
      <c r="B44" s="95" t="s">
        <v>196</v>
      </c>
      <c r="C44" s="94"/>
      <c r="D44" s="95" t="s">
        <v>98</v>
      </c>
      <c r="E44" s="96"/>
      <c r="F44" s="95" t="s">
        <v>103</v>
      </c>
      <c r="G44" s="97" t="s">
        <v>136</v>
      </c>
      <c r="H44" s="93" t="s">
        <v>197</v>
      </c>
      <c r="I44" s="93"/>
      <c r="J44" s="93"/>
      <c r="K44" s="93"/>
      <c r="L44" s="93"/>
      <c r="M44" s="117"/>
      <c r="N44" s="27"/>
      <c r="O44" s="150"/>
      <c r="P44" s="151"/>
      <c r="Q44" s="151"/>
      <c r="R44" s="151"/>
      <c r="S44" s="158"/>
    </row>
    <row r="45" spans="1:19">
      <c r="A45" s="84"/>
      <c r="B45" s="93" t="s">
        <v>199</v>
      </c>
      <c r="C45" s="98"/>
      <c r="D45" s="95" t="s">
        <v>99</v>
      </c>
      <c r="E45" s="99"/>
      <c r="F45" s="95" t="s">
        <v>200</v>
      </c>
      <c r="G45" s="148" t="s">
        <v>201</v>
      </c>
      <c r="H45" s="148"/>
      <c r="I45" s="148"/>
      <c r="J45" s="148"/>
      <c r="K45" s="148"/>
      <c r="L45" s="148"/>
      <c r="M45" s="118"/>
      <c r="N45" s="27"/>
      <c r="O45" s="152"/>
      <c r="P45" s="153"/>
      <c r="Q45" s="153"/>
      <c r="R45" s="153"/>
      <c r="S45" s="159"/>
    </row>
    <row r="46" spans="1:19">
      <c r="A46" s="100"/>
      <c r="B46" s="101"/>
      <c r="C46" s="102"/>
      <c r="D46" s="101" t="s">
        <v>202</v>
      </c>
      <c r="E46" s="103"/>
      <c r="F46" s="101" t="s">
        <v>104</v>
      </c>
      <c r="G46" s="101" t="s">
        <v>203</v>
      </c>
      <c r="H46" s="101"/>
      <c r="I46" s="101"/>
      <c r="J46" s="101"/>
      <c r="K46" s="101"/>
      <c r="L46" s="101"/>
      <c r="M46" s="119"/>
      <c r="N46" s="27"/>
      <c r="O46" s="154"/>
      <c r="P46" s="155"/>
      <c r="Q46" s="155"/>
      <c r="R46" s="155"/>
      <c r="S46" s="160"/>
    </row>
    <row r="47" spans="1:1">
      <c r="A47" s="84"/>
    </row>
  </sheetData>
  <mergeCells count="7">
    <mergeCell ref="H44:L44"/>
    <mergeCell ref="G45:M45"/>
    <mergeCell ref="G46:M46"/>
    <mergeCell ref="A44:A46"/>
    <mergeCell ref="N7:N46"/>
    <mergeCell ref="A1:M5"/>
    <mergeCell ref="O44:S46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4"/>
  <sheetViews>
    <sheetView showGridLines="0" tabSelected="1" workbookViewId="0">
      <pane xSplit="1" ySplit="6" topLeftCell="B7" activePane="bottomRight" state="frozen"/>
      <selection/>
      <selection pane="topRight"/>
      <selection pane="bottomLeft"/>
      <selection pane="bottomRight" activeCell="O51" sqref="A1:X53"/>
    </sheetView>
  </sheetViews>
  <sheetFormatPr defaultColWidth="9" defaultRowHeight="16.5"/>
  <cols>
    <col min="1" max="1" width="9" style="83"/>
    <col min="2" max="2" width="22.125" style="84" customWidth="1"/>
    <col min="3" max="3" width="11" style="84" customWidth="1"/>
    <col min="4" max="4" width="9.5" style="84" customWidth="1"/>
    <col min="5" max="5" width="10.25" style="84" customWidth="1"/>
    <col min="6" max="6" width="9.5" style="84" customWidth="1"/>
    <col min="7" max="12" width="8.63333333333333" style="84" customWidth="1"/>
    <col min="13" max="13" width="9.125" style="84" customWidth="1"/>
    <col min="14" max="14" width="9" style="84"/>
    <col min="15" max="17" width="14.125" style="84" customWidth="1"/>
    <col min="18" max="18" width="14.125" style="122" customWidth="1"/>
    <col min="19" max="24" width="14.125" style="84" customWidth="1"/>
  </cols>
  <sheetData>
    <row r="1" customHeight="1" spans="1:24">
      <c r="A1" s="85" t="s">
        <v>228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104" t="s">
        <v>1</v>
      </c>
      <c r="O1" s="105" t="s">
        <v>5</v>
      </c>
      <c r="P1" s="105" t="s">
        <v>5</v>
      </c>
      <c r="Q1" s="105" t="s">
        <v>5</v>
      </c>
      <c r="R1" s="105" t="s">
        <v>5</v>
      </c>
      <c r="S1" s="105" t="s">
        <v>5</v>
      </c>
      <c r="T1" s="105" t="s">
        <v>5</v>
      </c>
      <c r="U1" s="105" t="s">
        <v>5</v>
      </c>
      <c r="V1" s="105" t="s">
        <v>5</v>
      </c>
      <c r="W1" s="105" t="s">
        <v>5</v>
      </c>
      <c r="X1" s="105" t="s">
        <v>5</v>
      </c>
    </row>
    <row r="2" customHeight="1" spans="1:24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104" t="s">
        <v>6</v>
      </c>
      <c r="O2" s="106">
        <v>45553</v>
      </c>
      <c r="P2" s="106">
        <v>45566</v>
      </c>
      <c r="Q2" s="106">
        <v>45587</v>
      </c>
      <c r="R2" s="137">
        <v>45601</v>
      </c>
      <c r="S2" s="137">
        <v>45622</v>
      </c>
      <c r="T2" s="106">
        <v>45629</v>
      </c>
      <c r="U2" s="106">
        <v>45699</v>
      </c>
      <c r="V2" s="106">
        <v>45707</v>
      </c>
      <c r="W2" s="106">
        <v>45720</v>
      </c>
      <c r="X2" s="106">
        <v>45727</v>
      </c>
    </row>
    <row r="3" s="120" customFormat="1" ht="14.25" spans="1:24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05" t="s">
        <v>7</v>
      </c>
      <c r="O3" s="105">
        <v>1</v>
      </c>
      <c r="P3" s="105">
        <v>2</v>
      </c>
      <c r="Q3" s="105">
        <v>3</v>
      </c>
      <c r="R3" s="105">
        <v>4</v>
      </c>
      <c r="S3" s="105">
        <v>5</v>
      </c>
      <c r="T3" s="105">
        <v>6</v>
      </c>
      <c r="U3" s="105">
        <v>7</v>
      </c>
      <c r="V3" s="105">
        <v>8</v>
      </c>
      <c r="W3" s="105" t="s">
        <v>15</v>
      </c>
      <c r="X3" s="105" t="s">
        <v>16</v>
      </c>
    </row>
    <row r="4" s="120" customFormat="1" ht="14.25" spans="1:24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05" t="s">
        <v>17</v>
      </c>
      <c r="O4" s="128" t="s">
        <v>46</v>
      </c>
      <c r="P4" s="128" t="s">
        <v>49</v>
      </c>
      <c r="Q4" s="128" t="s">
        <v>51</v>
      </c>
      <c r="R4" s="128" t="s">
        <v>53</v>
      </c>
      <c r="S4" s="107" t="s">
        <v>55</v>
      </c>
      <c r="T4" s="128" t="s">
        <v>56</v>
      </c>
      <c r="U4" s="107" t="s">
        <v>57</v>
      </c>
      <c r="V4" s="107" t="s">
        <v>58</v>
      </c>
      <c r="W4" s="107" t="s">
        <v>58</v>
      </c>
      <c r="X4" s="107" t="s">
        <v>59</v>
      </c>
    </row>
    <row r="5" s="120" customFormat="1" ht="28.5" spans="1:24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05" t="s">
        <v>60</v>
      </c>
      <c r="O5" s="128" t="s">
        <v>81</v>
      </c>
      <c r="P5" s="128" t="s">
        <v>84</v>
      </c>
      <c r="Q5" s="128" t="s">
        <v>85</v>
      </c>
      <c r="R5" s="128" t="s">
        <v>86</v>
      </c>
      <c r="S5" s="128" t="s">
        <v>87</v>
      </c>
      <c r="T5" s="128" t="s">
        <v>81</v>
      </c>
      <c r="U5" s="128" t="s">
        <v>88</v>
      </c>
      <c r="V5" s="128" t="s">
        <v>89</v>
      </c>
      <c r="W5" s="128" t="s">
        <v>90</v>
      </c>
      <c r="X5" s="128" t="s">
        <v>91</v>
      </c>
    </row>
    <row r="6" spans="1:24">
      <c r="A6" s="87" t="s">
        <v>92</v>
      </c>
      <c r="B6" s="87" t="s">
        <v>93</v>
      </c>
      <c r="C6" s="87" t="s">
        <v>94</v>
      </c>
      <c r="D6" s="87" t="s">
        <v>95</v>
      </c>
      <c r="E6" s="87" t="s">
        <v>96</v>
      </c>
      <c r="F6" s="87" t="s">
        <v>97</v>
      </c>
      <c r="G6" s="87" t="s">
        <v>98</v>
      </c>
      <c r="H6" s="87" t="s">
        <v>99</v>
      </c>
      <c r="I6" s="87" t="s">
        <v>100</v>
      </c>
      <c r="J6" s="87" t="s">
        <v>101</v>
      </c>
      <c r="K6" s="87" t="s">
        <v>102</v>
      </c>
      <c r="L6" s="87" t="s">
        <v>103</v>
      </c>
      <c r="M6" s="87" t="s">
        <v>104</v>
      </c>
      <c r="N6" s="104" t="s">
        <v>105</v>
      </c>
      <c r="O6" s="107" t="s">
        <v>109</v>
      </c>
      <c r="P6" s="107" t="s">
        <v>126</v>
      </c>
      <c r="Q6" s="107" t="s">
        <v>125</v>
      </c>
      <c r="R6" s="107" t="s">
        <v>124</v>
      </c>
      <c r="S6" s="107" t="s">
        <v>107</v>
      </c>
      <c r="T6" s="107" t="s">
        <v>112</v>
      </c>
      <c r="U6" s="107" t="s">
        <v>127</v>
      </c>
      <c r="V6" s="107" t="s">
        <v>128</v>
      </c>
      <c r="W6" s="107" t="s">
        <v>106</v>
      </c>
      <c r="X6" s="107" t="s">
        <v>129</v>
      </c>
    </row>
    <row r="7" spans="1:24">
      <c r="A7" s="27">
        <v>1</v>
      </c>
      <c r="B7" s="27" t="s">
        <v>130</v>
      </c>
      <c r="C7" s="25">
        <v>33266</v>
      </c>
      <c r="D7" s="25" t="s">
        <v>131</v>
      </c>
      <c r="E7" s="27" t="s">
        <v>132</v>
      </c>
      <c r="F7" s="27">
        <v>10</v>
      </c>
      <c r="G7" s="27">
        <v>10</v>
      </c>
      <c r="H7" s="27">
        <v>0</v>
      </c>
      <c r="I7" s="27">
        <v>900</v>
      </c>
      <c r="J7" s="27">
        <v>0</v>
      </c>
      <c r="K7" s="27">
        <v>0</v>
      </c>
      <c r="L7" s="27">
        <v>1</v>
      </c>
      <c r="M7" s="27">
        <v>0</v>
      </c>
      <c r="N7" s="27"/>
      <c r="O7" s="107">
        <v>90</v>
      </c>
      <c r="P7" s="107">
        <v>90</v>
      </c>
      <c r="Q7" s="107">
        <v>90</v>
      </c>
      <c r="R7" s="107">
        <v>90</v>
      </c>
      <c r="S7" s="108">
        <v>90</v>
      </c>
      <c r="T7" s="107">
        <v>90</v>
      </c>
      <c r="U7" s="107">
        <v>90</v>
      </c>
      <c r="V7" s="107">
        <v>90</v>
      </c>
      <c r="W7" s="107">
        <v>90</v>
      </c>
      <c r="X7" s="107">
        <v>90</v>
      </c>
    </row>
    <row r="8" spans="1:24">
      <c r="A8" s="88">
        <v>2</v>
      </c>
      <c r="B8" s="88" t="s">
        <v>133</v>
      </c>
      <c r="C8" s="89">
        <v>34227</v>
      </c>
      <c r="D8" s="89" t="s">
        <v>134</v>
      </c>
      <c r="E8" s="88" t="s">
        <v>132</v>
      </c>
      <c r="F8" s="88">
        <v>7</v>
      </c>
      <c r="G8" s="88">
        <v>6</v>
      </c>
      <c r="H8" s="88">
        <v>1</v>
      </c>
      <c r="I8" s="88">
        <v>481</v>
      </c>
      <c r="J8" s="88">
        <v>1</v>
      </c>
      <c r="K8" s="88">
        <v>1</v>
      </c>
      <c r="L8" s="88">
        <v>1</v>
      </c>
      <c r="M8" s="88">
        <v>1</v>
      </c>
      <c r="N8" s="27"/>
      <c r="O8" s="111" t="s">
        <v>135</v>
      </c>
      <c r="P8" s="111" t="s">
        <v>135</v>
      </c>
      <c r="Q8" s="107">
        <v>90</v>
      </c>
      <c r="R8" s="112">
        <v>45</v>
      </c>
      <c r="S8" s="130">
        <v>31</v>
      </c>
      <c r="T8" s="138" t="s">
        <v>136</v>
      </c>
      <c r="U8" s="107">
        <v>90</v>
      </c>
      <c r="V8" s="107">
        <v>45</v>
      </c>
      <c r="W8" s="108">
        <v>90</v>
      </c>
      <c r="X8" s="107">
        <v>90</v>
      </c>
    </row>
    <row r="9" spans="1:24">
      <c r="A9" s="27">
        <v>3</v>
      </c>
      <c r="B9" s="27" t="s">
        <v>137</v>
      </c>
      <c r="C9" s="25">
        <v>34481</v>
      </c>
      <c r="D9" s="25" t="s">
        <v>134</v>
      </c>
      <c r="E9" s="27" t="s">
        <v>132</v>
      </c>
      <c r="F9" s="27">
        <v>6</v>
      </c>
      <c r="G9" s="27">
        <v>6</v>
      </c>
      <c r="H9" s="27">
        <v>0</v>
      </c>
      <c r="I9" s="27">
        <v>478</v>
      </c>
      <c r="J9" s="27">
        <v>0</v>
      </c>
      <c r="K9" s="27">
        <v>0</v>
      </c>
      <c r="L9" s="27">
        <v>0</v>
      </c>
      <c r="M9" s="27">
        <v>0</v>
      </c>
      <c r="N9" s="27"/>
      <c r="O9" s="107">
        <v>90</v>
      </c>
      <c r="P9" s="107">
        <v>90</v>
      </c>
      <c r="Q9" s="107"/>
      <c r="R9" s="107">
        <v>45</v>
      </c>
      <c r="S9" s="107"/>
      <c r="T9" s="107"/>
      <c r="U9" s="107"/>
      <c r="V9" s="107">
        <v>73</v>
      </c>
      <c r="W9" s="107">
        <v>90</v>
      </c>
      <c r="X9" s="107">
        <v>90</v>
      </c>
    </row>
    <row r="10" spans="1:24">
      <c r="A10" s="90">
        <v>4</v>
      </c>
      <c r="B10" s="90" t="s">
        <v>138</v>
      </c>
      <c r="C10" s="91">
        <v>32547</v>
      </c>
      <c r="D10" s="91" t="s">
        <v>134</v>
      </c>
      <c r="E10" s="90" t="s">
        <v>132</v>
      </c>
      <c r="F10" s="90">
        <v>8</v>
      </c>
      <c r="G10" s="90">
        <v>6</v>
      </c>
      <c r="H10" s="90">
        <v>2</v>
      </c>
      <c r="I10" s="90">
        <v>514</v>
      </c>
      <c r="J10" s="90">
        <v>0</v>
      </c>
      <c r="K10" s="90">
        <v>0</v>
      </c>
      <c r="L10" s="90">
        <v>1</v>
      </c>
      <c r="M10" s="90">
        <v>0</v>
      </c>
      <c r="N10" s="27"/>
      <c r="O10" s="112">
        <v>16</v>
      </c>
      <c r="P10" s="107">
        <v>62</v>
      </c>
      <c r="Q10" s="107">
        <v>75</v>
      </c>
      <c r="R10" s="108">
        <v>74</v>
      </c>
      <c r="S10" s="107">
        <v>90</v>
      </c>
      <c r="T10" s="107">
        <v>90</v>
      </c>
      <c r="U10" s="111" t="s">
        <v>135</v>
      </c>
      <c r="V10" s="112">
        <v>17</v>
      </c>
      <c r="W10" s="107">
        <v>90</v>
      </c>
      <c r="X10" s="111" t="s">
        <v>135</v>
      </c>
    </row>
    <row r="11" spans="1:24">
      <c r="A11" s="27">
        <v>5</v>
      </c>
      <c r="B11" s="27" t="s">
        <v>139</v>
      </c>
      <c r="C11" s="25">
        <v>32637</v>
      </c>
      <c r="D11" s="25" t="s">
        <v>134</v>
      </c>
      <c r="E11" s="27" t="s">
        <v>132</v>
      </c>
      <c r="F11" s="27">
        <v>2</v>
      </c>
      <c r="G11" s="27">
        <v>1</v>
      </c>
      <c r="H11" s="27">
        <v>1</v>
      </c>
      <c r="I11" s="27">
        <v>135</v>
      </c>
      <c r="J11" s="27">
        <v>0</v>
      </c>
      <c r="K11" s="27">
        <v>0</v>
      </c>
      <c r="L11" s="27">
        <v>0</v>
      </c>
      <c r="M11" s="27">
        <v>0</v>
      </c>
      <c r="N11" s="27"/>
      <c r="O11" s="107"/>
      <c r="P11" s="107"/>
      <c r="Q11" s="107"/>
      <c r="R11" s="107"/>
      <c r="S11" s="107"/>
      <c r="T11" s="111"/>
      <c r="U11" s="107">
        <v>90</v>
      </c>
      <c r="V11" s="112">
        <v>45</v>
      </c>
      <c r="W11" s="107"/>
      <c r="X11" s="107"/>
    </row>
    <row r="12" spans="1:24">
      <c r="A12" s="90">
        <v>6</v>
      </c>
      <c r="B12" s="90" t="s">
        <v>140</v>
      </c>
      <c r="C12" s="91">
        <v>32791</v>
      </c>
      <c r="D12" s="91" t="s">
        <v>134</v>
      </c>
      <c r="E12" s="90" t="s">
        <v>132</v>
      </c>
      <c r="F12" s="90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27"/>
      <c r="O12" s="111" t="s">
        <v>135</v>
      </c>
      <c r="P12" s="111" t="s">
        <v>135</v>
      </c>
      <c r="Q12" s="111" t="s">
        <v>135</v>
      </c>
      <c r="R12" s="111" t="s">
        <v>135</v>
      </c>
      <c r="S12" s="111" t="s">
        <v>135</v>
      </c>
      <c r="T12" s="111" t="s">
        <v>135</v>
      </c>
      <c r="U12" s="111"/>
      <c r="V12" s="107"/>
      <c r="W12" s="111"/>
      <c r="X12" s="107"/>
    </row>
    <row r="13" spans="1:24">
      <c r="A13" s="27">
        <v>7</v>
      </c>
      <c r="B13" s="27" t="s">
        <v>141</v>
      </c>
      <c r="C13" s="25">
        <v>33561</v>
      </c>
      <c r="D13" s="25" t="s">
        <v>142</v>
      </c>
      <c r="E13" s="27" t="s">
        <v>132</v>
      </c>
      <c r="F13" s="27">
        <v>2</v>
      </c>
      <c r="G13" s="27">
        <v>1</v>
      </c>
      <c r="H13" s="27">
        <v>1</v>
      </c>
      <c r="I13" s="27">
        <v>84</v>
      </c>
      <c r="J13" s="110">
        <v>1</v>
      </c>
      <c r="K13" s="27">
        <v>1</v>
      </c>
      <c r="L13" s="27">
        <v>0</v>
      </c>
      <c r="M13" s="27">
        <v>0</v>
      </c>
      <c r="N13" s="27"/>
      <c r="O13" s="112">
        <v>23</v>
      </c>
      <c r="P13" s="107"/>
      <c r="Q13" s="107">
        <v>61</v>
      </c>
      <c r="R13" s="107"/>
      <c r="S13" s="107"/>
      <c r="T13" s="107"/>
      <c r="U13" s="107"/>
      <c r="V13" s="107"/>
      <c r="W13" s="107"/>
      <c r="X13" s="107"/>
    </row>
    <row r="14" spans="1:24">
      <c r="A14" s="90">
        <v>8</v>
      </c>
      <c r="B14" s="90" t="s">
        <v>143</v>
      </c>
      <c r="C14" s="91">
        <v>33490</v>
      </c>
      <c r="D14" s="91" t="s">
        <v>144</v>
      </c>
      <c r="E14" s="90" t="s">
        <v>145</v>
      </c>
      <c r="F14" s="90">
        <v>6</v>
      </c>
      <c r="G14" s="90">
        <v>6</v>
      </c>
      <c r="H14" s="90">
        <v>0</v>
      </c>
      <c r="I14" s="90">
        <v>540</v>
      </c>
      <c r="J14" s="90" t="s">
        <v>226</v>
      </c>
      <c r="K14" s="129">
        <v>6</v>
      </c>
      <c r="L14" s="90">
        <v>2</v>
      </c>
      <c r="M14" s="90">
        <v>0</v>
      </c>
      <c r="N14" s="27"/>
      <c r="O14" s="107">
        <v>90</v>
      </c>
      <c r="P14" s="107">
        <v>90</v>
      </c>
      <c r="Q14" s="107">
        <v>90</v>
      </c>
      <c r="R14" s="108">
        <v>90</v>
      </c>
      <c r="S14" s="108">
        <v>90</v>
      </c>
      <c r="T14" s="107">
        <v>90</v>
      </c>
      <c r="U14" s="107"/>
      <c r="V14" s="107"/>
      <c r="W14" s="107"/>
      <c r="X14" s="107"/>
    </row>
    <row r="15" spans="1:24">
      <c r="A15" s="27">
        <v>9</v>
      </c>
      <c r="B15" s="27" t="s">
        <v>147</v>
      </c>
      <c r="C15" s="25">
        <v>34422</v>
      </c>
      <c r="D15" s="25" t="s">
        <v>142</v>
      </c>
      <c r="E15" s="27" t="s">
        <v>145</v>
      </c>
      <c r="F15" s="27">
        <v>10</v>
      </c>
      <c r="G15" s="27">
        <v>9</v>
      </c>
      <c r="H15" s="27">
        <v>1</v>
      </c>
      <c r="I15" s="27">
        <v>767</v>
      </c>
      <c r="J15" s="27">
        <v>1</v>
      </c>
      <c r="K15" s="27">
        <v>0</v>
      </c>
      <c r="L15" s="27">
        <v>1</v>
      </c>
      <c r="M15" s="27">
        <v>0</v>
      </c>
      <c r="N15" s="27"/>
      <c r="O15" s="107">
        <v>90</v>
      </c>
      <c r="P15" s="107">
        <v>90</v>
      </c>
      <c r="Q15" s="107">
        <v>61</v>
      </c>
      <c r="R15" s="107">
        <v>82</v>
      </c>
      <c r="S15" s="112">
        <v>22</v>
      </c>
      <c r="T15" s="108">
        <v>62</v>
      </c>
      <c r="U15" s="107">
        <v>90</v>
      </c>
      <c r="V15" s="107">
        <v>90</v>
      </c>
      <c r="W15" s="107">
        <v>90</v>
      </c>
      <c r="X15" s="107">
        <v>90</v>
      </c>
    </row>
    <row r="16" spans="1:24">
      <c r="A16" s="90">
        <v>10</v>
      </c>
      <c r="B16" s="90" t="s">
        <v>148</v>
      </c>
      <c r="C16" s="91">
        <v>35558</v>
      </c>
      <c r="D16" s="91" t="s">
        <v>144</v>
      </c>
      <c r="E16" s="90" t="s">
        <v>149</v>
      </c>
      <c r="F16" s="90">
        <v>5</v>
      </c>
      <c r="G16" s="90">
        <v>3</v>
      </c>
      <c r="H16" s="90">
        <v>2</v>
      </c>
      <c r="I16" s="90">
        <v>321</v>
      </c>
      <c r="J16" s="90">
        <v>5</v>
      </c>
      <c r="K16" s="90">
        <v>0</v>
      </c>
      <c r="L16" s="90">
        <v>1</v>
      </c>
      <c r="M16" s="90">
        <v>0</v>
      </c>
      <c r="N16" s="27"/>
      <c r="O16" s="107">
        <v>67</v>
      </c>
      <c r="P16" s="107"/>
      <c r="Q16" s="112">
        <v>29</v>
      </c>
      <c r="R16" s="112">
        <v>45</v>
      </c>
      <c r="S16" s="107">
        <v>90</v>
      </c>
      <c r="T16" s="108">
        <v>90</v>
      </c>
      <c r="U16" s="107"/>
      <c r="V16" s="111"/>
      <c r="W16" s="107"/>
      <c r="X16" s="111"/>
    </row>
    <row r="17" spans="1:24">
      <c r="A17" s="27">
        <v>11</v>
      </c>
      <c r="B17" s="27" t="s">
        <v>151</v>
      </c>
      <c r="C17" s="25">
        <v>32578</v>
      </c>
      <c r="D17" s="25" t="s">
        <v>142</v>
      </c>
      <c r="E17" s="27" t="s">
        <v>132</v>
      </c>
      <c r="F17" s="27">
        <v>7</v>
      </c>
      <c r="G17" s="27">
        <v>3</v>
      </c>
      <c r="H17" s="27">
        <v>4</v>
      </c>
      <c r="I17" s="27">
        <v>222</v>
      </c>
      <c r="J17" s="27">
        <v>0</v>
      </c>
      <c r="K17" s="27">
        <v>0</v>
      </c>
      <c r="L17" s="27">
        <v>0</v>
      </c>
      <c r="M17" s="27">
        <v>0</v>
      </c>
      <c r="N17" s="27"/>
      <c r="O17" s="111" t="s">
        <v>135</v>
      </c>
      <c r="P17" s="107">
        <v>62</v>
      </c>
      <c r="Q17" s="111" t="s">
        <v>135</v>
      </c>
      <c r="R17" s="112">
        <v>8</v>
      </c>
      <c r="S17" s="107">
        <v>35</v>
      </c>
      <c r="T17" s="107">
        <v>57</v>
      </c>
      <c r="U17" s="112">
        <v>18</v>
      </c>
      <c r="V17" s="112">
        <v>17</v>
      </c>
      <c r="W17" s="112">
        <v>25</v>
      </c>
      <c r="X17" s="111" t="s">
        <v>135</v>
      </c>
    </row>
    <row r="18" spans="1:24">
      <c r="A18" s="90">
        <v>12</v>
      </c>
      <c r="B18" s="90" t="s">
        <v>152</v>
      </c>
      <c r="C18" s="91">
        <v>35840</v>
      </c>
      <c r="D18" s="91" t="s">
        <v>131</v>
      </c>
      <c r="E18" s="90" t="s">
        <v>132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27"/>
      <c r="O18" s="111" t="s">
        <v>135</v>
      </c>
      <c r="P18" s="111" t="s">
        <v>135</v>
      </c>
      <c r="Q18" s="111" t="s">
        <v>135</v>
      </c>
      <c r="R18" s="111" t="s">
        <v>135</v>
      </c>
      <c r="S18" s="111" t="s">
        <v>135</v>
      </c>
      <c r="T18" s="111" t="s">
        <v>135</v>
      </c>
      <c r="U18" s="111" t="s">
        <v>135</v>
      </c>
      <c r="V18" s="111" t="s">
        <v>135</v>
      </c>
      <c r="W18" s="111" t="s">
        <v>135</v>
      </c>
      <c r="X18" s="111" t="s">
        <v>135</v>
      </c>
    </row>
    <row r="19" spans="1:24">
      <c r="A19" s="27">
        <v>13</v>
      </c>
      <c r="B19" s="27" t="s">
        <v>153</v>
      </c>
      <c r="C19" s="25">
        <v>35473</v>
      </c>
      <c r="D19" s="25" t="s">
        <v>134</v>
      </c>
      <c r="E19" s="27" t="s">
        <v>132</v>
      </c>
      <c r="F19" s="27">
        <v>7</v>
      </c>
      <c r="G19" s="27">
        <v>7</v>
      </c>
      <c r="H19" s="27">
        <v>0</v>
      </c>
      <c r="I19" s="27">
        <v>595</v>
      </c>
      <c r="J19" s="27">
        <v>0</v>
      </c>
      <c r="K19" s="27">
        <v>0</v>
      </c>
      <c r="L19" s="27">
        <v>2</v>
      </c>
      <c r="M19" s="27">
        <v>1</v>
      </c>
      <c r="N19" s="27"/>
      <c r="O19" s="108">
        <v>90</v>
      </c>
      <c r="P19" s="107">
        <v>90</v>
      </c>
      <c r="Q19" s="107">
        <v>90</v>
      </c>
      <c r="R19" s="108">
        <v>90</v>
      </c>
      <c r="S19" s="107">
        <v>90</v>
      </c>
      <c r="T19" s="130">
        <v>55</v>
      </c>
      <c r="U19" s="138" t="s">
        <v>136</v>
      </c>
      <c r="V19" s="138" t="s">
        <v>136</v>
      </c>
      <c r="W19" s="138"/>
      <c r="X19" s="107">
        <v>90</v>
      </c>
    </row>
    <row r="20" spans="1:24">
      <c r="A20" s="90">
        <v>14</v>
      </c>
      <c r="B20" s="90" t="s">
        <v>154</v>
      </c>
      <c r="C20" s="91">
        <v>33815</v>
      </c>
      <c r="D20" s="91" t="s">
        <v>142</v>
      </c>
      <c r="E20" s="90" t="s">
        <v>132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27"/>
      <c r="O20" s="111"/>
      <c r="P20" s="111"/>
      <c r="Q20" s="112"/>
      <c r="R20" s="111"/>
      <c r="S20" s="111"/>
      <c r="T20" s="112"/>
      <c r="U20" s="111"/>
      <c r="V20" s="111" t="s">
        <v>135</v>
      </c>
      <c r="W20" s="111" t="s">
        <v>135</v>
      </c>
      <c r="X20" s="111" t="s">
        <v>135</v>
      </c>
    </row>
    <row r="21" spans="1:24">
      <c r="A21" s="27">
        <v>15</v>
      </c>
      <c r="B21" s="27" t="s">
        <v>155</v>
      </c>
      <c r="C21" s="25">
        <v>34797</v>
      </c>
      <c r="D21" s="25" t="s">
        <v>134</v>
      </c>
      <c r="E21" s="27" t="s">
        <v>132</v>
      </c>
      <c r="F21" s="27">
        <v>3</v>
      </c>
      <c r="G21" s="27">
        <v>2</v>
      </c>
      <c r="H21" s="27">
        <v>1</v>
      </c>
      <c r="I21" s="27">
        <v>184</v>
      </c>
      <c r="J21" s="27">
        <v>0</v>
      </c>
      <c r="K21" s="27">
        <v>0</v>
      </c>
      <c r="L21" s="27">
        <v>0</v>
      </c>
      <c r="M21" s="27">
        <v>0</v>
      </c>
      <c r="N21" s="27"/>
      <c r="O21" s="111"/>
      <c r="P21" s="111"/>
      <c r="Q21" s="112"/>
      <c r="R21" s="111"/>
      <c r="S21" s="111"/>
      <c r="T21" s="112"/>
      <c r="U21" s="107">
        <v>90</v>
      </c>
      <c r="V21" s="112">
        <v>29</v>
      </c>
      <c r="W21" s="107">
        <v>65</v>
      </c>
      <c r="X21" s="111" t="s">
        <v>135</v>
      </c>
    </row>
    <row r="22" spans="1:24">
      <c r="A22" s="124">
        <v>16</v>
      </c>
      <c r="B22" s="124" t="s">
        <v>156</v>
      </c>
      <c r="C22" s="125">
        <v>34443</v>
      </c>
      <c r="D22" s="125" t="s">
        <v>144</v>
      </c>
      <c r="E22" s="124" t="s">
        <v>132</v>
      </c>
      <c r="F22" s="124">
        <v>9</v>
      </c>
      <c r="G22" s="124">
        <v>8</v>
      </c>
      <c r="H22" s="124">
        <v>1</v>
      </c>
      <c r="I22" s="124">
        <v>639</v>
      </c>
      <c r="J22" s="124">
        <v>0</v>
      </c>
      <c r="K22" s="124">
        <v>0</v>
      </c>
      <c r="L22" s="124">
        <v>3</v>
      </c>
      <c r="M22" s="124">
        <v>0</v>
      </c>
      <c r="N22" s="27"/>
      <c r="O22" s="112">
        <v>10</v>
      </c>
      <c r="P22" s="111" t="s">
        <v>135</v>
      </c>
      <c r="Q22" s="108">
        <v>69</v>
      </c>
      <c r="R22" s="107">
        <v>90</v>
      </c>
      <c r="S22" s="107">
        <v>68</v>
      </c>
      <c r="T22" s="108">
        <v>81</v>
      </c>
      <c r="U22" s="107">
        <v>90</v>
      </c>
      <c r="V22" s="107">
        <v>90</v>
      </c>
      <c r="W22" s="107">
        <v>65</v>
      </c>
      <c r="X22" s="108">
        <v>76</v>
      </c>
    </row>
    <row r="23" spans="1:24">
      <c r="A23" s="27">
        <v>18</v>
      </c>
      <c r="B23" s="27" t="s">
        <v>159</v>
      </c>
      <c r="C23" s="25">
        <v>34392</v>
      </c>
      <c r="D23" s="25" t="s">
        <v>134</v>
      </c>
      <c r="E23" s="27" t="s">
        <v>160</v>
      </c>
      <c r="F23" s="27">
        <v>3</v>
      </c>
      <c r="G23" s="27">
        <v>2</v>
      </c>
      <c r="H23" s="27">
        <v>1</v>
      </c>
      <c r="I23" s="27">
        <v>191</v>
      </c>
      <c r="J23" s="27">
        <v>0</v>
      </c>
      <c r="K23" s="27">
        <v>0</v>
      </c>
      <c r="L23" s="27">
        <v>0</v>
      </c>
      <c r="M23" s="27">
        <v>0</v>
      </c>
      <c r="N23" s="27"/>
      <c r="O23" s="107">
        <v>80</v>
      </c>
      <c r="P23" s="107">
        <v>90</v>
      </c>
      <c r="Q23" s="112">
        <v>21</v>
      </c>
      <c r="R23" s="111" t="s">
        <v>135</v>
      </c>
      <c r="S23" s="112"/>
      <c r="T23" s="112"/>
      <c r="U23" s="111"/>
      <c r="V23" s="112"/>
      <c r="W23" s="138"/>
      <c r="X23" s="138"/>
    </row>
    <row r="24" spans="1:24">
      <c r="A24" s="124">
        <v>19</v>
      </c>
      <c r="B24" s="124" t="s">
        <v>161</v>
      </c>
      <c r="C24" s="125">
        <v>36382</v>
      </c>
      <c r="D24" s="125" t="s">
        <v>134</v>
      </c>
      <c r="E24" s="124" t="s">
        <v>132</v>
      </c>
      <c r="F24" s="124">
        <v>6</v>
      </c>
      <c r="G24" s="124">
        <v>3</v>
      </c>
      <c r="H24" s="124">
        <v>3</v>
      </c>
      <c r="I24" s="124">
        <v>379</v>
      </c>
      <c r="J24" s="124">
        <v>0</v>
      </c>
      <c r="K24" s="124">
        <v>0</v>
      </c>
      <c r="L24" s="124">
        <v>1</v>
      </c>
      <c r="M24" s="124">
        <v>0</v>
      </c>
      <c r="N24" s="27"/>
      <c r="O24" s="111"/>
      <c r="P24" s="112"/>
      <c r="Q24" s="112"/>
      <c r="R24" s="111" t="s">
        <v>135</v>
      </c>
      <c r="S24" s="112">
        <v>55</v>
      </c>
      <c r="T24" s="107">
        <v>81</v>
      </c>
      <c r="U24" s="112">
        <v>22</v>
      </c>
      <c r="V24" s="108">
        <v>83</v>
      </c>
      <c r="W24" s="112">
        <v>80</v>
      </c>
      <c r="X24" s="107">
        <v>58</v>
      </c>
    </row>
    <row r="25" spans="1:24">
      <c r="A25" s="27">
        <v>20</v>
      </c>
      <c r="B25" s="27" t="s">
        <v>162</v>
      </c>
      <c r="C25" s="25">
        <v>34404</v>
      </c>
      <c r="D25" s="25" t="s">
        <v>134</v>
      </c>
      <c r="E25" s="27" t="s">
        <v>132</v>
      </c>
      <c r="F25" s="27">
        <v>7</v>
      </c>
      <c r="G25" s="27">
        <v>4</v>
      </c>
      <c r="H25" s="27">
        <v>3</v>
      </c>
      <c r="I25" s="27">
        <v>363</v>
      </c>
      <c r="J25" s="27">
        <v>0</v>
      </c>
      <c r="K25" s="27">
        <v>0</v>
      </c>
      <c r="L25" s="27">
        <v>4</v>
      </c>
      <c r="M25" s="27">
        <v>0</v>
      </c>
      <c r="N25" s="27"/>
      <c r="O25" s="111" t="s">
        <v>135</v>
      </c>
      <c r="P25" s="111" t="s">
        <v>135</v>
      </c>
      <c r="Q25" s="107">
        <v>90</v>
      </c>
      <c r="R25" s="108">
        <v>90</v>
      </c>
      <c r="S25" s="107">
        <v>90</v>
      </c>
      <c r="T25" s="113">
        <v>33</v>
      </c>
      <c r="U25" s="113">
        <v>1</v>
      </c>
      <c r="V25" s="138" t="s">
        <v>136</v>
      </c>
      <c r="W25" s="108">
        <v>45</v>
      </c>
      <c r="X25" s="112">
        <v>14</v>
      </c>
    </row>
    <row r="26" spans="1:24">
      <c r="A26" s="124">
        <v>21</v>
      </c>
      <c r="B26" s="124" t="s">
        <v>164</v>
      </c>
      <c r="C26" s="126">
        <v>37879</v>
      </c>
      <c r="D26" s="124" t="s">
        <v>142</v>
      </c>
      <c r="E26" s="124" t="s">
        <v>132</v>
      </c>
      <c r="F26" s="124">
        <v>2</v>
      </c>
      <c r="G26" s="124">
        <v>0</v>
      </c>
      <c r="H26" s="124">
        <v>2</v>
      </c>
      <c r="I26" s="124">
        <v>8</v>
      </c>
      <c r="J26" s="124">
        <v>0</v>
      </c>
      <c r="K26" s="124">
        <v>0</v>
      </c>
      <c r="L26" s="124">
        <v>0</v>
      </c>
      <c r="M26" s="124">
        <v>0</v>
      </c>
      <c r="N26" s="27"/>
      <c r="O26" s="112"/>
      <c r="P26" s="111"/>
      <c r="Q26" s="111"/>
      <c r="R26" s="107"/>
      <c r="S26" s="111"/>
      <c r="T26" s="111"/>
      <c r="U26" s="112">
        <v>1</v>
      </c>
      <c r="V26" s="112">
        <v>7</v>
      </c>
      <c r="W26" s="111" t="s">
        <v>135</v>
      </c>
      <c r="X26" s="111" t="s">
        <v>135</v>
      </c>
    </row>
    <row r="27" spans="1:24">
      <c r="A27" s="27">
        <v>22</v>
      </c>
      <c r="B27" s="27" t="s">
        <v>165</v>
      </c>
      <c r="C27" s="25">
        <v>35146</v>
      </c>
      <c r="D27" s="25" t="s">
        <v>134</v>
      </c>
      <c r="E27" s="27" t="s">
        <v>145</v>
      </c>
      <c r="F27" s="27">
        <v>6</v>
      </c>
      <c r="G27" s="27">
        <v>6</v>
      </c>
      <c r="H27" s="27">
        <v>0</v>
      </c>
      <c r="I27" s="27">
        <v>511</v>
      </c>
      <c r="J27" s="27">
        <v>0</v>
      </c>
      <c r="K27" s="27">
        <v>0</v>
      </c>
      <c r="L27" s="27">
        <v>4</v>
      </c>
      <c r="M27" s="27">
        <v>1</v>
      </c>
      <c r="N27" s="27"/>
      <c r="O27" s="108">
        <v>90</v>
      </c>
      <c r="P27" s="130">
        <v>79</v>
      </c>
      <c r="Q27" s="138" t="s">
        <v>136</v>
      </c>
      <c r="R27" s="138" t="s">
        <v>136</v>
      </c>
      <c r="S27" s="138" t="s">
        <v>136</v>
      </c>
      <c r="T27" s="107">
        <v>90</v>
      </c>
      <c r="U27" s="108">
        <v>72</v>
      </c>
      <c r="V27" s="108">
        <v>90</v>
      </c>
      <c r="W27" s="138" t="s">
        <v>136</v>
      </c>
      <c r="X27" s="108">
        <v>90</v>
      </c>
    </row>
    <row r="28" spans="1:24">
      <c r="A28" s="124">
        <v>23</v>
      </c>
      <c r="B28" s="124" t="s">
        <v>166</v>
      </c>
      <c r="C28" s="125">
        <v>34162</v>
      </c>
      <c r="D28" s="125" t="s">
        <v>134</v>
      </c>
      <c r="E28" s="124" t="s">
        <v>132</v>
      </c>
      <c r="F28" s="124">
        <v>6</v>
      </c>
      <c r="G28" s="124">
        <v>1</v>
      </c>
      <c r="H28" s="124">
        <v>5</v>
      </c>
      <c r="I28" s="124">
        <v>101</v>
      </c>
      <c r="J28" s="124">
        <v>0</v>
      </c>
      <c r="K28" s="124">
        <v>0</v>
      </c>
      <c r="L28" s="124">
        <v>0</v>
      </c>
      <c r="M28" s="124">
        <v>0</v>
      </c>
      <c r="N28" s="27"/>
      <c r="O28" s="112">
        <v>23</v>
      </c>
      <c r="P28" s="112">
        <v>28</v>
      </c>
      <c r="Q28" s="112">
        <v>15</v>
      </c>
      <c r="R28" s="112">
        <v>16</v>
      </c>
      <c r="S28" s="111" t="s">
        <v>135</v>
      </c>
      <c r="T28" s="112">
        <v>9</v>
      </c>
      <c r="U28" s="107"/>
      <c r="V28" s="111" t="s">
        <v>135</v>
      </c>
      <c r="W28" s="107">
        <v>10</v>
      </c>
      <c r="X28" s="138"/>
    </row>
    <row r="29" spans="1:24">
      <c r="A29" s="27">
        <v>25</v>
      </c>
      <c r="B29" s="27" t="s">
        <v>167</v>
      </c>
      <c r="C29" s="25">
        <v>34090</v>
      </c>
      <c r="D29" s="25" t="s">
        <v>131</v>
      </c>
      <c r="E29" s="27" t="s">
        <v>132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/>
      <c r="O29" s="111"/>
      <c r="P29" s="111" t="s">
        <v>135</v>
      </c>
      <c r="Q29" s="111" t="s">
        <v>135</v>
      </c>
      <c r="R29" s="111" t="s">
        <v>135</v>
      </c>
      <c r="S29" s="111" t="s">
        <v>135</v>
      </c>
      <c r="T29" s="111" t="s">
        <v>135</v>
      </c>
      <c r="U29" s="111" t="s">
        <v>135</v>
      </c>
      <c r="V29" s="111" t="s">
        <v>135</v>
      </c>
      <c r="W29" s="111" t="s">
        <v>135</v>
      </c>
      <c r="X29" s="111" t="s">
        <v>135</v>
      </c>
    </row>
    <row r="30" spans="1:24">
      <c r="A30" s="124">
        <v>26</v>
      </c>
      <c r="B30" s="124" t="s">
        <v>168</v>
      </c>
      <c r="C30" s="125">
        <v>36188</v>
      </c>
      <c r="D30" s="125" t="s">
        <v>142</v>
      </c>
      <c r="E30" s="124" t="s">
        <v>132</v>
      </c>
      <c r="F30" s="124">
        <v>1</v>
      </c>
      <c r="G30" s="124">
        <v>0</v>
      </c>
      <c r="H30" s="124">
        <v>1</v>
      </c>
      <c r="I30" s="124">
        <v>18</v>
      </c>
      <c r="J30" s="124">
        <v>0</v>
      </c>
      <c r="K30" s="124">
        <v>0</v>
      </c>
      <c r="L30" s="124">
        <v>0</v>
      </c>
      <c r="M30" s="124">
        <v>0</v>
      </c>
      <c r="N30" s="27"/>
      <c r="O30" s="111"/>
      <c r="P30" s="111"/>
      <c r="Q30" s="111"/>
      <c r="R30" s="111"/>
      <c r="S30" s="111"/>
      <c r="T30" s="111"/>
      <c r="U30" s="112">
        <v>18</v>
      </c>
      <c r="V30" s="112"/>
      <c r="W30" s="112"/>
      <c r="X30" s="112"/>
    </row>
    <row r="31" spans="1:24">
      <c r="A31" s="27">
        <v>27</v>
      </c>
      <c r="B31" s="27" t="s">
        <v>169</v>
      </c>
      <c r="C31" s="25">
        <v>34195</v>
      </c>
      <c r="D31" s="25" t="s">
        <v>142</v>
      </c>
      <c r="E31" s="27" t="s">
        <v>132</v>
      </c>
      <c r="F31" s="27">
        <v>7</v>
      </c>
      <c r="G31" s="27">
        <v>3</v>
      </c>
      <c r="H31" s="27">
        <v>4</v>
      </c>
      <c r="I31" s="27">
        <v>295</v>
      </c>
      <c r="J31" s="27">
        <v>0</v>
      </c>
      <c r="K31" s="19">
        <v>0</v>
      </c>
      <c r="L31" s="27">
        <v>1</v>
      </c>
      <c r="M31" s="27">
        <v>0</v>
      </c>
      <c r="N31" s="27"/>
      <c r="O31" s="112">
        <v>10</v>
      </c>
      <c r="P31" s="112">
        <v>28</v>
      </c>
      <c r="Q31" s="112">
        <v>29</v>
      </c>
      <c r="R31" s="107">
        <v>45</v>
      </c>
      <c r="S31" s="112"/>
      <c r="T31" s="112"/>
      <c r="U31" s="107">
        <v>90</v>
      </c>
      <c r="V31" s="107">
        <v>61</v>
      </c>
      <c r="W31" s="111" t="s">
        <v>135</v>
      </c>
      <c r="X31" s="113">
        <v>32</v>
      </c>
    </row>
    <row r="32" spans="1:24">
      <c r="A32" s="124">
        <v>30</v>
      </c>
      <c r="B32" s="124" t="s">
        <v>171</v>
      </c>
      <c r="C32" s="125">
        <v>34072</v>
      </c>
      <c r="D32" s="125" t="s">
        <v>142</v>
      </c>
      <c r="E32" s="124" t="s">
        <v>145</v>
      </c>
      <c r="F32" s="124">
        <v>5</v>
      </c>
      <c r="G32" s="124">
        <v>5</v>
      </c>
      <c r="H32" s="124">
        <v>0</v>
      </c>
      <c r="I32" s="124">
        <v>440</v>
      </c>
      <c r="J32" s="124">
        <v>1</v>
      </c>
      <c r="K32" s="124">
        <v>0</v>
      </c>
      <c r="L32" s="124">
        <v>2</v>
      </c>
      <c r="M32" s="124">
        <v>0</v>
      </c>
      <c r="N32" s="27"/>
      <c r="O32" s="107">
        <v>80</v>
      </c>
      <c r="P32" s="108">
        <v>90</v>
      </c>
      <c r="Q32" s="107">
        <v>90</v>
      </c>
      <c r="R32" s="107">
        <v>90</v>
      </c>
      <c r="S32" s="108">
        <v>90</v>
      </c>
      <c r="T32" s="112"/>
      <c r="U32" s="112"/>
      <c r="V32" s="115"/>
      <c r="W32" s="139"/>
      <c r="X32" s="115"/>
    </row>
    <row r="33" spans="1:24">
      <c r="A33" s="27">
        <v>31</v>
      </c>
      <c r="B33" s="27" t="s">
        <v>172</v>
      </c>
      <c r="C33" s="25">
        <v>37804</v>
      </c>
      <c r="D33" s="25" t="s">
        <v>134</v>
      </c>
      <c r="E33" s="27" t="s">
        <v>132</v>
      </c>
      <c r="F33" s="27">
        <v>3</v>
      </c>
      <c r="G33" s="27">
        <v>3</v>
      </c>
      <c r="H33" s="27">
        <v>0</v>
      </c>
      <c r="I33" s="27">
        <v>180</v>
      </c>
      <c r="J33" s="27">
        <v>0</v>
      </c>
      <c r="K33" s="27">
        <v>0</v>
      </c>
      <c r="L33" s="27">
        <v>0</v>
      </c>
      <c r="M33" s="27">
        <v>0</v>
      </c>
      <c r="N33" s="27"/>
      <c r="O33" s="107">
        <v>74</v>
      </c>
      <c r="P33" s="111" t="s">
        <v>135</v>
      </c>
      <c r="Q33" s="107">
        <v>61</v>
      </c>
      <c r="R33" s="107">
        <v>45</v>
      </c>
      <c r="S33" s="111" t="s">
        <v>135</v>
      </c>
      <c r="T33" s="111" t="s">
        <v>135</v>
      </c>
      <c r="U33" s="111"/>
      <c r="V33" s="107"/>
      <c r="W33" s="111"/>
      <c r="X33" s="107"/>
    </row>
    <row r="34" spans="1:24">
      <c r="A34" s="124">
        <v>32</v>
      </c>
      <c r="B34" s="124" t="s">
        <v>173</v>
      </c>
      <c r="C34" s="125">
        <v>34868</v>
      </c>
      <c r="D34" s="125" t="s">
        <v>134</v>
      </c>
      <c r="E34" s="124" t="s">
        <v>132</v>
      </c>
      <c r="F34" s="124">
        <v>10</v>
      </c>
      <c r="G34" s="124">
        <v>7</v>
      </c>
      <c r="H34" s="124">
        <v>3</v>
      </c>
      <c r="I34" s="124">
        <v>684</v>
      </c>
      <c r="J34" s="124">
        <v>0</v>
      </c>
      <c r="K34" s="124">
        <v>0</v>
      </c>
      <c r="L34" s="124">
        <v>1</v>
      </c>
      <c r="M34" s="124">
        <v>0</v>
      </c>
      <c r="N34" s="27"/>
      <c r="O34" s="107">
        <v>67</v>
      </c>
      <c r="P34" s="107">
        <v>90</v>
      </c>
      <c r="Q34" s="112">
        <v>29</v>
      </c>
      <c r="R34" s="112">
        <v>45</v>
      </c>
      <c r="S34" s="107">
        <v>90</v>
      </c>
      <c r="T34" s="107">
        <v>90</v>
      </c>
      <c r="U34" s="108">
        <v>68</v>
      </c>
      <c r="V34" s="107">
        <v>90</v>
      </c>
      <c r="W34" s="112">
        <v>25</v>
      </c>
      <c r="X34" s="107">
        <v>90</v>
      </c>
    </row>
    <row r="35" s="121" customFormat="1" spans="1:24">
      <c r="A35" s="27">
        <v>33</v>
      </c>
      <c r="B35" s="27" t="s">
        <v>174</v>
      </c>
      <c r="C35" s="25">
        <v>37170</v>
      </c>
      <c r="D35" s="25" t="s">
        <v>142</v>
      </c>
      <c r="E35" s="27" t="s">
        <v>132</v>
      </c>
      <c r="F35" s="27">
        <v>1</v>
      </c>
      <c r="G35" s="27">
        <v>0</v>
      </c>
      <c r="H35" s="27">
        <v>1</v>
      </c>
      <c r="I35" s="27">
        <v>28</v>
      </c>
      <c r="J35" s="27">
        <v>0</v>
      </c>
      <c r="K35" s="27">
        <v>0</v>
      </c>
      <c r="L35" s="27">
        <v>0</v>
      </c>
      <c r="M35" s="27">
        <v>0</v>
      </c>
      <c r="N35" s="27"/>
      <c r="O35" s="111" t="s">
        <v>135</v>
      </c>
      <c r="P35" s="111" t="s">
        <v>135</v>
      </c>
      <c r="Q35" s="111" t="s">
        <v>135</v>
      </c>
      <c r="R35" s="111" t="s">
        <v>135</v>
      </c>
      <c r="S35" s="111" t="s">
        <v>135</v>
      </c>
      <c r="T35" s="112">
        <v>28</v>
      </c>
      <c r="U35" s="107"/>
      <c r="V35" s="111"/>
      <c r="W35" s="107"/>
      <c r="X35" s="111"/>
    </row>
    <row r="36" s="121" customFormat="1" spans="1:24">
      <c r="A36" s="124">
        <v>36</v>
      </c>
      <c r="B36" s="124" t="s">
        <v>175</v>
      </c>
      <c r="C36" s="125">
        <v>37007</v>
      </c>
      <c r="D36" s="124" t="s">
        <v>144</v>
      </c>
      <c r="E36" s="124" t="s">
        <v>132</v>
      </c>
      <c r="F36" s="124">
        <v>1</v>
      </c>
      <c r="G36" s="124">
        <v>0</v>
      </c>
      <c r="H36" s="124">
        <v>1</v>
      </c>
      <c r="I36" s="124">
        <v>45</v>
      </c>
      <c r="J36" s="124">
        <v>0</v>
      </c>
      <c r="K36" s="124">
        <v>0</v>
      </c>
      <c r="L36" s="124">
        <v>1</v>
      </c>
      <c r="M36" s="124">
        <v>0</v>
      </c>
      <c r="N36" s="27"/>
      <c r="O36" s="111"/>
      <c r="P36" s="111"/>
      <c r="Q36" s="111"/>
      <c r="R36" s="111"/>
      <c r="S36" s="111"/>
      <c r="T36" s="112"/>
      <c r="U36" s="111" t="s">
        <v>135</v>
      </c>
      <c r="V36" s="111" t="s">
        <v>135</v>
      </c>
      <c r="W36" s="113">
        <v>45</v>
      </c>
      <c r="X36" s="111" t="s">
        <v>135</v>
      </c>
    </row>
    <row r="37" spans="1:24">
      <c r="A37" s="27">
        <v>37</v>
      </c>
      <c r="B37" s="27" t="s">
        <v>176</v>
      </c>
      <c r="C37" s="25">
        <v>37714</v>
      </c>
      <c r="D37" s="25" t="s">
        <v>134</v>
      </c>
      <c r="E37" s="27" t="s">
        <v>132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/>
      <c r="O37" s="111"/>
      <c r="P37" s="112"/>
      <c r="Q37" s="111" t="s">
        <v>135</v>
      </c>
      <c r="R37" s="111"/>
      <c r="S37" s="111" t="s">
        <v>135</v>
      </c>
      <c r="T37" s="111" t="s">
        <v>135</v>
      </c>
      <c r="U37" s="107"/>
      <c r="V37" s="140"/>
      <c r="W37" s="107"/>
      <c r="X37" s="140"/>
    </row>
    <row r="38" spans="1:24">
      <c r="A38" s="124">
        <v>38</v>
      </c>
      <c r="B38" s="124" t="s">
        <v>177</v>
      </c>
      <c r="C38" s="125">
        <v>37885</v>
      </c>
      <c r="D38" s="125" t="s">
        <v>144</v>
      </c>
      <c r="E38" s="124" t="s">
        <v>132</v>
      </c>
      <c r="F38" s="124">
        <v>0</v>
      </c>
      <c r="G38" s="124">
        <v>0</v>
      </c>
      <c r="H38" s="124">
        <v>0</v>
      </c>
      <c r="I38" s="124">
        <v>0</v>
      </c>
      <c r="J38" s="124">
        <v>0</v>
      </c>
      <c r="K38" s="124">
        <v>0</v>
      </c>
      <c r="L38" s="124">
        <v>0</v>
      </c>
      <c r="M38" s="124">
        <v>0</v>
      </c>
      <c r="N38" s="27"/>
      <c r="O38" s="111"/>
      <c r="P38" s="111" t="s">
        <v>135</v>
      </c>
      <c r="Q38" s="112"/>
      <c r="R38" s="111"/>
      <c r="S38" s="107"/>
      <c r="T38" s="111" t="s">
        <v>135</v>
      </c>
      <c r="U38" s="107"/>
      <c r="V38" s="141"/>
      <c r="W38" s="142"/>
      <c r="X38" s="141"/>
    </row>
    <row r="39" spans="1:24">
      <c r="A39" s="27">
        <v>40</v>
      </c>
      <c r="B39" s="27" t="s">
        <v>181</v>
      </c>
      <c r="C39" s="25">
        <v>38045</v>
      </c>
      <c r="D39" s="25" t="s">
        <v>134</v>
      </c>
      <c r="E39" s="27" t="s">
        <v>132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/>
      <c r="O39" s="111"/>
      <c r="P39" s="112"/>
      <c r="Q39" s="112"/>
      <c r="R39" s="111"/>
      <c r="S39" s="107"/>
      <c r="T39" s="107"/>
      <c r="U39" s="107"/>
      <c r="V39" s="141"/>
      <c r="W39" s="142"/>
      <c r="X39" s="141"/>
    </row>
    <row r="40" spans="1:24">
      <c r="A40" s="124">
        <v>41</v>
      </c>
      <c r="B40" s="124" t="s">
        <v>182</v>
      </c>
      <c r="C40" s="125">
        <v>37927</v>
      </c>
      <c r="D40" s="125" t="s">
        <v>131</v>
      </c>
      <c r="E40" s="124" t="s">
        <v>132</v>
      </c>
      <c r="F40" s="124">
        <v>0</v>
      </c>
      <c r="G40" s="124">
        <v>0</v>
      </c>
      <c r="H40" s="124">
        <v>0</v>
      </c>
      <c r="I40" s="124">
        <v>0</v>
      </c>
      <c r="J40" s="124">
        <v>0</v>
      </c>
      <c r="K40" s="131">
        <v>0</v>
      </c>
      <c r="L40" s="124">
        <v>0</v>
      </c>
      <c r="M40" s="124">
        <v>0</v>
      </c>
      <c r="N40" s="27"/>
      <c r="O40" s="111"/>
      <c r="P40" s="111"/>
      <c r="Q40" s="111"/>
      <c r="R40" s="112"/>
      <c r="S40" s="112"/>
      <c r="T40" s="112"/>
      <c r="U40" s="107"/>
      <c r="V40" s="141"/>
      <c r="W40" s="142"/>
      <c r="X40" s="141"/>
    </row>
    <row r="41" spans="1:24">
      <c r="A41" s="27">
        <v>42</v>
      </c>
      <c r="B41" s="27" t="s">
        <v>229</v>
      </c>
      <c r="C41" s="25">
        <v>37870</v>
      </c>
      <c r="D41" s="25" t="s">
        <v>134</v>
      </c>
      <c r="E41" s="27" t="s">
        <v>132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110">
        <v>0</v>
      </c>
      <c r="L41" s="27">
        <v>0</v>
      </c>
      <c r="M41" s="27">
        <v>0</v>
      </c>
      <c r="N41" s="27"/>
      <c r="O41" s="111"/>
      <c r="P41" s="111"/>
      <c r="Q41" s="111"/>
      <c r="R41" s="112"/>
      <c r="S41" s="139"/>
      <c r="T41" s="139"/>
      <c r="U41" s="142"/>
      <c r="V41" s="115"/>
      <c r="W41" s="142"/>
      <c r="X41" s="115"/>
    </row>
    <row r="42" spans="1:24">
      <c r="A42" s="124">
        <v>45</v>
      </c>
      <c r="B42" s="124" t="s">
        <v>187</v>
      </c>
      <c r="C42" s="125">
        <v>37873</v>
      </c>
      <c r="D42" s="125" t="s">
        <v>142</v>
      </c>
      <c r="E42" s="124" t="s">
        <v>132</v>
      </c>
      <c r="F42" s="124">
        <v>1</v>
      </c>
      <c r="G42" s="124">
        <v>0</v>
      </c>
      <c r="H42" s="124">
        <v>1</v>
      </c>
      <c r="I42" s="124">
        <v>9</v>
      </c>
      <c r="J42" s="124">
        <v>0</v>
      </c>
      <c r="K42" s="131">
        <v>0</v>
      </c>
      <c r="L42" s="124">
        <v>0</v>
      </c>
      <c r="M42" s="124">
        <v>0</v>
      </c>
      <c r="N42" s="27"/>
      <c r="O42" s="111"/>
      <c r="P42" s="111" t="s">
        <v>135</v>
      </c>
      <c r="Q42" s="111" t="s">
        <v>135</v>
      </c>
      <c r="R42" s="112"/>
      <c r="S42" s="111" t="s">
        <v>135</v>
      </c>
      <c r="T42" s="112">
        <v>9</v>
      </c>
      <c r="U42" s="142"/>
      <c r="V42" s="115"/>
      <c r="W42" s="142"/>
      <c r="X42" s="115"/>
    </row>
    <row r="43" spans="1:24">
      <c r="A43" s="27">
        <v>46</v>
      </c>
      <c r="B43" s="27" t="s">
        <v>188</v>
      </c>
      <c r="C43" s="25">
        <v>37717</v>
      </c>
      <c r="D43" s="25" t="s">
        <v>142</v>
      </c>
      <c r="E43" s="27" t="s">
        <v>132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/>
      <c r="O43" s="112"/>
      <c r="P43" s="111"/>
      <c r="Q43" s="111"/>
      <c r="R43" s="111"/>
      <c r="S43" s="115"/>
      <c r="T43" s="115"/>
      <c r="U43" s="111" t="s">
        <v>135</v>
      </c>
      <c r="V43" s="111"/>
      <c r="W43" s="111"/>
      <c r="X43" s="111"/>
    </row>
    <row r="44" spans="1:24">
      <c r="A44" s="124">
        <v>49</v>
      </c>
      <c r="B44" s="124" t="s">
        <v>189</v>
      </c>
      <c r="C44" s="125">
        <v>38686</v>
      </c>
      <c r="D44" s="125" t="s">
        <v>142</v>
      </c>
      <c r="E44" s="124" t="s">
        <v>132</v>
      </c>
      <c r="F44" s="124">
        <v>1</v>
      </c>
      <c r="G44" s="124">
        <v>0</v>
      </c>
      <c r="H44" s="124">
        <v>1</v>
      </c>
      <c r="I44" s="124">
        <v>14</v>
      </c>
      <c r="J44" s="124">
        <v>0</v>
      </c>
      <c r="K44" s="124">
        <v>0</v>
      </c>
      <c r="L44" s="124">
        <v>0</v>
      </c>
      <c r="M44" s="124">
        <v>0</v>
      </c>
      <c r="N44" s="27"/>
      <c r="O44" s="112"/>
      <c r="P44" s="132"/>
      <c r="Q44" s="132"/>
      <c r="R44" s="132"/>
      <c r="S44" s="115"/>
      <c r="T44" s="115"/>
      <c r="U44" s="115"/>
      <c r="V44" s="132"/>
      <c r="W44" s="111" t="s">
        <v>135</v>
      </c>
      <c r="X44" s="112">
        <v>14</v>
      </c>
    </row>
    <row r="45" spans="1:24">
      <c r="A45" s="27">
        <v>52</v>
      </c>
      <c r="B45" s="27" t="s">
        <v>190</v>
      </c>
      <c r="C45" s="25">
        <v>37995</v>
      </c>
      <c r="D45" s="25" t="s">
        <v>144</v>
      </c>
      <c r="E45" s="27" t="s">
        <v>132</v>
      </c>
      <c r="F45" s="27">
        <v>1</v>
      </c>
      <c r="G45" s="27">
        <v>0</v>
      </c>
      <c r="H45" s="27">
        <v>1</v>
      </c>
      <c r="I45" s="27">
        <v>7</v>
      </c>
      <c r="J45" s="27">
        <v>0</v>
      </c>
      <c r="K45" s="27">
        <v>0</v>
      </c>
      <c r="L45" s="27">
        <v>0</v>
      </c>
      <c r="M45" s="27">
        <v>0</v>
      </c>
      <c r="N45" s="27"/>
      <c r="O45" s="112"/>
      <c r="P45" s="115"/>
      <c r="Q45" s="115"/>
      <c r="R45" s="143"/>
      <c r="S45" s="115"/>
      <c r="T45" s="115"/>
      <c r="U45" s="115"/>
      <c r="V45" s="115"/>
      <c r="W45" s="112">
        <v>7</v>
      </c>
      <c r="X45" s="115"/>
    </row>
    <row r="46" spans="1:24">
      <c r="A46" s="124">
        <v>53</v>
      </c>
      <c r="B46" s="124" t="s">
        <v>191</v>
      </c>
      <c r="C46" s="125">
        <v>39251</v>
      </c>
      <c r="D46" s="125" t="s">
        <v>131</v>
      </c>
      <c r="E46" s="124" t="s">
        <v>132</v>
      </c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4">
        <v>0</v>
      </c>
      <c r="L46" s="124">
        <v>0</v>
      </c>
      <c r="M46" s="124">
        <v>0</v>
      </c>
      <c r="N46" s="27"/>
      <c r="O46" s="133"/>
      <c r="P46" s="115"/>
      <c r="Q46" s="115"/>
      <c r="R46" s="143"/>
      <c r="S46" s="115"/>
      <c r="T46" s="115"/>
      <c r="U46" s="115"/>
      <c r="V46" s="111" t="s">
        <v>135</v>
      </c>
      <c r="W46" s="111" t="s">
        <v>135</v>
      </c>
      <c r="X46" s="111" t="s">
        <v>135</v>
      </c>
    </row>
    <row r="47" spans="1:24">
      <c r="A47" s="27">
        <v>64</v>
      </c>
      <c r="B47" s="27" t="s">
        <v>185</v>
      </c>
      <c r="C47" s="25">
        <v>38066</v>
      </c>
      <c r="D47" s="25" t="s">
        <v>134</v>
      </c>
      <c r="E47" s="27" t="s">
        <v>132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/>
      <c r="O47" s="133"/>
      <c r="P47" s="115"/>
      <c r="Q47" s="115"/>
      <c r="R47" s="143"/>
      <c r="S47" s="115"/>
      <c r="T47" s="115"/>
      <c r="U47" s="115"/>
      <c r="V47" s="115"/>
      <c r="W47" s="115"/>
      <c r="X47" s="115"/>
    </row>
    <row r="48" spans="1:24">
      <c r="A48" s="124">
        <v>77</v>
      </c>
      <c r="B48" s="124" t="s">
        <v>192</v>
      </c>
      <c r="C48" s="125">
        <v>35153</v>
      </c>
      <c r="D48" s="125" t="s">
        <v>142</v>
      </c>
      <c r="E48" s="125" t="s">
        <v>145</v>
      </c>
      <c r="F48" s="124">
        <v>1</v>
      </c>
      <c r="G48" s="124">
        <v>1</v>
      </c>
      <c r="H48" s="124">
        <v>0</v>
      </c>
      <c r="I48" s="124">
        <v>72</v>
      </c>
      <c r="J48" s="124">
        <v>0</v>
      </c>
      <c r="K48" s="124">
        <v>0</v>
      </c>
      <c r="L48" s="124">
        <v>0</v>
      </c>
      <c r="M48" s="124">
        <v>0</v>
      </c>
      <c r="N48" s="27"/>
      <c r="O48" s="133"/>
      <c r="P48" s="115"/>
      <c r="Q48" s="115"/>
      <c r="R48" s="143"/>
      <c r="S48" s="115"/>
      <c r="T48" s="115"/>
      <c r="U48" s="107">
        <v>72</v>
      </c>
      <c r="V48" s="115"/>
      <c r="W48" s="142"/>
      <c r="X48" s="115"/>
    </row>
    <row r="49" spans="1:24">
      <c r="A49" s="27">
        <v>97</v>
      </c>
      <c r="B49" s="27" t="s">
        <v>193</v>
      </c>
      <c r="C49" s="25">
        <v>35578</v>
      </c>
      <c r="D49" s="25" t="s">
        <v>142</v>
      </c>
      <c r="E49" s="25" t="s">
        <v>145</v>
      </c>
      <c r="F49" s="27">
        <v>3</v>
      </c>
      <c r="G49" s="27">
        <v>3</v>
      </c>
      <c r="H49" s="27">
        <v>0</v>
      </c>
      <c r="I49" s="27">
        <v>270</v>
      </c>
      <c r="J49" s="27">
        <v>1</v>
      </c>
      <c r="K49" s="27">
        <v>0</v>
      </c>
      <c r="L49" s="27">
        <v>0</v>
      </c>
      <c r="M49" s="27">
        <v>0</v>
      </c>
      <c r="N49" s="27"/>
      <c r="O49" s="133"/>
      <c r="P49" s="115"/>
      <c r="Q49" s="115"/>
      <c r="R49" s="143"/>
      <c r="S49" s="115"/>
      <c r="T49" s="115"/>
      <c r="U49" s="144" t="s">
        <v>136</v>
      </c>
      <c r="V49" s="107">
        <v>90</v>
      </c>
      <c r="W49" s="107">
        <v>90</v>
      </c>
      <c r="X49" s="107">
        <v>90</v>
      </c>
    </row>
    <row r="50" spans="1:24">
      <c r="A50" s="124">
        <v>98</v>
      </c>
      <c r="B50" s="124" t="s">
        <v>194</v>
      </c>
      <c r="C50" s="125">
        <v>35838</v>
      </c>
      <c r="D50" s="125" t="s">
        <v>144</v>
      </c>
      <c r="E50" s="125" t="s">
        <v>145</v>
      </c>
      <c r="F50" s="124">
        <v>4</v>
      </c>
      <c r="G50" s="124">
        <v>4</v>
      </c>
      <c r="H50" s="124">
        <v>0</v>
      </c>
      <c r="I50" s="124">
        <v>322</v>
      </c>
      <c r="J50" s="124">
        <v>0</v>
      </c>
      <c r="K50" s="124">
        <v>0</v>
      </c>
      <c r="L50" s="124">
        <v>1</v>
      </c>
      <c r="M50" s="124">
        <v>0</v>
      </c>
      <c r="N50" s="27"/>
      <c r="O50" s="133"/>
      <c r="P50" s="115"/>
      <c r="Q50" s="115"/>
      <c r="R50" s="143"/>
      <c r="S50" s="115"/>
      <c r="T50" s="115"/>
      <c r="U50" s="107">
        <v>90</v>
      </c>
      <c r="V50" s="107">
        <v>73</v>
      </c>
      <c r="W50" s="108">
        <v>83</v>
      </c>
      <c r="X50" s="107">
        <v>76</v>
      </c>
    </row>
    <row r="51" spans="1:24">
      <c r="A51" s="84"/>
      <c r="B51" s="95" t="s">
        <v>196</v>
      </c>
      <c r="C51" s="94"/>
      <c r="D51" s="95" t="s">
        <v>98</v>
      </c>
      <c r="E51" s="96"/>
      <c r="F51" s="95" t="s">
        <v>103</v>
      </c>
      <c r="G51" s="97" t="s">
        <v>136</v>
      </c>
      <c r="H51" s="93" t="s">
        <v>197</v>
      </c>
      <c r="I51" s="93"/>
      <c r="J51" s="93"/>
      <c r="K51" s="93"/>
      <c r="L51" s="93"/>
      <c r="M51" s="117"/>
      <c r="N51" s="27"/>
      <c r="O51" s="134" t="s">
        <v>230</v>
      </c>
      <c r="P51" s="135"/>
      <c r="Q51" s="135"/>
      <c r="R51" s="135"/>
      <c r="S51" s="135"/>
      <c r="T51" s="135"/>
      <c r="U51" s="135"/>
      <c r="V51" s="135"/>
      <c r="W51" s="135"/>
      <c r="X51" s="135"/>
    </row>
    <row r="52" spans="1:24">
      <c r="A52" s="84"/>
      <c r="B52" s="93" t="s">
        <v>199</v>
      </c>
      <c r="C52" s="98"/>
      <c r="D52" s="95" t="s">
        <v>99</v>
      </c>
      <c r="E52" s="99"/>
      <c r="F52" s="95" t="s">
        <v>200</v>
      </c>
      <c r="G52" s="127" t="s">
        <v>201</v>
      </c>
      <c r="H52" s="127"/>
      <c r="I52" s="127"/>
      <c r="J52" s="127"/>
      <c r="K52" s="127"/>
      <c r="L52" s="127"/>
      <c r="M52" s="136"/>
      <c r="N52" s="27"/>
      <c r="O52" s="135"/>
      <c r="P52" s="135"/>
      <c r="Q52" s="135"/>
      <c r="R52" s="135"/>
      <c r="S52" s="135"/>
      <c r="T52" s="135"/>
      <c r="U52" s="135"/>
      <c r="V52" s="135"/>
      <c r="W52" s="135"/>
      <c r="X52" s="135"/>
    </row>
    <row r="53" spans="1:24">
      <c r="A53" s="100"/>
      <c r="B53" s="101"/>
      <c r="C53" s="102"/>
      <c r="D53" s="101" t="s">
        <v>202</v>
      </c>
      <c r="E53" s="103"/>
      <c r="F53" s="101" t="s">
        <v>104</v>
      </c>
      <c r="G53" s="101" t="s">
        <v>203</v>
      </c>
      <c r="H53" s="101"/>
      <c r="I53" s="101"/>
      <c r="J53" s="101"/>
      <c r="K53" s="101"/>
      <c r="L53" s="101"/>
      <c r="M53" s="119"/>
      <c r="N53" s="27"/>
      <c r="O53" s="135"/>
      <c r="P53" s="135"/>
      <c r="Q53" s="135"/>
      <c r="R53" s="135"/>
      <c r="S53" s="135"/>
      <c r="T53" s="135"/>
      <c r="U53" s="135"/>
      <c r="V53" s="135"/>
      <c r="W53" s="135"/>
      <c r="X53" s="135"/>
    </row>
    <row r="54" spans="1:1">
      <c r="A54" s="84"/>
    </row>
  </sheetData>
  <mergeCells count="6">
    <mergeCell ref="H51:L51"/>
    <mergeCell ref="G53:M53"/>
    <mergeCell ref="A51:A53"/>
    <mergeCell ref="N7:N53"/>
    <mergeCell ref="A1:M5"/>
    <mergeCell ref="O51:X5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showGridLines="0" workbookViewId="0">
      <pane xSplit="1" ySplit="6" topLeftCell="B8" activePane="bottomRight" state="frozen"/>
      <selection/>
      <selection pane="topRight"/>
      <selection pane="bottomLeft"/>
      <selection pane="bottomRight" activeCell="K36" sqref="A7:K36"/>
    </sheetView>
  </sheetViews>
  <sheetFormatPr defaultColWidth="9" defaultRowHeight="16.5"/>
  <cols>
    <col min="1" max="1" width="9" style="83"/>
    <col min="2" max="2" width="17.375" style="84" customWidth="1"/>
    <col min="3" max="3" width="11" style="84" customWidth="1"/>
    <col min="4" max="4" width="8.63333333333333" style="84" customWidth="1"/>
    <col min="5" max="5" width="12" style="84" customWidth="1"/>
    <col min="6" max="12" width="8.63333333333333" style="84" customWidth="1"/>
    <col min="13" max="13" width="9.125" style="84" customWidth="1"/>
    <col min="14" max="14" width="9" style="84"/>
    <col min="15" max="15" width="12.625" style="84" customWidth="1"/>
  </cols>
  <sheetData>
    <row r="1" customHeight="1" spans="1:15">
      <c r="A1" s="85" t="s">
        <v>231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104" t="s">
        <v>1</v>
      </c>
      <c r="O1" s="105" t="s">
        <v>2</v>
      </c>
    </row>
    <row r="2" customHeight="1" spans="1:1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104" t="s">
        <v>6</v>
      </c>
      <c r="O2" s="106">
        <v>45347</v>
      </c>
    </row>
    <row r="3" customHeight="1" spans="1:1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104"/>
      <c r="O3" s="106"/>
    </row>
    <row r="4" customHeight="1" spans="1:1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104" t="s">
        <v>17</v>
      </c>
      <c r="O4" s="107" t="s">
        <v>18</v>
      </c>
    </row>
    <row r="5" ht="14.25" spans="1:15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104" t="s">
        <v>60</v>
      </c>
      <c r="O5" s="107" t="s">
        <v>61</v>
      </c>
    </row>
    <row r="6" spans="1:15">
      <c r="A6" s="87" t="s">
        <v>92</v>
      </c>
      <c r="B6" s="87" t="s">
        <v>93</v>
      </c>
      <c r="C6" s="87" t="s">
        <v>94</v>
      </c>
      <c r="D6" s="87" t="s">
        <v>95</v>
      </c>
      <c r="E6" s="87" t="s">
        <v>96</v>
      </c>
      <c r="F6" s="87" t="s">
        <v>97</v>
      </c>
      <c r="G6" s="87" t="s">
        <v>98</v>
      </c>
      <c r="H6" s="87" t="s">
        <v>99</v>
      </c>
      <c r="I6" s="87" t="s">
        <v>100</v>
      </c>
      <c r="J6" s="87" t="s">
        <v>101</v>
      </c>
      <c r="K6" s="87" t="s">
        <v>102</v>
      </c>
      <c r="L6" s="87" t="s">
        <v>103</v>
      </c>
      <c r="M6" s="87" t="s">
        <v>104</v>
      </c>
      <c r="N6" s="104" t="s">
        <v>105</v>
      </c>
      <c r="O6" s="107" t="s">
        <v>106</v>
      </c>
    </row>
    <row r="7" spans="1:15">
      <c r="A7" s="27">
        <v>1</v>
      </c>
      <c r="B7" s="25" t="s">
        <v>130</v>
      </c>
      <c r="C7" s="25">
        <v>33266</v>
      </c>
      <c r="D7" s="27" t="s">
        <v>131</v>
      </c>
      <c r="E7" s="27" t="s">
        <v>132</v>
      </c>
      <c r="F7" s="27">
        <v>1</v>
      </c>
      <c r="G7" s="27">
        <v>1</v>
      </c>
      <c r="H7" s="27">
        <v>0</v>
      </c>
      <c r="I7" s="27">
        <v>90</v>
      </c>
      <c r="J7" s="27">
        <v>0</v>
      </c>
      <c r="K7" s="27">
        <v>0</v>
      </c>
      <c r="L7" s="27">
        <v>0</v>
      </c>
      <c r="M7" s="27">
        <v>0</v>
      </c>
      <c r="N7" s="27"/>
      <c r="O7" s="107">
        <v>90</v>
      </c>
    </row>
    <row r="8" spans="1:15">
      <c r="A8" s="88">
        <v>2</v>
      </c>
      <c r="B8" s="89" t="s">
        <v>133</v>
      </c>
      <c r="C8" s="89">
        <v>34227</v>
      </c>
      <c r="D8" s="88" t="s">
        <v>134</v>
      </c>
      <c r="E8" s="88" t="s">
        <v>132</v>
      </c>
      <c r="F8" s="88">
        <v>1</v>
      </c>
      <c r="G8" s="88">
        <v>1</v>
      </c>
      <c r="H8" s="88">
        <v>0</v>
      </c>
      <c r="I8" s="88">
        <v>90</v>
      </c>
      <c r="J8" s="88">
        <v>0</v>
      </c>
      <c r="K8" s="88">
        <v>0</v>
      </c>
      <c r="L8" s="88">
        <v>1</v>
      </c>
      <c r="M8" s="88">
        <v>0</v>
      </c>
      <c r="N8" s="27"/>
      <c r="O8" s="108">
        <v>90</v>
      </c>
    </row>
    <row r="9" spans="1:15">
      <c r="A9" s="27">
        <v>3</v>
      </c>
      <c r="B9" s="25" t="s">
        <v>137</v>
      </c>
      <c r="C9" s="25">
        <v>34481</v>
      </c>
      <c r="D9" s="27" t="s">
        <v>134</v>
      </c>
      <c r="E9" s="27" t="s">
        <v>132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/>
      <c r="O9" s="107"/>
    </row>
    <row r="10" spans="1:15">
      <c r="A10" s="90">
        <v>4</v>
      </c>
      <c r="B10" s="91" t="s">
        <v>225</v>
      </c>
      <c r="C10" s="91">
        <v>32547</v>
      </c>
      <c r="D10" s="90" t="s">
        <v>134</v>
      </c>
      <c r="E10" s="90" t="s">
        <v>132</v>
      </c>
      <c r="F10" s="90">
        <v>1</v>
      </c>
      <c r="G10" s="90">
        <v>1</v>
      </c>
      <c r="H10" s="90">
        <v>0</v>
      </c>
      <c r="I10" s="90">
        <v>81</v>
      </c>
      <c r="J10" s="90">
        <v>0</v>
      </c>
      <c r="K10" s="90">
        <v>0</v>
      </c>
      <c r="L10" s="90">
        <v>0</v>
      </c>
      <c r="M10" s="90">
        <v>0</v>
      </c>
      <c r="N10" s="27"/>
      <c r="O10" s="107">
        <v>81</v>
      </c>
    </row>
    <row r="11" spans="1:15">
      <c r="A11" s="27">
        <v>5</v>
      </c>
      <c r="B11" s="25" t="s">
        <v>139</v>
      </c>
      <c r="C11" s="25">
        <v>32637</v>
      </c>
      <c r="D11" s="27" t="s">
        <v>134</v>
      </c>
      <c r="E11" s="27" t="s">
        <v>132</v>
      </c>
      <c r="F11" s="27">
        <v>1</v>
      </c>
      <c r="G11" s="27">
        <v>1</v>
      </c>
      <c r="H11" s="27">
        <v>0</v>
      </c>
      <c r="I11" s="27">
        <v>90</v>
      </c>
      <c r="J11" s="27">
        <v>0</v>
      </c>
      <c r="K11" s="27">
        <v>0</v>
      </c>
      <c r="L11" s="27">
        <v>1</v>
      </c>
      <c r="M11" s="27">
        <v>0</v>
      </c>
      <c r="N11" s="27"/>
      <c r="O11" s="108">
        <v>90</v>
      </c>
    </row>
    <row r="12" spans="1:15">
      <c r="A12" s="90">
        <v>6</v>
      </c>
      <c r="B12" s="91" t="s">
        <v>205</v>
      </c>
      <c r="C12" s="91">
        <v>32791</v>
      </c>
      <c r="D12" s="90" t="s">
        <v>134</v>
      </c>
      <c r="E12" s="90" t="s">
        <v>132</v>
      </c>
      <c r="F12" s="90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27"/>
      <c r="O12" s="109" t="s">
        <v>136</v>
      </c>
    </row>
    <row r="13" spans="1:15">
      <c r="A13" s="27">
        <v>7</v>
      </c>
      <c r="B13" s="25" t="s">
        <v>141</v>
      </c>
      <c r="C13" s="25">
        <v>33561</v>
      </c>
      <c r="D13" s="27" t="s">
        <v>142</v>
      </c>
      <c r="E13" s="27" t="s">
        <v>132</v>
      </c>
      <c r="F13" s="27">
        <v>1</v>
      </c>
      <c r="G13" s="27">
        <v>1</v>
      </c>
      <c r="H13" s="27">
        <v>0</v>
      </c>
      <c r="I13" s="27">
        <v>90</v>
      </c>
      <c r="J13" s="110">
        <v>0</v>
      </c>
      <c r="K13" s="27">
        <v>0</v>
      </c>
      <c r="L13" s="27">
        <v>0</v>
      </c>
      <c r="M13" s="27">
        <v>0</v>
      </c>
      <c r="N13" s="27"/>
      <c r="O13" s="107">
        <v>90</v>
      </c>
    </row>
    <row r="14" spans="1:15">
      <c r="A14" s="90">
        <v>8</v>
      </c>
      <c r="B14" s="91" t="s">
        <v>206</v>
      </c>
      <c r="C14" s="91">
        <v>33490</v>
      </c>
      <c r="D14" s="90" t="s">
        <v>144</v>
      </c>
      <c r="E14" s="90" t="s">
        <v>145</v>
      </c>
      <c r="F14" s="90">
        <v>1</v>
      </c>
      <c r="G14" s="90">
        <v>1</v>
      </c>
      <c r="H14" s="90">
        <v>0</v>
      </c>
      <c r="I14" s="90">
        <v>90</v>
      </c>
      <c r="J14" s="90">
        <v>0</v>
      </c>
      <c r="K14" s="90">
        <v>0</v>
      </c>
      <c r="L14" s="90">
        <v>0</v>
      </c>
      <c r="M14" s="90">
        <v>0</v>
      </c>
      <c r="N14" s="27"/>
      <c r="O14" s="107">
        <v>90</v>
      </c>
    </row>
    <row r="15" spans="1:15">
      <c r="A15" s="27">
        <v>9</v>
      </c>
      <c r="B15" s="25" t="s">
        <v>147</v>
      </c>
      <c r="C15" s="25">
        <v>34422</v>
      </c>
      <c r="D15" s="27" t="s">
        <v>142</v>
      </c>
      <c r="E15" s="27" t="s">
        <v>145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/>
      <c r="O15" s="107"/>
    </row>
    <row r="16" spans="1:15">
      <c r="A16" s="90">
        <v>10</v>
      </c>
      <c r="B16" s="91" t="s">
        <v>208</v>
      </c>
      <c r="C16" s="91">
        <v>35558</v>
      </c>
      <c r="D16" s="90" t="s">
        <v>144</v>
      </c>
      <c r="E16" s="90" t="s">
        <v>149</v>
      </c>
      <c r="F16" s="90">
        <v>1</v>
      </c>
      <c r="G16" s="90">
        <v>1</v>
      </c>
      <c r="H16" s="90">
        <v>0</v>
      </c>
      <c r="I16" s="90">
        <v>73</v>
      </c>
      <c r="J16" s="90">
        <v>0</v>
      </c>
      <c r="K16" s="90">
        <v>0</v>
      </c>
      <c r="L16" s="90">
        <v>0</v>
      </c>
      <c r="M16" s="90">
        <v>0</v>
      </c>
      <c r="N16" s="27"/>
      <c r="O16" s="107">
        <v>73</v>
      </c>
    </row>
    <row r="17" spans="1:15">
      <c r="A17" s="27">
        <v>11</v>
      </c>
      <c r="B17" s="25" t="s">
        <v>151</v>
      </c>
      <c r="C17" s="25">
        <v>32578</v>
      </c>
      <c r="D17" s="27" t="s">
        <v>142</v>
      </c>
      <c r="E17" s="27" t="s">
        <v>132</v>
      </c>
      <c r="F17" s="27">
        <v>1</v>
      </c>
      <c r="G17" s="27">
        <v>1</v>
      </c>
      <c r="H17" s="27">
        <v>0</v>
      </c>
      <c r="I17" s="27">
        <v>73</v>
      </c>
      <c r="J17" s="27">
        <v>0</v>
      </c>
      <c r="K17" s="27">
        <v>0</v>
      </c>
      <c r="L17" s="27">
        <v>0</v>
      </c>
      <c r="M17" s="27">
        <v>0</v>
      </c>
      <c r="N17" s="27"/>
      <c r="O17" s="107">
        <v>73</v>
      </c>
    </row>
    <row r="18" spans="1:15">
      <c r="A18" s="90">
        <v>12</v>
      </c>
      <c r="B18" s="91" t="s">
        <v>152</v>
      </c>
      <c r="C18" s="91">
        <v>35840</v>
      </c>
      <c r="D18" s="90" t="s">
        <v>131</v>
      </c>
      <c r="E18" s="90" t="s">
        <v>132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27"/>
      <c r="O18" s="111" t="s">
        <v>135</v>
      </c>
    </row>
    <row r="19" spans="1:15">
      <c r="A19" s="27">
        <v>13</v>
      </c>
      <c r="B19" s="25" t="s">
        <v>153</v>
      </c>
      <c r="C19" s="25">
        <v>35473</v>
      </c>
      <c r="D19" s="27" t="s">
        <v>134</v>
      </c>
      <c r="E19" s="27" t="s">
        <v>132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/>
      <c r="O19" s="111" t="s">
        <v>135</v>
      </c>
    </row>
    <row r="20" spans="1:15">
      <c r="A20" s="90">
        <v>14</v>
      </c>
      <c r="B20" s="91" t="s">
        <v>154</v>
      </c>
      <c r="C20" s="91">
        <v>33815</v>
      </c>
      <c r="D20" s="90" t="s">
        <v>142</v>
      </c>
      <c r="E20" s="90" t="s">
        <v>132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27"/>
      <c r="O20" s="111"/>
    </row>
    <row r="21" spans="1:15">
      <c r="A21" s="27">
        <v>16</v>
      </c>
      <c r="B21" s="25" t="s">
        <v>156</v>
      </c>
      <c r="C21" s="25">
        <v>34443</v>
      </c>
      <c r="D21" s="27" t="s">
        <v>144</v>
      </c>
      <c r="E21" s="27" t="s">
        <v>132</v>
      </c>
      <c r="F21" s="27">
        <v>1</v>
      </c>
      <c r="G21" s="27">
        <v>1</v>
      </c>
      <c r="H21" s="27">
        <v>0</v>
      </c>
      <c r="I21" s="27">
        <v>73</v>
      </c>
      <c r="J21" s="27">
        <v>0</v>
      </c>
      <c r="K21" s="27">
        <v>0</v>
      </c>
      <c r="L21" s="27">
        <v>0</v>
      </c>
      <c r="M21" s="27">
        <v>0</v>
      </c>
      <c r="N21" s="27"/>
      <c r="O21" s="107">
        <v>73</v>
      </c>
    </row>
    <row r="22" spans="1:15">
      <c r="A22" s="90">
        <v>17</v>
      </c>
      <c r="B22" s="91" t="s">
        <v>210</v>
      </c>
      <c r="C22" s="91">
        <v>36886</v>
      </c>
      <c r="D22" s="90" t="s">
        <v>142</v>
      </c>
      <c r="E22" s="90" t="s">
        <v>158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27"/>
      <c r="O22" s="111" t="s">
        <v>135</v>
      </c>
    </row>
    <row r="23" spans="1:15">
      <c r="A23" s="27">
        <v>19</v>
      </c>
      <c r="B23" s="25" t="s">
        <v>161</v>
      </c>
      <c r="C23" s="25">
        <v>36382</v>
      </c>
      <c r="D23" s="27" t="s">
        <v>134</v>
      </c>
      <c r="E23" s="27" t="s">
        <v>132</v>
      </c>
      <c r="F23" s="27">
        <v>1</v>
      </c>
      <c r="G23" s="27">
        <v>0</v>
      </c>
      <c r="H23" s="27">
        <v>1</v>
      </c>
      <c r="I23" s="27">
        <v>9</v>
      </c>
      <c r="J23" s="27">
        <v>0</v>
      </c>
      <c r="K23" s="27">
        <v>0</v>
      </c>
      <c r="L23" s="27">
        <v>0</v>
      </c>
      <c r="M23" s="27">
        <v>0</v>
      </c>
      <c r="N23" s="27"/>
      <c r="O23" s="112">
        <v>9</v>
      </c>
    </row>
    <row r="24" spans="1:15">
      <c r="A24" s="90">
        <v>20</v>
      </c>
      <c r="B24" s="92" t="s">
        <v>162</v>
      </c>
      <c r="C24" s="91">
        <v>34404</v>
      </c>
      <c r="D24" s="90" t="s">
        <v>134</v>
      </c>
      <c r="E24" s="90" t="s">
        <v>132</v>
      </c>
      <c r="F24" s="90">
        <v>1</v>
      </c>
      <c r="G24" s="90">
        <v>0</v>
      </c>
      <c r="H24" s="90">
        <v>1</v>
      </c>
      <c r="I24" s="90">
        <v>17</v>
      </c>
      <c r="J24" s="90">
        <v>0</v>
      </c>
      <c r="K24" s="90">
        <v>0</v>
      </c>
      <c r="L24" s="90">
        <v>1</v>
      </c>
      <c r="M24" s="90">
        <v>0</v>
      </c>
      <c r="N24" s="27"/>
      <c r="O24" s="113">
        <v>17</v>
      </c>
    </row>
    <row r="25" spans="1:15">
      <c r="A25" s="27">
        <v>22</v>
      </c>
      <c r="B25" s="25" t="s">
        <v>165</v>
      </c>
      <c r="C25" s="25">
        <v>35146</v>
      </c>
      <c r="D25" s="27" t="s">
        <v>134</v>
      </c>
      <c r="E25" s="27" t="s">
        <v>145</v>
      </c>
      <c r="F25" s="27">
        <v>1</v>
      </c>
      <c r="G25" s="27">
        <v>1</v>
      </c>
      <c r="H25" s="27">
        <v>0</v>
      </c>
      <c r="I25" s="27">
        <v>86</v>
      </c>
      <c r="J25" s="27">
        <v>0</v>
      </c>
      <c r="K25" s="27">
        <v>0</v>
      </c>
      <c r="L25" s="27">
        <v>0</v>
      </c>
      <c r="M25" s="27">
        <v>1</v>
      </c>
      <c r="N25" s="27"/>
      <c r="O25" s="114">
        <v>86</v>
      </c>
    </row>
    <row r="26" spans="1:15">
      <c r="A26" s="90">
        <v>23</v>
      </c>
      <c r="B26" s="91" t="s">
        <v>166</v>
      </c>
      <c r="C26" s="91">
        <v>34162</v>
      </c>
      <c r="D26" s="90" t="s">
        <v>134</v>
      </c>
      <c r="E26" s="90" t="s">
        <v>132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27"/>
      <c r="O26" s="115"/>
    </row>
    <row r="27" spans="1:15">
      <c r="A27" s="27">
        <v>25</v>
      </c>
      <c r="B27" s="25" t="s">
        <v>167</v>
      </c>
      <c r="C27" s="25">
        <v>34090</v>
      </c>
      <c r="D27" s="27" t="s">
        <v>131</v>
      </c>
      <c r="E27" s="27" t="s">
        <v>132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19">
        <v>0</v>
      </c>
      <c r="L27" s="27">
        <v>0</v>
      </c>
      <c r="M27" s="27">
        <v>0</v>
      </c>
      <c r="N27" s="27"/>
      <c r="O27" s="111" t="s">
        <v>135</v>
      </c>
    </row>
    <row r="28" spans="1:15">
      <c r="A28" s="90">
        <v>27</v>
      </c>
      <c r="B28" s="91" t="s">
        <v>169</v>
      </c>
      <c r="C28" s="91">
        <v>34195</v>
      </c>
      <c r="D28" s="90" t="s">
        <v>142</v>
      </c>
      <c r="E28" s="90" t="s">
        <v>132</v>
      </c>
      <c r="F28" s="90">
        <v>1</v>
      </c>
      <c r="G28" s="90">
        <v>0</v>
      </c>
      <c r="H28" s="90">
        <v>1</v>
      </c>
      <c r="I28" s="90">
        <v>17</v>
      </c>
      <c r="J28" s="90">
        <v>0</v>
      </c>
      <c r="K28" s="90">
        <v>0</v>
      </c>
      <c r="L28" s="90">
        <v>0</v>
      </c>
      <c r="M28" s="90">
        <v>0</v>
      </c>
      <c r="N28" s="27"/>
      <c r="O28" s="112">
        <v>17</v>
      </c>
    </row>
    <row r="29" spans="1:15">
      <c r="A29" s="27">
        <v>28</v>
      </c>
      <c r="B29" s="25" t="s">
        <v>232</v>
      </c>
      <c r="C29" s="25">
        <v>33994</v>
      </c>
      <c r="D29" s="27" t="s">
        <v>134</v>
      </c>
      <c r="E29" s="27" t="s">
        <v>132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/>
      <c r="O29" s="111" t="s">
        <v>135</v>
      </c>
    </row>
    <row r="30" spans="1:15">
      <c r="A30" s="90">
        <v>31</v>
      </c>
      <c r="B30" s="91" t="s">
        <v>233</v>
      </c>
      <c r="C30" s="91">
        <v>37804</v>
      </c>
      <c r="D30" s="90" t="s">
        <v>134</v>
      </c>
      <c r="E30" s="90" t="s">
        <v>132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27"/>
      <c r="O30" s="111"/>
    </row>
    <row r="31" spans="1:15">
      <c r="A31" s="27">
        <v>32</v>
      </c>
      <c r="B31" s="25" t="s">
        <v>173</v>
      </c>
      <c r="C31" s="25">
        <v>34868</v>
      </c>
      <c r="D31" s="27" t="s">
        <v>134</v>
      </c>
      <c r="E31" s="27" t="s">
        <v>132</v>
      </c>
      <c r="F31" s="27">
        <v>1</v>
      </c>
      <c r="G31" s="27">
        <v>1</v>
      </c>
      <c r="H31" s="27">
        <v>0</v>
      </c>
      <c r="I31" s="27">
        <v>90</v>
      </c>
      <c r="J31" s="27">
        <v>0</v>
      </c>
      <c r="K31" s="27">
        <v>0</v>
      </c>
      <c r="L31" s="27">
        <v>0</v>
      </c>
      <c r="M31" s="27">
        <v>0</v>
      </c>
      <c r="N31" s="27"/>
      <c r="O31" s="107">
        <v>90</v>
      </c>
    </row>
    <row r="32" spans="1:15">
      <c r="A32" s="90">
        <v>33</v>
      </c>
      <c r="B32" s="91" t="s">
        <v>214</v>
      </c>
      <c r="C32" s="91">
        <v>37170</v>
      </c>
      <c r="D32" s="90" t="s">
        <v>142</v>
      </c>
      <c r="E32" s="90" t="s">
        <v>132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27"/>
      <c r="O32" s="111" t="s">
        <v>135</v>
      </c>
    </row>
    <row r="33" spans="1:15">
      <c r="A33" s="27">
        <v>37</v>
      </c>
      <c r="B33" s="25" t="s">
        <v>234</v>
      </c>
      <c r="C33" s="25">
        <v>37714</v>
      </c>
      <c r="D33" s="27" t="s">
        <v>134</v>
      </c>
      <c r="E33" s="27" t="s">
        <v>132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/>
      <c r="O33" s="111" t="s">
        <v>135</v>
      </c>
    </row>
    <row r="34" spans="1:15">
      <c r="A34" s="90">
        <v>38</v>
      </c>
      <c r="B34" s="91" t="s">
        <v>235</v>
      </c>
      <c r="C34" s="91">
        <v>37885</v>
      </c>
      <c r="D34" s="90" t="s">
        <v>144</v>
      </c>
      <c r="E34" s="90" t="s">
        <v>132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116">
        <v>0</v>
      </c>
      <c r="L34" s="90">
        <v>0</v>
      </c>
      <c r="M34" s="90">
        <v>0</v>
      </c>
      <c r="N34" s="27"/>
      <c r="O34" s="111" t="s">
        <v>135</v>
      </c>
    </row>
    <row r="35" spans="1:15">
      <c r="A35" s="27">
        <v>41</v>
      </c>
      <c r="B35" s="25" t="s">
        <v>236</v>
      </c>
      <c r="C35" s="25">
        <v>37927</v>
      </c>
      <c r="D35" s="27" t="s">
        <v>131</v>
      </c>
      <c r="E35" s="27" t="s">
        <v>132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/>
      <c r="O35" s="112"/>
    </row>
    <row r="36" spans="1:15">
      <c r="A36" s="90">
        <v>45</v>
      </c>
      <c r="B36" s="91" t="s">
        <v>237</v>
      </c>
      <c r="C36" s="91">
        <v>37873</v>
      </c>
      <c r="D36" s="90" t="s">
        <v>142</v>
      </c>
      <c r="E36" s="90" t="s">
        <v>132</v>
      </c>
      <c r="F36" s="90">
        <v>1</v>
      </c>
      <c r="G36" s="90">
        <v>0</v>
      </c>
      <c r="H36" s="90">
        <v>1</v>
      </c>
      <c r="I36" s="90">
        <v>17</v>
      </c>
      <c r="J36" s="90">
        <v>0</v>
      </c>
      <c r="K36" s="90">
        <v>0</v>
      </c>
      <c r="L36" s="90">
        <v>0</v>
      </c>
      <c r="M36" s="90">
        <v>0</v>
      </c>
      <c r="N36" s="27"/>
      <c r="O36" s="112">
        <v>17</v>
      </c>
    </row>
    <row r="37" spans="1:15">
      <c r="A37" s="84"/>
      <c r="B37" s="93"/>
      <c r="C37" s="94"/>
      <c r="D37" s="95" t="s">
        <v>98</v>
      </c>
      <c r="E37" s="96"/>
      <c r="F37" s="95" t="s">
        <v>103</v>
      </c>
      <c r="G37" s="97" t="s">
        <v>136</v>
      </c>
      <c r="H37" s="93" t="s">
        <v>197</v>
      </c>
      <c r="I37" s="93"/>
      <c r="J37" s="93"/>
      <c r="K37" s="93"/>
      <c r="L37" s="93"/>
      <c r="M37" s="117"/>
      <c r="N37" s="27"/>
      <c r="O37" s="105"/>
    </row>
    <row r="38" spans="1:15">
      <c r="A38" s="84"/>
      <c r="B38" s="93"/>
      <c r="C38" s="98"/>
      <c r="D38" s="95" t="s">
        <v>99</v>
      </c>
      <c r="E38" s="99"/>
      <c r="F38" s="95" t="s">
        <v>200</v>
      </c>
      <c r="G38" s="95" t="s">
        <v>201</v>
      </c>
      <c r="H38" s="95"/>
      <c r="I38" s="95"/>
      <c r="J38" s="95"/>
      <c r="K38" s="95"/>
      <c r="L38" s="95"/>
      <c r="M38" s="118"/>
      <c r="N38" s="27"/>
      <c r="O38" s="105"/>
    </row>
    <row r="39" spans="1:15">
      <c r="A39" s="100"/>
      <c r="B39" s="101"/>
      <c r="C39" s="102"/>
      <c r="D39" s="101" t="s">
        <v>202</v>
      </c>
      <c r="E39" s="103"/>
      <c r="F39" s="101" t="s">
        <v>104</v>
      </c>
      <c r="G39" s="101" t="s">
        <v>203</v>
      </c>
      <c r="H39" s="101"/>
      <c r="I39" s="101"/>
      <c r="J39" s="101"/>
      <c r="K39" s="101"/>
      <c r="L39" s="101"/>
      <c r="M39" s="119"/>
      <c r="N39" s="27"/>
      <c r="O39" s="105"/>
    </row>
    <row r="40" spans="1:1">
      <c r="A40" s="84"/>
    </row>
  </sheetData>
  <mergeCells count="7">
    <mergeCell ref="H37:L37"/>
    <mergeCell ref="G38:M38"/>
    <mergeCell ref="G39:M39"/>
    <mergeCell ref="A37:A39"/>
    <mergeCell ref="N7:N39"/>
    <mergeCell ref="O37:O39"/>
    <mergeCell ref="A1:M5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5"/>
  <sheetViews>
    <sheetView showGridLines="0" topLeftCell="A1189" workbookViewId="0">
      <selection activeCell="C1208" sqref="C1208"/>
    </sheetView>
  </sheetViews>
  <sheetFormatPr defaultColWidth="9" defaultRowHeight="13.5"/>
  <cols>
    <col min="1" max="10" width="12.625" style="45" customWidth="1"/>
    <col min="11" max="16384" width="9" style="45"/>
  </cols>
  <sheetData>
    <row r="1" ht="22.5" spans="1:10">
      <c r="A1" s="37" t="s">
        <v>238</v>
      </c>
      <c r="B1" s="37"/>
      <c r="C1" s="37"/>
      <c r="D1" s="37"/>
      <c r="E1" s="37"/>
      <c r="F1" s="37"/>
      <c r="G1" s="37"/>
      <c r="H1" s="37"/>
      <c r="I1" s="37"/>
      <c r="J1" s="37"/>
    </row>
    <row r="2" ht="15" spans="1:10">
      <c r="A2" s="38" t="s">
        <v>239</v>
      </c>
      <c r="B2" s="38" t="s">
        <v>240</v>
      </c>
      <c r="C2" s="38"/>
      <c r="D2" s="38"/>
      <c r="E2" s="38" t="s">
        <v>241</v>
      </c>
      <c r="F2" s="38"/>
      <c r="G2" s="38" t="s">
        <v>242</v>
      </c>
      <c r="H2" s="38"/>
      <c r="I2" s="38" t="s">
        <v>243</v>
      </c>
      <c r="J2" s="38">
        <v>21713</v>
      </c>
    </row>
    <row r="3" ht="15" spans="1:10">
      <c r="A3" s="38" t="s">
        <v>60</v>
      </c>
      <c r="B3" s="38" t="s">
        <v>244</v>
      </c>
      <c r="C3" s="38"/>
      <c r="D3" s="38" t="s">
        <v>245</v>
      </c>
      <c r="E3" s="38" t="s">
        <v>246</v>
      </c>
      <c r="F3" s="38"/>
      <c r="G3" s="38" t="s">
        <v>247</v>
      </c>
      <c r="H3" s="38" t="s">
        <v>248</v>
      </c>
      <c r="I3" s="38" t="s">
        <v>249</v>
      </c>
      <c r="J3" s="38" t="s">
        <v>250</v>
      </c>
    </row>
    <row r="4" ht="15" spans="1:10">
      <c r="A4" s="38" t="s">
        <v>251</v>
      </c>
      <c r="B4" s="38" t="s">
        <v>252</v>
      </c>
      <c r="C4" s="38"/>
      <c r="D4" s="38" t="s">
        <v>253</v>
      </c>
      <c r="E4" s="38"/>
      <c r="F4" s="38" t="s">
        <v>254</v>
      </c>
      <c r="G4" s="38" t="s">
        <v>255</v>
      </c>
      <c r="H4" s="38" t="s">
        <v>256</v>
      </c>
      <c r="I4" s="38" t="s">
        <v>257</v>
      </c>
      <c r="J4" s="38" t="s">
        <v>258</v>
      </c>
    </row>
    <row r="5" ht="31.5" spans="1:10">
      <c r="A5" s="39" t="s">
        <v>259</v>
      </c>
      <c r="B5" s="39"/>
      <c r="C5" s="39">
        <v>3</v>
      </c>
      <c r="D5" s="39"/>
      <c r="E5" s="39"/>
      <c r="F5" s="39">
        <v>1</v>
      </c>
      <c r="G5" s="39"/>
      <c r="H5" s="39"/>
      <c r="I5" s="39" t="s">
        <v>260</v>
      </c>
      <c r="J5" s="39"/>
    </row>
    <row r="6" ht="15" spans="1:10">
      <c r="A6" s="39"/>
      <c r="B6" s="39"/>
      <c r="C6" s="38">
        <v>1</v>
      </c>
      <c r="D6" s="38"/>
      <c r="E6" s="38" t="s">
        <v>261</v>
      </c>
      <c r="F6" s="38"/>
      <c r="G6" s="38">
        <v>1</v>
      </c>
      <c r="H6" s="38"/>
      <c r="I6" s="39"/>
      <c r="J6" s="39"/>
    </row>
    <row r="7" ht="15" spans="1:10">
      <c r="A7" s="39"/>
      <c r="B7" s="39"/>
      <c r="C7" s="38">
        <v>2</v>
      </c>
      <c r="D7" s="38"/>
      <c r="E7" s="38" t="s">
        <v>262</v>
      </c>
      <c r="F7" s="38"/>
      <c r="G7" s="38">
        <v>0</v>
      </c>
      <c r="H7" s="38"/>
      <c r="I7" s="39"/>
      <c r="J7" s="39"/>
    </row>
    <row r="8" ht="15" spans="1:10">
      <c r="A8" s="38" t="s">
        <v>263</v>
      </c>
      <c r="B8" s="38"/>
      <c r="C8" s="38"/>
      <c r="D8" s="38"/>
      <c r="E8" s="38"/>
      <c r="F8" s="38" t="s">
        <v>263</v>
      </c>
      <c r="G8" s="38"/>
      <c r="H8" s="38"/>
      <c r="I8" s="38"/>
      <c r="J8" s="38"/>
    </row>
    <row r="9" ht="15" spans="1:10">
      <c r="A9" s="38" t="s">
        <v>104</v>
      </c>
      <c r="B9" s="38" t="s">
        <v>103</v>
      </c>
      <c r="C9" s="38" t="s">
        <v>264</v>
      </c>
      <c r="D9" s="38" t="s">
        <v>265</v>
      </c>
      <c r="E9" s="38" t="s">
        <v>92</v>
      </c>
      <c r="F9" s="38" t="s">
        <v>92</v>
      </c>
      <c r="G9" s="38" t="s">
        <v>265</v>
      </c>
      <c r="H9" s="38" t="s">
        <v>264</v>
      </c>
      <c r="I9" s="38" t="s">
        <v>103</v>
      </c>
      <c r="J9" s="38" t="s">
        <v>104</v>
      </c>
    </row>
    <row r="10" ht="16.5" spans="1:10">
      <c r="A10" s="38"/>
      <c r="B10" s="38"/>
      <c r="C10" s="41"/>
      <c r="D10" s="38" t="s">
        <v>130</v>
      </c>
      <c r="E10" s="38">
        <v>1</v>
      </c>
      <c r="F10" s="38">
        <v>4</v>
      </c>
      <c r="G10" s="38" t="s">
        <v>266</v>
      </c>
      <c r="H10" s="41"/>
      <c r="I10" s="38"/>
      <c r="J10" s="38"/>
    </row>
    <row r="11" ht="16.5" spans="1:10">
      <c r="A11" s="38"/>
      <c r="B11" s="38"/>
      <c r="C11" s="41"/>
      <c r="D11" s="38" t="s">
        <v>133</v>
      </c>
      <c r="E11" s="38">
        <v>2</v>
      </c>
      <c r="F11" s="38">
        <v>5</v>
      </c>
      <c r="G11" s="38" t="s">
        <v>267</v>
      </c>
      <c r="H11" s="41"/>
      <c r="I11" s="38"/>
      <c r="J11" s="38"/>
    </row>
    <row r="12" ht="16.5" spans="1:10">
      <c r="A12" s="38"/>
      <c r="B12" s="38"/>
      <c r="C12" s="41" t="s">
        <v>268</v>
      </c>
      <c r="D12" s="38" t="s">
        <v>139</v>
      </c>
      <c r="E12" s="38">
        <v>5</v>
      </c>
      <c r="F12" s="38">
        <v>9</v>
      </c>
      <c r="G12" s="38" t="s">
        <v>269</v>
      </c>
      <c r="H12" s="41"/>
      <c r="I12" s="38"/>
      <c r="J12" s="38"/>
    </row>
    <row r="13" ht="16.5" spans="1:10">
      <c r="A13" s="38"/>
      <c r="B13" s="38"/>
      <c r="C13" s="41"/>
      <c r="D13" s="38" t="s">
        <v>141</v>
      </c>
      <c r="E13" s="38">
        <v>7</v>
      </c>
      <c r="F13" s="38">
        <v>11</v>
      </c>
      <c r="G13" s="38" t="s">
        <v>270</v>
      </c>
      <c r="H13" s="41"/>
      <c r="I13" s="38"/>
      <c r="J13" s="38"/>
    </row>
    <row r="14" ht="16.5" spans="1:10">
      <c r="A14" s="38"/>
      <c r="B14" s="38"/>
      <c r="C14" s="41"/>
      <c r="D14" s="38" t="s">
        <v>271</v>
      </c>
      <c r="E14" s="38">
        <v>8</v>
      </c>
      <c r="F14" s="38">
        <v>12</v>
      </c>
      <c r="G14" s="38" t="s">
        <v>272</v>
      </c>
      <c r="H14" s="41"/>
      <c r="I14" s="38"/>
      <c r="J14" s="38"/>
    </row>
    <row r="15" ht="16.5" spans="1:10">
      <c r="A15" s="38"/>
      <c r="B15" s="38"/>
      <c r="C15" s="41" t="s">
        <v>273</v>
      </c>
      <c r="D15" s="38" t="s">
        <v>274</v>
      </c>
      <c r="E15" s="38">
        <v>10</v>
      </c>
      <c r="F15" s="38">
        <v>21</v>
      </c>
      <c r="G15" s="38" t="s">
        <v>275</v>
      </c>
      <c r="H15" s="41"/>
      <c r="I15" s="41" t="s">
        <v>276</v>
      </c>
      <c r="J15" s="38"/>
    </row>
    <row r="16" ht="16.5" spans="1:10">
      <c r="A16" s="38"/>
      <c r="B16" s="38"/>
      <c r="C16" s="41" t="s">
        <v>277</v>
      </c>
      <c r="D16" s="38" t="s">
        <v>151</v>
      </c>
      <c r="E16" s="38">
        <v>11</v>
      </c>
      <c r="F16" s="38">
        <v>25</v>
      </c>
      <c r="G16" s="38" t="s">
        <v>278</v>
      </c>
      <c r="H16" s="41" t="s">
        <v>279</v>
      </c>
      <c r="I16" s="38"/>
      <c r="J16" s="38"/>
    </row>
    <row r="17" ht="16.5" spans="1:10">
      <c r="A17" s="38"/>
      <c r="B17" s="38"/>
      <c r="C17" s="41" t="s">
        <v>280</v>
      </c>
      <c r="D17" s="38" t="s">
        <v>156</v>
      </c>
      <c r="E17" s="38">
        <v>16</v>
      </c>
      <c r="F17" s="38">
        <v>28</v>
      </c>
      <c r="G17" s="38" t="s">
        <v>281</v>
      </c>
      <c r="H17" s="41" t="s">
        <v>282</v>
      </c>
      <c r="I17" s="38"/>
      <c r="J17" s="38"/>
    </row>
    <row r="18" ht="16.5" spans="1:10">
      <c r="A18" s="38"/>
      <c r="B18" s="41" t="s">
        <v>283</v>
      </c>
      <c r="C18" s="41" t="s">
        <v>284</v>
      </c>
      <c r="D18" s="38" t="s">
        <v>161</v>
      </c>
      <c r="E18" s="38">
        <v>19</v>
      </c>
      <c r="F18" s="38">
        <v>32</v>
      </c>
      <c r="G18" s="38" t="s">
        <v>285</v>
      </c>
      <c r="H18" s="41"/>
      <c r="I18" s="38"/>
      <c r="J18" s="38"/>
    </row>
    <row r="19" ht="16.5" spans="1:10">
      <c r="A19" s="38"/>
      <c r="B19" s="38"/>
      <c r="C19" s="41"/>
      <c r="D19" s="38" t="s">
        <v>286</v>
      </c>
      <c r="E19" s="38">
        <v>22</v>
      </c>
      <c r="F19" s="38">
        <v>37</v>
      </c>
      <c r="G19" s="38" t="s">
        <v>287</v>
      </c>
      <c r="H19" s="41" t="s">
        <v>288</v>
      </c>
      <c r="I19" s="38"/>
      <c r="J19" s="38"/>
    </row>
    <row r="20" ht="16.5" spans="1:10">
      <c r="A20" s="38"/>
      <c r="B20" s="38"/>
      <c r="C20" s="41"/>
      <c r="D20" s="38" t="s">
        <v>173</v>
      </c>
      <c r="E20" s="38">
        <v>32</v>
      </c>
      <c r="F20" s="38">
        <v>40</v>
      </c>
      <c r="G20" s="38" t="s">
        <v>289</v>
      </c>
      <c r="H20" s="41"/>
      <c r="I20" s="38"/>
      <c r="J20" s="38"/>
    </row>
    <row r="21" ht="15" spans="1:10">
      <c r="A21" s="38" t="s">
        <v>290</v>
      </c>
      <c r="B21" s="38"/>
      <c r="C21" s="38"/>
      <c r="D21" s="38"/>
      <c r="E21" s="38"/>
      <c r="F21" s="38" t="s">
        <v>290</v>
      </c>
      <c r="G21" s="38"/>
      <c r="H21" s="38"/>
      <c r="I21" s="38"/>
      <c r="J21" s="38"/>
    </row>
    <row r="22" ht="15" spans="1:10">
      <c r="A22" s="38" t="s">
        <v>104</v>
      </c>
      <c r="B22" s="38" t="s">
        <v>103</v>
      </c>
      <c r="C22" s="38" t="s">
        <v>291</v>
      </c>
      <c r="D22" s="38" t="s">
        <v>265</v>
      </c>
      <c r="E22" s="38" t="s">
        <v>92</v>
      </c>
      <c r="F22" s="38" t="s">
        <v>92</v>
      </c>
      <c r="G22" s="38" t="s">
        <v>265</v>
      </c>
      <c r="H22" s="38" t="s">
        <v>291</v>
      </c>
      <c r="I22" s="38" t="s">
        <v>103</v>
      </c>
      <c r="J22" s="38" t="s">
        <v>104</v>
      </c>
    </row>
    <row r="23" ht="16.5" spans="1:10">
      <c r="A23" s="38"/>
      <c r="B23" s="38"/>
      <c r="C23" s="41" t="s">
        <v>268</v>
      </c>
      <c r="D23" s="38" t="s">
        <v>137</v>
      </c>
      <c r="E23" s="38">
        <v>3</v>
      </c>
      <c r="F23" s="38">
        <v>1</v>
      </c>
      <c r="G23" s="38" t="s">
        <v>292</v>
      </c>
      <c r="H23" s="41"/>
      <c r="I23" s="38"/>
      <c r="J23" s="38"/>
    </row>
    <row r="24" ht="16.5" spans="1:10">
      <c r="A24" s="38"/>
      <c r="B24" s="38"/>
      <c r="C24" s="41" t="s">
        <v>284</v>
      </c>
      <c r="D24" s="38" t="s">
        <v>138</v>
      </c>
      <c r="E24" s="38">
        <v>4</v>
      </c>
      <c r="F24" s="38">
        <v>7</v>
      </c>
      <c r="G24" s="38" t="s">
        <v>293</v>
      </c>
      <c r="H24" s="41"/>
      <c r="I24" s="38"/>
      <c r="J24" s="38"/>
    </row>
    <row r="25" ht="16.5" spans="1:10">
      <c r="A25" s="38"/>
      <c r="B25" s="38"/>
      <c r="C25" s="38"/>
      <c r="D25" s="38" t="s">
        <v>152</v>
      </c>
      <c r="E25" s="38">
        <v>12</v>
      </c>
      <c r="F25" s="38">
        <v>8</v>
      </c>
      <c r="G25" s="38" t="s">
        <v>294</v>
      </c>
      <c r="H25" s="41" t="s">
        <v>282</v>
      </c>
      <c r="I25" s="38"/>
      <c r="J25" s="38"/>
    </row>
    <row r="26" ht="16.5" spans="1:10">
      <c r="A26" s="38"/>
      <c r="B26" s="38"/>
      <c r="C26" s="38"/>
      <c r="D26" s="38" t="s">
        <v>153</v>
      </c>
      <c r="E26" s="38">
        <v>13</v>
      </c>
      <c r="F26" s="38">
        <v>15</v>
      </c>
      <c r="G26" s="38" t="s">
        <v>295</v>
      </c>
      <c r="H26" s="41"/>
      <c r="I26" s="38"/>
      <c r="J26" s="38"/>
    </row>
    <row r="27" ht="16.5" spans="1:10">
      <c r="A27" s="38"/>
      <c r="B27" s="38"/>
      <c r="C27" s="38"/>
      <c r="D27" s="38" t="s">
        <v>296</v>
      </c>
      <c r="E27" s="38">
        <v>17</v>
      </c>
      <c r="F27" s="38">
        <v>16</v>
      </c>
      <c r="G27" s="38" t="s">
        <v>297</v>
      </c>
      <c r="H27" s="41"/>
      <c r="I27" s="38"/>
      <c r="J27" s="38"/>
    </row>
    <row r="28" ht="16.5" spans="1:10">
      <c r="A28" s="38"/>
      <c r="B28" s="38"/>
      <c r="C28" s="41" t="s">
        <v>280</v>
      </c>
      <c r="D28" s="40" t="s">
        <v>298</v>
      </c>
      <c r="E28" s="38">
        <v>18</v>
      </c>
      <c r="F28" s="38">
        <v>17</v>
      </c>
      <c r="G28" s="38" t="s">
        <v>299</v>
      </c>
      <c r="H28" s="41" t="s">
        <v>279</v>
      </c>
      <c r="I28" s="38"/>
      <c r="J28" s="40"/>
    </row>
    <row r="29" ht="15" spans="1:10">
      <c r="A29" s="38"/>
      <c r="B29" s="38"/>
      <c r="C29" s="38"/>
      <c r="D29" s="38" t="s">
        <v>162</v>
      </c>
      <c r="E29" s="38">
        <v>20</v>
      </c>
      <c r="F29" s="38">
        <v>18</v>
      </c>
      <c r="G29" s="38" t="s">
        <v>300</v>
      </c>
      <c r="H29" s="38"/>
      <c r="I29" s="38"/>
      <c r="J29" s="38"/>
    </row>
    <row r="30" ht="16.5" spans="1:10">
      <c r="A30" s="38"/>
      <c r="B30" s="38"/>
      <c r="C30" s="41" t="s">
        <v>277</v>
      </c>
      <c r="D30" s="38" t="s">
        <v>169</v>
      </c>
      <c r="E30" s="38">
        <v>27</v>
      </c>
      <c r="F30" s="38">
        <v>19</v>
      </c>
      <c r="G30" s="38" t="s">
        <v>301</v>
      </c>
      <c r="H30" s="38"/>
      <c r="I30" s="38"/>
      <c r="J30" s="38"/>
    </row>
    <row r="31" ht="16.5" spans="1:10">
      <c r="A31" s="38"/>
      <c r="B31" s="38"/>
      <c r="C31" s="38"/>
      <c r="D31" s="38" t="s">
        <v>232</v>
      </c>
      <c r="E31" s="38">
        <v>28</v>
      </c>
      <c r="F31" s="38">
        <v>20</v>
      </c>
      <c r="G31" s="38" t="s">
        <v>302</v>
      </c>
      <c r="H31" s="41" t="s">
        <v>288</v>
      </c>
      <c r="I31" s="38"/>
      <c r="J31" s="38"/>
    </row>
    <row r="32" ht="16.5" spans="1:10">
      <c r="A32" s="38"/>
      <c r="B32" s="38"/>
      <c r="C32" s="41" t="s">
        <v>273</v>
      </c>
      <c r="D32" s="38" t="s">
        <v>214</v>
      </c>
      <c r="E32" s="38">
        <v>33</v>
      </c>
      <c r="F32" s="38">
        <v>23</v>
      </c>
      <c r="G32" s="38" t="s">
        <v>303</v>
      </c>
      <c r="H32" s="38"/>
      <c r="I32" s="38"/>
      <c r="J32" s="38"/>
    </row>
    <row r="33" ht="15" spans="1:10">
      <c r="A33" s="38"/>
      <c r="B33" s="38"/>
      <c r="C33" s="38"/>
      <c r="D33" s="38" t="s">
        <v>236</v>
      </c>
      <c r="E33" s="38">
        <v>41</v>
      </c>
      <c r="F33" s="38">
        <v>33</v>
      </c>
      <c r="G33" s="38" t="s">
        <v>304</v>
      </c>
      <c r="H33" s="38"/>
      <c r="I33" s="38"/>
      <c r="J33" s="38"/>
    </row>
    <row r="34" ht="15" spans="1:10">
      <c r="A34" s="38"/>
      <c r="B34" s="38"/>
      <c r="C34" s="38"/>
      <c r="D34" s="38" t="s">
        <v>237</v>
      </c>
      <c r="E34" s="38">
        <v>45</v>
      </c>
      <c r="F34" s="38">
        <v>43</v>
      </c>
      <c r="G34" s="38" t="s">
        <v>305</v>
      </c>
      <c r="H34" s="38"/>
      <c r="I34" s="38"/>
      <c r="J34" s="38"/>
    </row>
    <row r="35" ht="15" spans="1:10">
      <c r="A35" s="38" t="s">
        <v>306</v>
      </c>
      <c r="B35" s="38"/>
      <c r="C35" s="38"/>
      <c r="D35" s="38" t="s">
        <v>307</v>
      </c>
      <c r="E35" s="38"/>
      <c r="F35" s="38" t="s">
        <v>307</v>
      </c>
      <c r="G35" s="38"/>
      <c r="H35" s="38" t="s">
        <v>308</v>
      </c>
      <c r="I35" s="38"/>
      <c r="J35" s="38"/>
    </row>
    <row r="36" ht="15" spans="1:10">
      <c r="A36" s="38" t="s">
        <v>309</v>
      </c>
      <c r="B36" s="38"/>
      <c r="C36" s="38"/>
      <c r="D36" s="38" t="s">
        <v>310</v>
      </c>
      <c r="E36" s="38"/>
      <c r="F36" s="38" t="s">
        <v>310</v>
      </c>
      <c r="G36" s="38"/>
      <c r="H36" s="38" t="s">
        <v>311</v>
      </c>
      <c r="I36" s="38"/>
      <c r="J36" s="38"/>
    </row>
    <row r="37" ht="16.5" spans="1:10">
      <c r="A37" s="38" t="s">
        <v>312</v>
      </c>
      <c r="B37" s="38"/>
      <c r="C37" s="38"/>
      <c r="D37" s="41" t="s">
        <v>313</v>
      </c>
      <c r="E37" s="42"/>
      <c r="F37" s="42"/>
      <c r="G37" s="41" t="s">
        <v>314</v>
      </c>
      <c r="H37" s="38" t="s">
        <v>281</v>
      </c>
      <c r="I37" s="38"/>
      <c r="J37" s="38"/>
    </row>
    <row r="38" ht="16.5" spans="1:10">
      <c r="A38" s="38" t="s">
        <v>315</v>
      </c>
      <c r="B38" s="38"/>
      <c r="C38" s="38"/>
      <c r="D38" s="41" t="s">
        <v>316</v>
      </c>
      <c r="E38" s="56" t="s">
        <v>317</v>
      </c>
      <c r="F38" s="56" t="s">
        <v>317</v>
      </c>
      <c r="G38" s="41"/>
      <c r="H38" s="41"/>
      <c r="I38" s="41"/>
      <c r="J38" s="41"/>
    </row>
    <row r="39" ht="16.5" spans="1:10">
      <c r="A39" s="38" t="s">
        <v>138</v>
      </c>
      <c r="B39" s="38"/>
      <c r="C39" s="38"/>
      <c r="D39" s="41" t="s">
        <v>318</v>
      </c>
      <c r="E39" s="43" t="s">
        <v>319</v>
      </c>
      <c r="F39" s="43" t="s">
        <v>319</v>
      </c>
      <c r="G39" s="38"/>
      <c r="H39" s="41"/>
      <c r="I39" s="41"/>
      <c r="J39" s="41"/>
    </row>
    <row r="40" ht="15" spans="1:10">
      <c r="A40" s="44" t="s">
        <v>320</v>
      </c>
      <c r="B40" s="44"/>
      <c r="C40" s="44"/>
      <c r="D40" s="44"/>
      <c r="E40" s="44"/>
      <c r="F40" s="44"/>
      <c r="G40" s="44"/>
      <c r="H40" s="44"/>
      <c r="I40" s="44"/>
      <c r="J40" s="44"/>
    </row>
    <row r="41" ht="22.5" spans="1:10">
      <c r="A41" s="37" t="s">
        <v>321</v>
      </c>
      <c r="B41" s="37"/>
      <c r="C41" s="37"/>
      <c r="D41" s="37"/>
      <c r="E41" s="37"/>
      <c r="F41" s="37"/>
      <c r="G41" s="37"/>
      <c r="H41" s="37"/>
      <c r="I41" s="37"/>
      <c r="J41" s="37"/>
    </row>
    <row r="42" ht="15" spans="1:10">
      <c r="A42" s="38" t="s">
        <v>239</v>
      </c>
      <c r="B42" s="38" t="s">
        <v>322</v>
      </c>
      <c r="C42" s="38"/>
      <c r="D42" s="38"/>
      <c r="E42" s="38" t="s">
        <v>241</v>
      </c>
      <c r="F42" s="38"/>
      <c r="G42" s="38" t="s">
        <v>323</v>
      </c>
      <c r="H42" s="38"/>
      <c r="I42" s="38" t="s">
        <v>243</v>
      </c>
      <c r="J42" s="38">
        <v>32087</v>
      </c>
    </row>
    <row r="43" ht="15" spans="1:10">
      <c r="A43" s="38" t="s">
        <v>60</v>
      </c>
      <c r="B43" s="38" t="s">
        <v>324</v>
      </c>
      <c r="C43" s="38"/>
      <c r="D43" s="38" t="s">
        <v>245</v>
      </c>
      <c r="E43" s="38" t="s">
        <v>325</v>
      </c>
      <c r="F43" s="38"/>
      <c r="G43" s="38" t="s">
        <v>247</v>
      </c>
      <c r="H43" s="38" t="s">
        <v>326</v>
      </c>
      <c r="I43" s="38" t="s">
        <v>249</v>
      </c>
      <c r="J43" s="38" t="s">
        <v>327</v>
      </c>
    </row>
    <row r="44" ht="15" spans="1:10">
      <c r="A44" s="38" t="s">
        <v>251</v>
      </c>
      <c r="B44" s="38" t="s">
        <v>328</v>
      </c>
      <c r="C44" s="38"/>
      <c r="D44" s="38" t="s">
        <v>253</v>
      </c>
      <c r="E44" s="38"/>
      <c r="F44" s="38" t="s">
        <v>329</v>
      </c>
      <c r="G44" s="38" t="s">
        <v>255</v>
      </c>
      <c r="H44" s="38" t="s">
        <v>330</v>
      </c>
      <c r="I44" s="38" t="s">
        <v>257</v>
      </c>
      <c r="J44" s="38" t="s">
        <v>331</v>
      </c>
    </row>
    <row r="45" ht="31.5" spans="1:10">
      <c r="A45" s="39" t="s">
        <v>332</v>
      </c>
      <c r="B45" s="39"/>
      <c r="C45" s="39">
        <v>0</v>
      </c>
      <c r="D45" s="39"/>
      <c r="E45" s="39"/>
      <c r="F45" s="39">
        <v>0</v>
      </c>
      <c r="G45" s="39"/>
      <c r="H45" s="39"/>
      <c r="I45" s="39" t="s">
        <v>259</v>
      </c>
      <c r="J45" s="39"/>
    </row>
    <row r="46" ht="15" spans="1:10">
      <c r="A46" s="39"/>
      <c r="B46" s="39"/>
      <c r="C46" s="38">
        <v>0</v>
      </c>
      <c r="D46" s="38"/>
      <c r="E46" s="38" t="s">
        <v>261</v>
      </c>
      <c r="F46" s="38"/>
      <c r="G46" s="38">
        <v>0</v>
      </c>
      <c r="H46" s="38"/>
      <c r="I46" s="39"/>
      <c r="J46" s="39"/>
    </row>
    <row r="47" ht="15" spans="1:10">
      <c r="A47" s="39"/>
      <c r="B47" s="39"/>
      <c r="C47" s="38">
        <v>0</v>
      </c>
      <c r="D47" s="38"/>
      <c r="E47" s="38" t="s">
        <v>262</v>
      </c>
      <c r="F47" s="38"/>
      <c r="G47" s="38">
        <v>0</v>
      </c>
      <c r="H47" s="38"/>
      <c r="I47" s="39"/>
      <c r="J47" s="39"/>
    </row>
    <row r="48" ht="15" spans="1:10">
      <c r="A48" s="38" t="s">
        <v>263</v>
      </c>
      <c r="B48" s="38"/>
      <c r="C48" s="38"/>
      <c r="D48" s="38"/>
      <c r="E48" s="38"/>
      <c r="F48" s="38" t="s">
        <v>263</v>
      </c>
      <c r="G48" s="38"/>
      <c r="H48" s="38"/>
      <c r="I48" s="38"/>
      <c r="J48" s="38"/>
    </row>
    <row r="49" ht="15" spans="1:10">
      <c r="A49" s="38" t="s">
        <v>104</v>
      </c>
      <c r="B49" s="38" t="s">
        <v>103</v>
      </c>
      <c r="C49" s="38" t="s">
        <v>264</v>
      </c>
      <c r="D49" s="38" t="s">
        <v>265</v>
      </c>
      <c r="E49" s="38" t="s">
        <v>92</v>
      </c>
      <c r="F49" s="38" t="s">
        <v>92</v>
      </c>
      <c r="G49" s="38" t="s">
        <v>265</v>
      </c>
      <c r="H49" s="38" t="s">
        <v>264</v>
      </c>
      <c r="I49" s="38" t="s">
        <v>103</v>
      </c>
      <c r="J49" s="38" t="s">
        <v>104</v>
      </c>
    </row>
    <row r="50" ht="16.5" spans="1:10">
      <c r="A50" s="41" t="s">
        <v>333</v>
      </c>
      <c r="B50" s="41" t="s">
        <v>334</v>
      </c>
      <c r="C50" s="38"/>
      <c r="D50" s="38" t="s">
        <v>335</v>
      </c>
      <c r="E50" s="38">
        <v>4</v>
      </c>
      <c r="F50" s="38">
        <v>1</v>
      </c>
      <c r="G50" s="38" t="s">
        <v>130</v>
      </c>
      <c r="H50" s="38"/>
      <c r="I50" s="38"/>
      <c r="J50" s="38"/>
    </row>
    <row r="51" ht="16.5" spans="1:10">
      <c r="A51" s="38"/>
      <c r="B51" s="38"/>
      <c r="C51" s="41" t="s">
        <v>336</v>
      </c>
      <c r="D51" s="38" t="s">
        <v>337</v>
      </c>
      <c r="E51" s="38">
        <v>7</v>
      </c>
      <c r="F51" s="38">
        <v>3</v>
      </c>
      <c r="G51" s="38" t="s">
        <v>137</v>
      </c>
      <c r="H51" s="38"/>
      <c r="I51" s="38"/>
      <c r="J51" s="38"/>
    </row>
    <row r="52" ht="16.5" spans="1:10">
      <c r="A52" s="38"/>
      <c r="B52" s="38"/>
      <c r="C52" s="41" t="s">
        <v>338</v>
      </c>
      <c r="D52" s="38" t="s">
        <v>339</v>
      </c>
      <c r="E52" s="38">
        <v>8</v>
      </c>
      <c r="F52" s="38">
        <v>4</v>
      </c>
      <c r="G52" s="38" t="s">
        <v>340</v>
      </c>
      <c r="H52" s="38"/>
      <c r="I52" s="38"/>
      <c r="J52" s="38"/>
    </row>
    <row r="53" ht="16.5" spans="1:10">
      <c r="A53" s="38"/>
      <c r="B53" s="41" t="s">
        <v>341</v>
      </c>
      <c r="C53" s="41" t="s">
        <v>342</v>
      </c>
      <c r="D53" s="38" t="s">
        <v>343</v>
      </c>
      <c r="E53" s="38">
        <v>10</v>
      </c>
      <c r="F53" s="38">
        <v>5</v>
      </c>
      <c r="G53" s="38" t="s">
        <v>139</v>
      </c>
      <c r="H53" s="38"/>
      <c r="I53" s="38"/>
      <c r="J53" s="38"/>
    </row>
    <row r="54" ht="15" spans="1:10">
      <c r="A54" s="38"/>
      <c r="B54" s="38"/>
      <c r="C54" s="38"/>
      <c r="D54" s="38" t="s">
        <v>344</v>
      </c>
      <c r="E54" s="38">
        <v>11</v>
      </c>
      <c r="F54" s="38">
        <v>7</v>
      </c>
      <c r="G54" s="38" t="s">
        <v>141</v>
      </c>
      <c r="H54" s="38"/>
      <c r="I54" s="38"/>
      <c r="J54" s="38"/>
    </row>
    <row r="55" ht="16.5" spans="1:10">
      <c r="A55" s="38"/>
      <c r="B55" s="41" t="s">
        <v>345</v>
      </c>
      <c r="C55" s="38"/>
      <c r="D55" s="38" t="s">
        <v>346</v>
      </c>
      <c r="E55" s="38">
        <v>19</v>
      </c>
      <c r="F55" s="38">
        <v>10</v>
      </c>
      <c r="G55" s="38" t="s">
        <v>274</v>
      </c>
      <c r="H55" s="41" t="s">
        <v>347</v>
      </c>
      <c r="I55" s="38"/>
      <c r="J55" s="38"/>
    </row>
    <row r="56" ht="16.5" spans="1:10">
      <c r="A56" s="38"/>
      <c r="B56" s="38"/>
      <c r="C56" s="41" t="s">
        <v>348</v>
      </c>
      <c r="D56" s="38" t="s">
        <v>349</v>
      </c>
      <c r="E56" s="38">
        <v>22</v>
      </c>
      <c r="F56" s="38">
        <v>16</v>
      </c>
      <c r="G56" s="38" t="s">
        <v>156</v>
      </c>
      <c r="H56" s="41" t="s">
        <v>350</v>
      </c>
      <c r="I56" s="38"/>
      <c r="J56" s="38"/>
    </row>
    <row r="57" ht="16.5" spans="1:10">
      <c r="A57" s="38"/>
      <c r="B57" s="38"/>
      <c r="C57" s="41" t="s">
        <v>351</v>
      </c>
      <c r="D57" s="38" t="s">
        <v>352</v>
      </c>
      <c r="E57" s="38">
        <v>28</v>
      </c>
      <c r="F57" s="38">
        <v>19</v>
      </c>
      <c r="G57" s="38" t="s">
        <v>161</v>
      </c>
      <c r="H57" s="38"/>
      <c r="I57" s="41" t="s">
        <v>353</v>
      </c>
      <c r="J57" s="38"/>
    </row>
    <row r="58" ht="16.5" spans="1:10">
      <c r="A58" s="38"/>
      <c r="B58" s="38"/>
      <c r="C58" s="38"/>
      <c r="D58" s="38" t="s">
        <v>354</v>
      </c>
      <c r="E58" s="38">
        <v>33</v>
      </c>
      <c r="F58" s="38">
        <v>22</v>
      </c>
      <c r="G58" s="38" t="s">
        <v>286</v>
      </c>
      <c r="H58" s="38"/>
      <c r="I58" s="41" t="s">
        <v>355</v>
      </c>
      <c r="J58" s="38"/>
    </row>
    <row r="59" ht="16.5" spans="1:10">
      <c r="A59" s="38"/>
      <c r="B59" s="38"/>
      <c r="C59" s="38"/>
      <c r="D59" s="38" t="s">
        <v>356</v>
      </c>
      <c r="E59" s="38">
        <v>36</v>
      </c>
      <c r="F59" s="38">
        <v>27</v>
      </c>
      <c r="G59" s="38" t="s">
        <v>169</v>
      </c>
      <c r="H59" s="41" t="s">
        <v>357</v>
      </c>
      <c r="I59" s="38"/>
      <c r="J59" s="38"/>
    </row>
    <row r="60" ht="16.5" spans="1:10">
      <c r="A60" s="38"/>
      <c r="B60" s="38"/>
      <c r="C60" s="38"/>
      <c r="D60" s="38" t="s">
        <v>358</v>
      </c>
      <c r="E60" s="38">
        <v>45</v>
      </c>
      <c r="F60" s="38">
        <v>33</v>
      </c>
      <c r="G60" s="38" t="s">
        <v>214</v>
      </c>
      <c r="H60" s="41" t="s">
        <v>359</v>
      </c>
      <c r="I60" s="38"/>
      <c r="J60" s="38"/>
    </row>
    <row r="61" ht="15" spans="1:10">
      <c r="A61" s="38" t="s">
        <v>290</v>
      </c>
      <c r="B61" s="38"/>
      <c r="C61" s="38"/>
      <c r="D61" s="38"/>
      <c r="E61" s="38"/>
      <c r="F61" s="38" t="s">
        <v>290</v>
      </c>
      <c r="G61" s="38"/>
      <c r="H61" s="38"/>
      <c r="I61" s="38"/>
      <c r="J61" s="38"/>
    </row>
    <row r="62" ht="15" spans="1:10">
      <c r="A62" s="38" t="s">
        <v>104</v>
      </c>
      <c r="B62" s="38" t="s">
        <v>103</v>
      </c>
      <c r="C62" s="38" t="s">
        <v>291</v>
      </c>
      <c r="D62" s="38" t="s">
        <v>265</v>
      </c>
      <c r="E62" s="38" t="s">
        <v>92</v>
      </c>
      <c r="F62" s="38" t="s">
        <v>92</v>
      </c>
      <c r="G62" s="38" t="s">
        <v>265</v>
      </c>
      <c r="H62" s="38" t="s">
        <v>291</v>
      </c>
      <c r="I62" s="38" t="s">
        <v>103</v>
      </c>
      <c r="J62" s="38" t="s">
        <v>104</v>
      </c>
    </row>
    <row r="63" ht="15" spans="1:10">
      <c r="A63" s="38"/>
      <c r="B63" s="38"/>
      <c r="C63" s="38"/>
      <c r="D63" s="38" t="s">
        <v>360</v>
      </c>
      <c r="E63" s="38">
        <v>1</v>
      </c>
      <c r="F63" s="38">
        <v>2</v>
      </c>
      <c r="G63" s="38" t="s">
        <v>133</v>
      </c>
      <c r="H63" s="38"/>
      <c r="I63" s="38"/>
      <c r="J63" s="38"/>
    </row>
    <row r="64" ht="16.5" spans="1:10">
      <c r="A64" s="38"/>
      <c r="B64" s="38"/>
      <c r="C64" s="38"/>
      <c r="D64" s="38" t="s">
        <v>361</v>
      </c>
      <c r="E64" s="38">
        <v>2</v>
      </c>
      <c r="F64" s="38">
        <v>11</v>
      </c>
      <c r="G64" s="38" t="s">
        <v>151</v>
      </c>
      <c r="H64" s="41" t="s">
        <v>347</v>
      </c>
      <c r="I64" s="38"/>
      <c r="J64" s="38"/>
    </row>
    <row r="65" ht="15" spans="1:10">
      <c r="A65" s="38"/>
      <c r="B65" s="38"/>
      <c r="C65" s="38"/>
      <c r="D65" s="38" t="s">
        <v>362</v>
      </c>
      <c r="E65" s="38">
        <v>3</v>
      </c>
      <c r="F65" s="38">
        <v>12</v>
      </c>
      <c r="G65" s="38" t="s">
        <v>152</v>
      </c>
      <c r="H65" s="38"/>
      <c r="I65" s="38"/>
      <c r="J65" s="38"/>
    </row>
    <row r="66" ht="15" spans="1:10">
      <c r="A66" s="38"/>
      <c r="B66" s="38"/>
      <c r="C66" s="38"/>
      <c r="D66" s="38" t="s">
        <v>363</v>
      </c>
      <c r="E66" s="38">
        <v>5</v>
      </c>
      <c r="F66" s="38">
        <v>13</v>
      </c>
      <c r="G66" s="38" t="s">
        <v>153</v>
      </c>
      <c r="H66" s="38"/>
      <c r="I66" s="38"/>
      <c r="J66" s="38"/>
    </row>
    <row r="67" ht="16.5" spans="1:10">
      <c r="A67" s="38"/>
      <c r="B67" s="38"/>
      <c r="C67" s="41" t="s">
        <v>336</v>
      </c>
      <c r="D67" s="38" t="s">
        <v>364</v>
      </c>
      <c r="E67" s="38">
        <v>6</v>
      </c>
      <c r="F67" s="38">
        <v>14</v>
      </c>
      <c r="G67" s="38" t="s">
        <v>154</v>
      </c>
      <c r="H67" s="41" t="s">
        <v>357</v>
      </c>
      <c r="I67" s="38"/>
      <c r="J67" s="38"/>
    </row>
    <row r="68" ht="15" spans="1:10">
      <c r="A68" s="38"/>
      <c r="B68" s="38"/>
      <c r="C68" s="38"/>
      <c r="D68" s="38" t="s">
        <v>365</v>
      </c>
      <c r="E68" s="38">
        <v>9</v>
      </c>
      <c r="F68" s="38">
        <v>17</v>
      </c>
      <c r="G68" s="38" t="s">
        <v>296</v>
      </c>
      <c r="H68" s="38"/>
      <c r="I68" s="38"/>
      <c r="J68" s="38"/>
    </row>
    <row r="69" ht="16.5" spans="1:10">
      <c r="A69" s="38"/>
      <c r="B69" s="38"/>
      <c r="C69" s="38"/>
      <c r="D69" s="38" t="s">
        <v>366</v>
      </c>
      <c r="E69" s="38">
        <v>14</v>
      </c>
      <c r="F69" s="38">
        <v>18</v>
      </c>
      <c r="G69" s="38" t="s">
        <v>298</v>
      </c>
      <c r="H69" s="41" t="s">
        <v>350</v>
      </c>
      <c r="I69" s="38"/>
      <c r="J69" s="38"/>
    </row>
    <row r="70" ht="16.5" spans="1:10">
      <c r="A70" s="38"/>
      <c r="B70" s="38"/>
      <c r="C70" s="41" t="s">
        <v>338</v>
      </c>
      <c r="D70" s="38" t="s">
        <v>367</v>
      </c>
      <c r="E70" s="38">
        <v>18</v>
      </c>
      <c r="F70" s="38">
        <v>20</v>
      </c>
      <c r="G70" s="38" t="s">
        <v>162</v>
      </c>
      <c r="H70" s="38"/>
      <c r="I70" s="38"/>
      <c r="J70" s="38"/>
    </row>
    <row r="71" ht="16.5" spans="1:10">
      <c r="A71" s="38"/>
      <c r="B71" s="38"/>
      <c r="C71" s="41" t="s">
        <v>351</v>
      </c>
      <c r="D71" s="38" t="s">
        <v>368</v>
      </c>
      <c r="E71" s="38">
        <v>20</v>
      </c>
      <c r="F71" s="38">
        <v>23</v>
      </c>
      <c r="G71" s="38" t="s">
        <v>166</v>
      </c>
      <c r="H71" s="38"/>
      <c r="I71" s="38"/>
      <c r="J71" s="38"/>
    </row>
    <row r="72" ht="16.5" spans="1:10">
      <c r="A72" s="38"/>
      <c r="B72" s="41" t="s">
        <v>318</v>
      </c>
      <c r="C72" s="41" t="s">
        <v>348</v>
      </c>
      <c r="D72" s="38" t="s">
        <v>369</v>
      </c>
      <c r="E72" s="38">
        <v>29</v>
      </c>
      <c r="F72" s="38">
        <v>31</v>
      </c>
      <c r="G72" s="38" t="s">
        <v>233</v>
      </c>
      <c r="H72" s="38"/>
      <c r="I72" s="38"/>
      <c r="J72" s="38"/>
    </row>
    <row r="73" ht="16.5" spans="1:10">
      <c r="A73" s="38"/>
      <c r="B73" s="38"/>
      <c r="C73" s="41" t="s">
        <v>342</v>
      </c>
      <c r="D73" s="38" t="s">
        <v>370</v>
      </c>
      <c r="E73" s="38">
        <v>31</v>
      </c>
      <c r="F73" s="38">
        <v>41</v>
      </c>
      <c r="G73" s="38" t="s">
        <v>236</v>
      </c>
      <c r="H73" s="38"/>
      <c r="I73" s="38"/>
      <c r="J73" s="38"/>
    </row>
    <row r="74" ht="16.5" spans="1:10">
      <c r="A74" s="38"/>
      <c r="B74" s="38"/>
      <c r="C74" s="38"/>
      <c r="D74" s="38" t="s">
        <v>371</v>
      </c>
      <c r="E74" s="38">
        <v>39</v>
      </c>
      <c r="F74" s="38">
        <v>45</v>
      </c>
      <c r="G74" s="38" t="s">
        <v>237</v>
      </c>
      <c r="H74" s="41" t="s">
        <v>359</v>
      </c>
      <c r="I74" s="38"/>
      <c r="J74" s="38"/>
    </row>
    <row r="75" ht="15" spans="1:10">
      <c r="A75" s="38" t="s">
        <v>372</v>
      </c>
      <c r="B75" s="38"/>
      <c r="C75" s="38"/>
      <c r="D75" s="38" t="s">
        <v>307</v>
      </c>
      <c r="E75" s="38"/>
      <c r="F75" s="38" t="s">
        <v>307</v>
      </c>
      <c r="G75" s="38"/>
      <c r="H75" s="38" t="s">
        <v>306</v>
      </c>
      <c r="I75" s="38"/>
      <c r="J75" s="38"/>
    </row>
    <row r="76" ht="15" spans="1:10">
      <c r="A76" s="38" t="s">
        <v>373</v>
      </c>
      <c r="B76" s="38"/>
      <c r="C76" s="38"/>
      <c r="D76" s="38" t="s">
        <v>310</v>
      </c>
      <c r="E76" s="38"/>
      <c r="F76" s="38" t="s">
        <v>310</v>
      </c>
      <c r="G76" s="38"/>
      <c r="H76" s="38" t="s">
        <v>309</v>
      </c>
      <c r="I76" s="38"/>
      <c r="J76" s="38"/>
    </row>
    <row r="77" ht="16.5" spans="1:10">
      <c r="A77" s="38"/>
      <c r="B77" s="38"/>
      <c r="C77" s="38"/>
      <c r="D77" s="38"/>
      <c r="E77" s="42" t="s">
        <v>317</v>
      </c>
      <c r="F77" s="42" t="s">
        <v>317</v>
      </c>
      <c r="G77" s="38"/>
      <c r="H77" s="41"/>
      <c r="I77" s="41"/>
      <c r="J77" s="41"/>
    </row>
    <row r="78" ht="16.5" spans="1:10">
      <c r="A78" s="38"/>
      <c r="B78" s="38"/>
      <c r="C78" s="38"/>
      <c r="D78" s="38"/>
      <c r="E78" s="43" t="s">
        <v>319</v>
      </c>
      <c r="F78" s="43" t="s">
        <v>319</v>
      </c>
      <c r="G78" s="38"/>
      <c r="H78" s="41"/>
      <c r="I78" s="41"/>
      <c r="J78" s="41"/>
    </row>
    <row r="79" ht="15" spans="1:10">
      <c r="A79" s="46" t="s">
        <v>374</v>
      </c>
      <c r="B79" s="69"/>
      <c r="C79" s="70"/>
      <c r="D79" s="46"/>
      <c r="E79" s="46"/>
      <c r="F79" s="46"/>
      <c r="G79" s="69"/>
      <c r="H79" s="70"/>
      <c r="I79" s="46"/>
      <c r="J79" s="46"/>
    </row>
    <row r="80" ht="15" spans="1:10">
      <c r="A80" s="47" t="s">
        <v>320</v>
      </c>
      <c r="B80" s="47"/>
      <c r="C80" s="47"/>
      <c r="D80" s="47"/>
      <c r="E80" s="47"/>
      <c r="F80" s="47"/>
      <c r="G80" s="48"/>
      <c r="H80" s="55"/>
      <c r="I80" s="47"/>
      <c r="J80" s="47"/>
    </row>
    <row r="81" ht="22.5" spans="1:10">
      <c r="A81" s="37" t="s">
        <v>375</v>
      </c>
      <c r="B81" s="37"/>
      <c r="C81" s="37"/>
      <c r="D81" s="37"/>
      <c r="E81" s="37"/>
      <c r="F81" s="37"/>
      <c r="G81" s="37"/>
      <c r="H81" s="37"/>
      <c r="I81" s="37"/>
      <c r="J81" s="37"/>
    </row>
    <row r="82" ht="15" spans="1:10">
      <c r="A82" s="38" t="s">
        <v>239</v>
      </c>
      <c r="B82" s="38" t="s">
        <v>376</v>
      </c>
      <c r="C82" s="38"/>
      <c r="D82" s="38"/>
      <c r="E82" s="38" t="s">
        <v>241</v>
      </c>
      <c r="F82" s="38"/>
      <c r="G82" s="38" t="s">
        <v>242</v>
      </c>
      <c r="H82" s="38"/>
      <c r="I82" s="38" t="s">
        <v>243</v>
      </c>
      <c r="J82" s="38">
        <v>20573</v>
      </c>
    </row>
    <row r="83" ht="15" spans="1:10">
      <c r="A83" s="38" t="s">
        <v>60</v>
      </c>
      <c r="B83" s="38" t="s">
        <v>377</v>
      </c>
      <c r="C83" s="38"/>
      <c r="D83" s="38" t="s">
        <v>245</v>
      </c>
      <c r="E83" s="38" t="s">
        <v>378</v>
      </c>
      <c r="F83" s="38"/>
      <c r="G83" s="38" t="s">
        <v>247</v>
      </c>
      <c r="H83" s="38" t="s">
        <v>379</v>
      </c>
      <c r="I83" s="38" t="s">
        <v>249</v>
      </c>
      <c r="J83" s="38" t="s">
        <v>380</v>
      </c>
    </row>
    <row r="84" ht="15" spans="1:10">
      <c r="A84" s="38" t="s">
        <v>251</v>
      </c>
      <c r="B84" s="38" t="s">
        <v>381</v>
      </c>
      <c r="C84" s="38"/>
      <c r="D84" s="38" t="s">
        <v>253</v>
      </c>
      <c r="E84" s="38"/>
      <c r="F84" s="38" t="s">
        <v>382</v>
      </c>
      <c r="G84" s="38" t="s">
        <v>255</v>
      </c>
      <c r="H84" s="38" t="s">
        <v>383</v>
      </c>
      <c r="I84" s="38" t="s">
        <v>257</v>
      </c>
      <c r="J84" s="38" t="s">
        <v>384</v>
      </c>
    </row>
    <row r="85" ht="31.5" spans="1:10">
      <c r="A85" s="39" t="s">
        <v>259</v>
      </c>
      <c r="B85" s="39"/>
      <c r="C85" s="39">
        <v>3</v>
      </c>
      <c r="D85" s="39"/>
      <c r="E85" s="39"/>
      <c r="F85" s="39">
        <v>1</v>
      </c>
      <c r="G85" s="39"/>
      <c r="H85" s="39"/>
      <c r="I85" s="60" t="s">
        <v>385</v>
      </c>
      <c r="J85" s="60"/>
    </row>
    <row r="86" ht="15" spans="1:10">
      <c r="A86" s="39"/>
      <c r="B86" s="39"/>
      <c r="C86" s="38">
        <v>0</v>
      </c>
      <c r="D86" s="38"/>
      <c r="E86" s="38" t="s">
        <v>261</v>
      </c>
      <c r="F86" s="38"/>
      <c r="G86" s="38">
        <v>0</v>
      </c>
      <c r="H86" s="38"/>
      <c r="I86" s="60"/>
      <c r="J86" s="60"/>
    </row>
    <row r="87" ht="15" spans="1:10">
      <c r="A87" s="39"/>
      <c r="B87" s="39"/>
      <c r="C87" s="38">
        <v>3</v>
      </c>
      <c r="D87" s="38"/>
      <c r="E87" s="38" t="s">
        <v>262</v>
      </c>
      <c r="F87" s="38"/>
      <c r="G87" s="38">
        <v>1</v>
      </c>
      <c r="H87" s="38"/>
      <c r="I87" s="60"/>
      <c r="J87" s="60"/>
    </row>
    <row r="88" ht="15" spans="1:10">
      <c r="A88" s="38" t="s">
        <v>263</v>
      </c>
      <c r="B88" s="38"/>
      <c r="C88" s="38"/>
      <c r="D88" s="38"/>
      <c r="E88" s="38"/>
      <c r="F88" s="38" t="s">
        <v>263</v>
      </c>
      <c r="G88" s="38"/>
      <c r="H88" s="38"/>
      <c r="I88" s="38"/>
      <c r="J88" s="38"/>
    </row>
    <row r="89" ht="15" spans="1:10">
      <c r="A89" s="38" t="s">
        <v>104</v>
      </c>
      <c r="B89" s="38" t="s">
        <v>103</v>
      </c>
      <c r="C89" s="38" t="s">
        <v>264</v>
      </c>
      <c r="D89" s="38" t="s">
        <v>265</v>
      </c>
      <c r="E89" s="38" t="s">
        <v>92</v>
      </c>
      <c r="F89" s="38" t="s">
        <v>92</v>
      </c>
      <c r="G89" s="38" t="s">
        <v>265</v>
      </c>
      <c r="H89" s="38" t="s">
        <v>264</v>
      </c>
      <c r="I89" s="38" t="s">
        <v>103</v>
      </c>
      <c r="J89" s="38" t="s">
        <v>104</v>
      </c>
    </row>
    <row r="90" ht="16.5" spans="1:10">
      <c r="A90" s="38"/>
      <c r="B90" s="38"/>
      <c r="C90" s="41"/>
      <c r="D90" s="38" t="s">
        <v>130</v>
      </c>
      <c r="E90" s="38">
        <v>1</v>
      </c>
      <c r="F90" s="40">
        <v>2</v>
      </c>
      <c r="G90" s="40" t="s">
        <v>386</v>
      </c>
      <c r="H90" s="41"/>
      <c r="I90" s="40"/>
      <c r="J90" s="40"/>
    </row>
    <row r="91" ht="16.5" spans="1:10">
      <c r="A91" s="38"/>
      <c r="B91" s="38"/>
      <c r="C91" s="41"/>
      <c r="D91" s="38" t="s">
        <v>137</v>
      </c>
      <c r="E91" s="38">
        <v>3</v>
      </c>
      <c r="F91" s="40">
        <v>8</v>
      </c>
      <c r="G91" s="40" t="s">
        <v>387</v>
      </c>
      <c r="H91" s="41"/>
      <c r="I91" s="40"/>
      <c r="J91" s="40"/>
    </row>
    <row r="92" ht="16.5" spans="1:10">
      <c r="A92" s="38"/>
      <c r="B92" s="38"/>
      <c r="C92" s="41"/>
      <c r="D92" s="38" t="s">
        <v>388</v>
      </c>
      <c r="E92" s="38">
        <v>5</v>
      </c>
      <c r="F92" s="40">
        <v>10</v>
      </c>
      <c r="G92" s="40" t="s">
        <v>389</v>
      </c>
      <c r="H92" s="41" t="s">
        <v>390</v>
      </c>
      <c r="I92" s="40"/>
      <c r="J92" s="40"/>
    </row>
    <row r="93" ht="16.5" spans="1:10">
      <c r="A93" s="38"/>
      <c r="B93" s="38"/>
      <c r="C93" s="41" t="s">
        <v>391</v>
      </c>
      <c r="D93" s="38" t="s">
        <v>141</v>
      </c>
      <c r="E93" s="38">
        <v>7</v>
      </c>
      <c r="F93" s="40">
        <v>11</v>
      </c>
      <c r="G93" s="40" t="s">
        <v>392</v>
      </c>
      <c r="H93" s="41" t="s">
        <v>393</v>
      </c>
      <c r="I93" s="40"/>
      <c r="J93" s="40"/>
    </row>
    <row r="94" ht="16.5" spans="1:10">
      <c r="A94" s="38"/>
      <c r="B94" s="41" t="s">
        <v>394</v>
      </c>
      <c r="C94" s="41"/>
      <c r="D94" s="38" t="s">
        <v>274</v>
      </c>
      <c r="E94" s="38">
        <v>10</v>
      </c>
      <c r="F94" s="40">
        <v>13</v>
      </c>
      <c r="G94" s="40" t="s">
        <v>395</v>
      </c>
      <c r="H94" s="41"/>
      <c r="I94" s="41" t="s">
        <v>393</v>
      </c>
      <c r="J94" s="40"/>
    </row>
    <row r="95" ht="16.5" spans="1:10">
      <c r="A95" s="38"/>
      <c r="B95" s="38"/>
      <c r="C95" s="41" t="s">
        <v>390</v>
      </c>
      <c r="D95" s="38" t="s">
        <v>151</v>
      </c>
      <c r="E95" s="38">
        <v>11</v>
      </c>
      <c r="F95" s="40">
        <v>20</v>
      </c>
      <c r="G95" s="40" t="s">
        <v>396</v>
      </c>
      <c r="H95" s="41"/>
      <c r="I95" s="40"/>
      <c r="J95" s="40"/>
    </row>
    <row r="96" ht="16.5" spans="1:10">
      <c r="A96" s="38"/>
      <c r="B96" s="38"/>
      <c r="C96" s="41"/>
      <c r="D96" s="40" t="s">
        <v>298</v>
      </c>
      <c r="E96" s="38">
        <v>18</v>
      </c>
      <c r="F96" s="40">
        <v>22</v>
      </c>
      <c r="G96" s="40" t="s">
        <v>397</v>
      </c>
      <c r="H96" s="41" t="s">
        <v>398</v>
      </c>
      <c r="I96" s="40"/>
      <c r="J96" s="40"/>
    </row>
    <row r="97" ht="16.5" spans="1:10">
      <c r="A97" s="38"/>
      <c r="B97" s="38"/>
      <c r="C97" s="41"/>
      <c r="D97" s="38" t="s">
        <v>161</v>
      </c>
      <c r="E97" s="38">
        <v>19</v>
      </c>
      <c r="F97" s="40">
        <v>24</v>
      </c>
      <c r="G97" s="40" t="s">
        <v>399</v>
      </c>
      <c r="H97" s="41"/>
      <c r="I97" s="40"/>
      <c r="J97" s="40"/>
    </row>
    <row r="98" ht="16.5" spans="1:10">
      <c r="A98" s="38"/>
      <c r="B98" s="41" t="s">
        <v>400</v>
      </c>
      <c r="C98" s="41" t="s">
        <v>401</v>
      </c>
      <c r="D98" s="38" t="s">
        <v>162</v>
      </c>
      <c r="E98" s="38">
        <v>20</v>
      </c>
      <c r="F98" s="40">
        <v>26</v>
      </c>
      <c r="G98" s="40" t="s">
        <v>402</v>
      </c>
      <c r="H98" s="41"/>
      <c r="I98" s="40"/>
      <c r="J98" s="40"/>
    </row>
    <row r="99" ht="16.5" spans="1:10">
      <c r="A99" s="38"/>
      <c r="B99" s="38"/>
      <c r="C99" s="41" t="s">
        <v>347</v>
      </c>
      <c r="D99" s="38" t="s">
        <v>169</v>
      </c>
      <c r="E99" s="38">
        <v>27</v>
      </c>
      <c r="F99" s="40">
        <v>36</v>
      </c>
      <c r="G99" s="40" t="s">
        <v>403</v>
      </c>
      <c r="H99" s="41"/>
      <c r="I99" s="40"/>
      <c r="J99" s="40"/>
    </row>
    <row r="100" ht="16.5" spans="1:10">
      <c r="A100" s="38"/>
      <c r="B100" s="38"/>
      <c r="C100" s="41" t="s">
        <v>404</v>
      </c>
      <c r="D100" s="38" t="s">
        <v>233</v>
      </c>
      <c r="E100" s="38">
        <v>31</v>
      </c>
      <c r="F100" s="40">
        <v>40</v>
      </c>
      <c r="G100" s="40" t="s">
        <v>405</v>
      </c>
      <c r="H100" s="41" t="s">
        <v>318</v>
      </c>
      <c r="I100" s="40"/>
      <c r="J100" s="40"/>
    </row>
    <row r="101" ht="15" spans="1:10">
      <c r="A101" s="38" t="s">
        <v>290</v>
      </c>
      <c r="B101" s="38"/>
      <c r="C101" s="38"/>
      <c r="D101" s="38"/>
      <c r="E101" s="38"/>
      <c r="F101" s="38" t="s">
        <v>290</v>
      </c>
      <c r="G101" s="38"/>
      <c r="H101" s="38"/>
      <c r="I101" s="38"/>
      <c r="J101" s="38"/>
    </row>
    <row r="102" ht="15" spans="1:10">
      <c r="A102" s="38" t="s">
        <v>104</v>
      </c>
      <c r="B102" s="38" t="s">
        <v>103</v>
      </c>
      <c r="C102" s="38" t="s">
        <v>291</v>
      </c>
      <c r="D102" s="38" t="s">
        <v>265</v>
      </c>
      <c r="E102" s="38" t="s">
        <v>92</v>
      </c>
      <c r="F102" s="38" t="s">
        <v>92</v>
      </c>
      <c r="G102" s="38" t="s">
        <v>265</v>
      </c>
      <c r="H102" s="38" t="s">
        <v>291</v>
      </c>
      <c r="I102" s="38" t="s">
        <v>103</v>
      </c>
      <c r="J102" s="38" t="s">
        <v>104</v>
      </c>
    </row>
    <row r="103" ht="16.5" spans="1:10">
      <c r="A103" s="38"/>
      <c r="B103" s="38"/>
      <c r="C103" s="38"/>
      <c r="D103" s="38" t="s">
        <v>133</v>
      </c>
      <c r="E103" s="38">
        <v>2</v>
      </c>
      <c r="F103" s="40">
        <v>1</v>
      </c>
      <c r="G103" s="40" t="s">
        <v>406</v>
      </c>
      <c r="H103" s="41"/>
      <c r="I103" s="40"/>
      <c r="J103" s="40"/>
    </row>
    <row r="104" ht="16.5" spans="1:10">
      <c r="A104" s="38"/>
      <c r="B104" s="38"/>
      <c r="C104" s="41" t="s">
        <v>404</v>
      </c>
      <c r="D104" s="38" t="s">
        <v>138</v>
      </c>
      <c r="E104" s="38">
        <v>4</v>
      </c>
      <c r="F104" s="40">
        <v>3</v>
      </c>
      <c r="G104" s="40" t="s">
        <v>407</v>
      </c>
      <c r="H104" s="41"/>
      <c r="I104" s="40"/>
      <c r="J104" s="40"/>
    </row>
    <row r="105" ht="16.5" spans="1:10">
      <c r="A105" s="38"/>
      <c r="B105" s="38"/>
      <c r="C105" s="41" t="s">
        <v>390</v>
      </c>
      <c r="D105" s="38" t="s">
        <v>408</v>
      </c>
      <c r="E105" s="38">
        <v>8</v>
      </c>
      <c r="F105" s="40">
        <v>6</v>
      </c>
      <c r="G105" s="40" t="s">
        <v>409</v>
      </c>
      <c r="H105" s="41" t="s">
        <v>398</v>
      </c>
      <c r="I105" s="40"/>
      <c r="J105" s="40"/>
    </row>
    <row r="106" ht="16.5" spans="1:10">
      <c r="A106" s="38"/>
      <c r="B106" s="38"/>
      <c r="C106" s="41" t="s">
        <v>401</v>
      </c>
      <c r="D106" s="38" t="s">
        <v>410</v>
      </c>
      <c r="E106" s="38">
        <v>9</v>
      </c>
      <c r="F106" s="40">
        <v>7</v>
      </c>
      <c r="G106" s="40" t="s">
        <v>411</v>
      </c>
      <c r="H106" s="41" t="s">
        <v>393</v>
      </c>
      <c r="I106" s="40"/>
      <c r="J106" s="40"/>
    </row>
    <row r="107" ht="16.5" spans="1:10">
      <c r="A107" s="40"/>
      <c r="B107" s="38"/>
      <c r="C107" s="38"/>
      <c r="D107" s="38" t="s">
        <v>152</v>
      </c>
      <c r="E107" s="38">
        <v>12</v>
      </c>
      <c r="F107" s="40">
        <v>9</v>
      </c>
      <c r="G107" s="40" t="s">
        <v>412</v>
      </c>
      <c r="H107" s="41" t="s">
        <v>318</v>
      </c>
      <c r="I107" s="40"/>
      <c r="J107" s="40"/>
    </row>
    <row r="108" ht="16.5" spans="1:10">
      <c r="A108" s="38"/>
      <c r="B108" s="38"/>
      <c r="C108" s="41"/>
      <c r="D108" s="38" t="s">
        <v>153</v>
      </c>
      <c r="E108" s="38">
        <v>13</v>
      </c>
      <c r="F108" s="40">
        <v>16</v>
      </c>
      <c r="G108" s="40" t="s">
        <v>413</v>
      </c>
      <c r="H108" s="41"/>
      <c r="I108" s="40"/>
      <c r="J108" s="40"/>
    </row>
    <row r="109" ht="16.5" spans="1:10">
      <c r="A109" s="38"/>
      <c r="B109" s="38"/>
      <c r="C109" s="41"/>
      <c r="D109" s="38" t="s">
        <v>154</v>
      </c>
      <c r="E109" s="38">
        <v>14</v>
      </c>
      <c r="F109" s="40">
        <v>17</v>
      </c>
      <c r="G109" s="40" t="s">
        <v>414</v>
      </c>
      <c r="H109" s="41"/>
      <c r="I109" s="40"/>
      <c r="J109" s="40"/>
    </row>
    <row r="110" ht="16.5" spans="1:10">
      <c r="A110" s="38"/>
      <c r="B110" s="38"/>
      <c r="C110" s="41" t="s">
        <v>391</v>
      </c>
      <c r="D110" s="38" t="s">
        <v>156</v>
      </c>
      <c r="E110" s="38">
        <v>16</v>
      </c>
      <c r="F110" s="40">
        <v>19</v>
      </c>
      <c r="G110" s="40" t="s">
        <v>415</v>
      </c>
      <c r="H110" s="41" t="s">
        <v>390</v>
      </c>
      <c r="I110" s="40"/>
      <c r="J110" s="40"/>
    </row>
    <row r="111" ht="16.5" spans="1:10">
      <c r="A111" s="38"/>
      <c r="B111" s="38"/>
      <c r="C111" s="41" t="s">
        <v>347</v>
      </c>
      <c r="D111" s="38" t="s">
        <v>296</v>
      </c>
      <c r="E111" s="38">
        <v>17</v>
      </c>
      <c r="F111" s="40">
        <v>21</v>
      </c>
      <c r="G111" s="40" t="s">
        <v>416</v>
      </c>
      <c r="H111" s="41"/>
      <c r="I111" s="40"/>
      <c r="J111" s="40"/>
    </row>
    <row r="112" ht="16.5" spans="1:10">
      <c r="A112" s="38"/>
      <c r="B112" s="38"/>
      <c r="C112" s="41"/>
      <c r="D112" s="38" t="s">
        <v>234</v>
      </c>
      <c r="E112" s="38">
        <v>37</v>
      </c>
      <c r="F112" s="40">
        <v>23</v>
      </c>
      <c r="G112" s="40" t="s">
        <v>417</v>
      </c>
      <c r="H112" s="41"/>
      <c r="I112" s="40"/>
      <c r="J112" s="40"/>
    </row>
    <row r="113" ht="16.5" spans="1:10">
      <c r="A113" s="38"/>
      <c r="B113" s="38"/>
      <c r="C113" s="41"/>
      <c r="D113" s="38" t="s">
        <v>236</v>
      </c>
      <c r="E113" s="38">
        <v>41</v>
      </c>
      <c r="F113" s="40">
        <v>27</v>
      </c>
      <c r="G113" s="40" t="s">
        <v>418</v>
      </c>
      <c r="H113" s="41"/>
      <c r="I113" s="40"/>
      <c r="J113" s="40"/>
    </row>
    <row r="114" ht="16.5" spans="1:10">
      <c r="A114" s="38"/>
      <c r="B114" s="38"/>
      <c r="C114" s="41"/>
      <c r="D114" s="38" t="s">
        <v>237</v>
      </c>
      <c r="E114" s="38">
        <v>45</v>
      </c>
      <c r="F114" s="40">
        <v>32</v>
      </c>
      <c r="G114" s="40" t="s">
        <v>419</v>
      </c>
      <c r="H114" s="41"/>
      <c r="I114" s="40"/>
      <c r="J114" s="40"/>
    </row>
    <row r="115" ht="15" spans="1:10">
      <c r="A115" s="38" t="s">
        <v>306</v>
      </c>
      <c r="B115" s="38"/>
      <c r="C115" s="38"/>
      <c r="D115" s="38" t="s">
        <v>307</v>
      </c>
      <c r="E115" s="38"/>
      <c r="F115" s="38" t="s">
        <v>307</v>
      </c>
      <c r="G115" s="38"/>
      <c r="H115" s="38" t="s">
        <v>420</v>
      </c>
      <c r="I115" s="38"/>
      <c r="J115" s="38"/>
    </row>
    <row r="116" ht="15" spans="1:10">
      <c r="A116" s="38" t="s">
        <v>309</v>
      </c>
      <c r="B116" s="38"/>
      <c r="C116" s="38"/>
      <c r="D116" s="38" t="s">
        <v>310</v>
      </c>
      <c r="E116" s="38"/>
      <c r="F116" s="38" t="s">
        <v>310</v>
      </c>
      <c r="G116" s="38"/>
      <c r="H116" s="38" t="s">
        <v>311</v>
      </c>
      <c r="I116" s="38"/>
      <c r="J116" s="38"/>
    </row>
    <row r="117" ht="16.5" spans="1:10">
      <c r="A117" s="38" t="s">
        <v>141</v>
      </c>
      <c r="B117" s="38"/>
      <c r="C117" s="38"/>
      <c r="D117" s="41" t="s">
        <v>421</v>
      </c>
      <c r="E117" s="42"/>
      <c r="F117" s="42"/>
      <c r="G117" s="41" t="s">
        <v>422</v>
      </c>
      <c r="H117" s="40" t="s">
        <v>423</v>
      </c>
      <c r="I117" s="40"/>
      <c r="J117" s="40"/>
    </row>
    <row r="118" ht="16.5" spans="1:10">
      <c r="A118" s="38" t="s">
        <v>424</v>
      </c>
      <c r="B118" s="38"/>
      <c r="C118" s="38"/>
      <c r="D118" s="41" t="s">
        <v>425</v>
      </c>
      <c r="E118" s="56" t="s">
        <v>317</v>
      </c>
      <c r="F118" s="56" t="s">
        <v>317</v>
      </c>
      <c r="G118" s="41"/>
      <c r="H118" s="41"/>
      <c r="I118" s="41"/>
      <c r="J118" s="41"/>
    </row>
    <row r="119" ht="16.5" spans="1:10">
      <c r="A119" s="38" t="s">
        <v>274</v>
      </c>
      <c r="B119" s="38"/>
      <c r="C119" s="38"/>
      <c r="D119" s="41" t="s">
        <v>426</v>
      </c>
      <c r="E119" s="43" t="s">
        <v>319</v>
      </c>
      <c r="F119" s="43" t="s">
        <v>319</v>
      </c>
      <c r="G119" s="38"/>
      <c r="H119" s="41"/>
      <c r="I119" s="41"/>
      <c r="J119" s="41"/>
    </row>
    <row r="120" ht="15" spans="1:10">
      <c r="A120" s="46" t="s">
        <v>427</v>
      </c>
      <c r="B120" s="46"/>
      <c r="C120" s="46"/>
      <c r="D120" s="46"/>
      <c r="E120" s="46"/>
      <c r="F120" s="46"/>
      <c r="G120" s="46"/>
      <c r="H120" s="46"/>
      <c r="I120" s="46"/>
      <c r="J120" s="46"/>
    </row>
    <row r="121" ht="15" spans="1:10">
      <c r="A121" s="47" t="s">
        <v>320</v>
      </c>
      <c r="B121" s="47"/>
      <c r="C121" s="47"/>
      <c r="D121" s="47"/>
      <c r="E121" s="47"/>
      <c r="F121" s="47"/>
      <c r="G121" s="47"/>
      <c r="H121" s="47"/>
      <c r="I121" s="48"/>
      <c r="J121" s="55"/>
    </row>
    <row r="122" ht="22.5" spans="1:10">
      <c r="A122" s="37" t="s">
        <v>428</v>
      </c>
      <c r="B122" s="37"/>
      <c r="C122" s="37"/>
      <c r="D122" s="37"/>
      <c r="E122" s="37"/>
      <c r="F122" s="37"/>
      <c r="G122" s="37"/>
      <c r="H122" s="37"/>
      <c r="I122" s="37"/>
      <c r="J122" s="37"/>
    </row>
    <row r="123" ht="15" spans="1:10">
      <c r="A123" s="38" t="s">
        <v>239</v>
      </c>
      <c r="B123" s="38" t="s">
        <v>429</v>
      </c>
      <c r="C123" s="38"/>
      <c r="D123" s="38"/>
      <c r="E123" s="38" t="s">
        <v>241</v>
      </c>
      <c r="F123" s="38"/>
      <c r="G123" s="38" t="s">
        <v>430</v>
      </c>
      <c r="H123" s="38"/>
      <c r="I123" s="38" t="s">
        <v>243</v>
      </c>
      <c r="J123" s="38">
        <v>53898</v>
      </c>
    </row>
    <row r="124" ht="15" spans="1:10">
      <c r="A124" s="38" t="s">
        <v>60</v>
      </c>
      <c r="B124" s="38" t="s">
        <v>324</v>
      </c>
      <c r="C124" s="38"/>
      <c r="D124" s="38" t="s">
        <v>245</v>
      </c>
      <c r="E124" s="38" t="s">
        <v>246</v>
      </c>
      <c r="F124" s="38"/>
      <c r="G124" s="38" t="s">
        <v>247</v>
      </c>
      <c r="H124" s="38" t="s">
        <v>431</v>
      </c>
      <c r="I124" s="38" t="s">
        <v>249</v>
      </c>
      <c r="J124" s="38" t="s">
        <v>254</v>
      </c>
    </row>
    <row r="125" ht="15" spans="1:10">
      <c r="A125" s="38" t="s">
        <v>251</v>
      </c>
      <c r="B125" s="38" t="s">
        <v>432</v>
      </c>
      <c r="C125" s="38"/>
      <c r="D125" s="38" t="s">
        <v>253</v>
      </c>
      <c r="E125" s="38"/>
      <c r="F125" s="38" t="s">
        <v>433</v>
      </c>
      <c r="G125" s="38" t="s">
        <v>255</v>
      </c>
      <c r="H125" s="38" t="s">
        <v>434</v>
      </c>
      <c r="I125" s="38" t="s">
        <v>257</v>
      </c>
      <c r="J125" s="38" t="s">
        <v>258</v>
      </c>
    </row>
    <row r="126" ht="31.5" spans="1:10">
      <c r="A126" s="39" t="s">
        <v>435</v>
      </c>
      <c r="B126" s="39"/>
      <c r="C126" s="39">
        <v>2</v>
      </c>
      <c r="D126" s="39"/>
      <c r="E126" s="39"/>
      <c r="F126" s="39">
        <v>2</v>
      </c>
      <c r="G126" s="39"/>
      <c r="H126" s="39"/>
      <c r="I126" s="39" t="s">
        <v>259</v>
      </c>
      <c r="J126" s="39"/>
    </row>
    <row r="127" ht="15" spans="1:10">
      <c r="A127" s="39"/>
      <c r="B127" s="39"/>
      <c r="C127" s="38">
        <v>1</v>
      </c>
      <c r="D127" s="38"/>
      <c r="E127" s="38" t="s">
        <v>261</v>
      </c>
      <c r="F127" s="38"/>
      <c r="G127" s="38">
        <v>1</v>
      </c>
      <c r="H127" s="38"/>
      <c r="I127" s="39"/>
      <c r="J127" s="39"/>
    </row>
    <row r="128" ht="15" spans="1:10">
      <c r="A128" s="39"/>
      <c r="B128" s="39"/>
      <c r="C128" s="38">
        <v>1</v>
      </c>
      <c r="D128" s="38"/>
      <c r="E128" s="38" t="s">
        <v>262</v>
      </c>
      <c r="F128" s="38"/>
      <c r="G128" s="38">
        <v>1</v>
      </c>
      <c r="H128" s="38"/>
      <c r="I128" s="39"/>
      <c r="J128" s="39"/>
    </row>
    <row r="129" ht="15" spans="1:10">
      <c r="A129" s="38" t="s">
        <v>263</v>
      </c>
      <c r="B129" s="38"/>
      <c r="C129" s="38"/>
      <c r="D129" s="38"/>
      <c r="E129" s="38"/>
      <c r="F129" s="38" t="s">
        <v>263</v>
      </c>
      <c r="G129" s="38"/>
      <c r="H129" s="38"/>
      <c r="I129" s="38"/>
      <c r="J129" s="38"/>
    </row>
    <row r="130" ht="15" spans="1:10">
      <c r="A130" s="38" t="s">
        <v>104</v>
      </c>
      <c r="B130" s="38" t="s">
        <v>103</v>
      </c>
      <c r="C130" s="38" t="s">
        <v>264</v>
      </c>
      <c r="D130" s="38" t="s">
        <v>265</v>
      </c>
      <c r="E130" s="38" t="s">
        <v>92</v>
      </c>
      <c r="F130" s="38" t="s">
        <v>92</v>
      </c>
      <c r="G130" s="38" t="s">
        <v>265</v>
      </c>
      <c r="H130" s="38" t="s">
        <v>264</v>
      </c>
      <c r="I130" s="38" t="s">
        <v>103</v>
      </c>
      <c r="J130" s="38" t="s">
        <v>104</v>
      </c>
    </row>
    <row r="131" ht="16.5" spans="1:10">
      <c r="A131" s="40"/>
      <c r="B131" s="40"/>
      <c r="C131" s="41"/>
      <c r="D131" s="40" t="s">
        <v>436</v>
      </c>
      <c r="E131" s="40">
        <v>2</v>
      </c>
      <c r="F131" s="38">
        <v>1</v>
      </c>
      <c r="G131" s="38" t="s">
        <v>130</v>
      </c>
      <c r="H131" s="41"/>
      <c r="I131" s="38"/>
      <c r="J131" s="38"/>
    </row>
    <row r="132" ht="16.5" spans="1:10">
      <c r="A132" s="40"/>
      <c r="B132" s="40"/>
      <c r="C132" s="41"/>
      <c r="D132" s="40" t="s">
        <v>437</v>
      </c>
      <c r="E132" s="40">
        <v>3</v>
      </c>
      <c r="F132" s="38">
        <v>3</v>
      </c>
      <c r="G132" s="38" t="s">
        <v>137</v>
      </c>
      <c r="H132" s="41"/>
      <c r="I132" s="38"/>
      <c r="J132" s="38"/>
    </row>
    <row r="133" ht="16.5" spans="1:10">
      <c r="A133" s="40"/>
      <c r="B133" s="40"/>
      <c r="C133" s="41"/>
      <c r="D133" s="40" t="s">
        <v>438</v>
      </c>
      <c r="E133" s="40">
        <v>5</v>
      </c>
      <c r="F133" s="38">
        <v>4</v>
      </c>
      <c r="G133" s="38" t="s">
        <v>138</v>
      </c>
      <c r="H133" s="41" t="s">
        <v>359</v>
      </c>
      <c r="I133" s="41" t="s">
        <v>439</v>
      </c>
      <c r="J133" s="38"/>
    </row>
    <row r="134" ht="16.5" spans="1:10">
      <c r="A134" s="40"/>
      <c r="B134" s="41" t="s">
        <v>440</v>
      </c>
      <c r="C134" s="41"/>
      <c r="D134" s="40" t="s">
        <v>441</v>
      </c>
      <c r="E134" s="40">
        <v>8</v>
      </c>
      <c r="F134" s="38">
        <v>5</v>
      </c>
      <c r="G134" s="38" t="s">
        <v>139</v>
      </c>
      <c r="H134" s="41"/>
      <c r="I134" s="38"/>
      <c r="J134" s="38"/>
    </row>
    <row r="135" ht="16.5" spans="1:10">
      <c r="A135" s="40"/>
      <c r="B135" s="40"/>
      <c r="C135" s="41" t="s">
        <v>390</v>
      </c>
      <c r="D135" s="40" t="s">
        <v>442</v>
      </c>
      <c r="E135" s="40">
        <v>10</v>
      </c>
      <c r="F135" s="38">
        <v>6</v>
      </c>
      <c r="G135" s="38" t="s">
        <v>205</v>
      </c>
      <c r="H135" s="41" t="s">
        <v>443</v>
      </c>
      <c r="I135" s="38"/>
      <c r="J135" s="38"/>
    </row>
    <row r="136" ht="16.5" spans="1:10">
      <c r="A136" s="40"/>
      <c r="B136" s="40"/>
      <c r="C136" s="41" t="s">
        <v>350</v>
      </c>
      <c r="D136" s="40" t="s">
        <v>444</v>
      </c>
      <c r="E136" s="40">
        <v>11</v>
      </c>
      <c r="F136" s="38">
        <v>7</v>
      </c>
      <c r="G136" s="38" t="s">
        <v>141</v>
      </c>
      <c r="H136" s="41"/>
      <c r="I136" s="38"/>
      <c r="J136" s="38"/>
    </row>
    <row r="137" ht="16.5" spans="1:10">
      <c r="A137" s="40"/>
      <c r="B137" s="40"/>
      <c r="C137" s="41" t="s">
        <v>445</v>
      </c>
      <c r="D137" s="40" t="s">
        <v>446</v>
      </c>
      <c r="E137" s="40">
        <v>23</v>
      </c>
      <c r="F137" s="38">
        <v>8</v>
      </c>
      <c r="G137" s="38" t="s">
        <v>271</v>
      </c>
      <c r="H137" s="41"/>
      <c r="I137" s="38"/>
      <c r="J137" s="38"/>
    </row>
    <row r="138" ht="16.5" spans="1:10">
      <c r="A138" s="40"/>
      <c r="B138" s="40"/>
      <c r="C138" s="41"/>
      <c r="D138" s="40" t="s">
        <v>447</v>
      </c>
      <c r="E138" s="40">
        <v>26</v>
      </c>
      <c r="F138" s="38">
        <v>10</v>
      </c>
      <c r="G138" s="38" t="s">
        <v>274</v>
      </c>
      <c r="H138" s="41"/>
      <c r="I138" s="38"/>
      <c r="J138" s="38"/>
    </row>
    <row r="139" ht="16.5" spans="1:10">
      <c r="A139" s="40"/>
      <c r="B139" s="40"/>
      <c r="C139" s="41" t="s">
        <v>448</v>
      </c>
      <c r="D139" s="40" t="s">
        <v>449</v>
      </c>
      <c r="E139" s="40">
        <v>29</v>
      </c>
      <c r="F139" s="38">
        <v>18</v>
      </c>
      <c r="G139" s="40" t="s">
        <v>298</v>
      </c>
      <c r="H139" s="41" t="s">
        <v>359</v>
      </c>
      <c r="I139" s="38"/>
      <c r="J139" s="38"/>
    </row>
    <row r="140" ht="16.5" spans="1:10">
      <c r="A140" s="40"/>
      <c r="B140" s="41" t="s">
        <v>338</v>
      </c>
      <c r="C140" s="41"/>
      <c r="D140" s="40" t="s">
        <v>450</v>
      </c>
      <c r="E140" s="40">
        <v>34</v>
      </c>
      <c r="F140" s="38">
        <v>19</v>
      </c>
      <c r="G140" s="38" t="s">
        <v>161</v>
      </c>
      <c r="H140" s="41" t="s">
        <v>451</v>
      </c>
      <c r="I140" s="38"/>
      <c r="J140" s="38"/>
    </row>
    <row r="141" ht="16.5" spans="1:10">
      <c r="A141" s="40"/>
      <c r="B141" s="40"/>
      <c r="C141" s="41" t="s">
        <v>452</v>
      </c>
      <c r="D141" s="40" t="s">
        <v>453</v>
      </c>
      <c r="E141" s="40">
        <v>35</v>
      </c>
      <c r="F141" s="38">
        <v>27</v>
      </c>
      <c r="G141" s="38" t="s">
        <v>169</v>
      </c>
      <c r="H141" s="41" t="s">
        <v>421</v>
      </c>
      <c r="I141" s="38"/>
      <c r="J141" s="38"/>
    </row>
    <row r="142" ht="15" spans="1:10">
      <c r="A142" s="38" t="s">
        <v>290</v>
      </c>
      <c r="B142" s="38"/>
      <c r="C142" s="38"/>
      <c r="D142" s="38"/>
      <c r="E142" s="38"/>
      <c r="F142" s="38" t="s">
        <v>290</v>
      </c>
      <c r="G142" s="38"/>
      <c r="H142" s="38"/>
      <c r="I142" s="38"/>
      <c r="J142" s="38"/>
    </row>
    <row r="143" ht="15" spans="1:10">
      <c r="A143" s="38" t="s">
        <v>104</v>
      </c>
      <c r="B143" s="38" t="s">
        <v>103</v>
      </c>
      <c r="C143" s="38" t="s">
        <v>291</v>
      </c>
      <c r="D143" s="38" t="s">
        <v>265</v>
      </c>
      <c r="E143" s="38" t="s">
        <v>92</v>
      </c>
      <c r="F143" s="38" t="s">
        <v>92</v>
      </c>
      <c r="G143" s="38" t="s">
        <v>265</v>
      </c>
      <c r="H143" s="38" t="s">
        <v>291</v>
      </c>
      <c r="I143" s="38" t="s">
        <v>103</v>
      </c>
      <c r="J143" s="38" t="s">
        <v>104</v>
      </c>
    </row>
    <row r="144" ht="16.5" spans="1:10">
      <c r="A144" s="40"/>
      <c r="B144" s="40"/>
      <c r="C144" s="38"/>
      <c r="D144" s="40" t="s">
        <v>454</v>
      </c>
      <c r="E144" s="40">
        <v>1</v>
      </c>
      <c r="F144" s="38">
        <v>2</v>
      </c>
      <c r="G144" s="38" t="s">
        <v>133</v>
      </c>
      <c r="H144" s="41"/>
      <c r="I144" s="38"/>
      <c r="J144" s="38"/>
    </row>
    <row r="145" ht="16.5" spans="1:10">
      <c r="A145" s="40"/>
      <c r="B145" s="40"/>
      <c r="C145" s="38"/>
      <c r="D145" s="40" t="s">
        <v>455</v>
      </c>
      <c r="E145" s="40">
        <v>6</v>
      </c>
      <c r="F145" s="38">
        <v>9</v>
      </c>
      <c r="G145" s="38" t="s">
        <v>410</v>
      </c>
      <c r="H145" s="41" t="s">
        <v>421</v>
      </c>
      <c r="I145" s="38"/>
      <c r="J145" s="38"/>
    </row>
    <row r="146" ht="16.5" spans="1:10">
      <c r="A146" s="40"/>
      <c r="B146" s="40"/>
      <c r="C146" s="41" t="s">
        <v>448</v>
      </c>
      <c r="D146" s="40" t="s">
        <v>456</v>
      </c>
      <c r="E146" s="40">
        <v>9</v>
      </c>
      <c r="F146" s="38">
        <v>11</v>
      </c>
      <c r="G146" s="38" t="s">
        <v>151</v>
      </c>
      <c r="H146" s="41" t="s">
        <v>359</v>
      </c>
      <c r="I146" s="38"/>
      <c r="J146" s="38"/>
    </row>
    <row r="147" ht="16.5" spans="1:10">
      <c r="A147" s="40"/>
      <c r="B147" s="40"/>
      <c r="C147" s="41" t="s">
        <v>452</v>
      </c>
      <c r="D147" s="40" t="s">
        <v>457</v>
      </c>
      <c r="E147" s="40">
        <v>16</v>
      </c>
      <c r="F147" s="38">
        <v>12</v>
      </c>
      <c r="G147" s="38" t="s">
        <v>152</v>
      </c>
      <c r="H147" s="41"/>
      <c r="I147" s="38"/>
      <c r="J147" s="38"/>
    </row>
    <row r="148" ht="16.5" spans="1:10">
      <c r="A148" s="40"/>
      <c r="B148" s="40"/>
      <c r="C148" s="38"/>
      <c r="D148" s="40" t="s">
        <v>458</v>
      </c>
      <c r="E148" s="40">
        <v>17</v>
      </c>
      <c r="F148" s="38">
        <v>13</v>
      </c>
      <c r="G148" s="38" t="s">
        <v>153</v>
      </c>
      <c r="H148" s="41"/>
      <c r="I148" s="38"/>
      <c r="J148" s="40"/>
    </row>
    <row r="149" ht="16.5" spans="1:10">
      <c r="A149" s="40"/>
      <c r="B149" s="40"/>
      <c r="C149" s="41" t="s">
        <v>390</v>
      </c>
      <c r="D149" s="40" t="s">
        <v>459</v>
      </c>
      <c r="E149" s="40">
        <v>18</v>
      </c>
      <c r="F149" s="38">
        <v>14</v>
      </c>
      <c r="G149" s="38" t="s">
        <v>154</v>
      </c>
      <c r="H149" s="41"/>
      <c r="I149" s="38"/>
      <c r="J149" s="38"/>
    </row>
    <row r="150" ht="16.5" spans="1:10">
      <c r="A150" s="40"/>
      <c r="B150" s="40"/>
      <c r="C150" s="41"/>
      <c r="D150" s="40" t="s">
        <v>460</v>
      </c>
      <c r="E150" s="40">
        <v>19</v>
      </c>
      <c r="F150" s="38">
        <v>16</v>
      </c>
      <c r="G150" s="38" t="s">
        <v>156</v>
      </c>
      <c r="H150" s="41"/>
      <c r="I150" s="38"/>
      <c r="J150" s="38"/>
    </row>
    <row r="151" ht="16.5" spans="1:10">
      <c r="A151" s="40"/>
      <c r="B151" s="40"/>
      <c r="C151" s="41"/>
      <c r="D151" s="40" t="s">
        <v>461</v>
      </c>
      <c r="E151" s="40">
        <v>20</v>
      </c>
      <c r="F151" s="38">
        <v>17</v>
      </c>
      <c r="G151" s="38" t="s">
        <v>296</v>
      </c>
      <c r="H151" s="41" t="s">
        <v>359</v>
      </c>
      <c r="I151" s="38"/>
      <c r="J151" s="38"/>
    </row>
    <row r="152" ht="16.5" spans="1:10">
      <c r="A152" s="40"/>
      <c r="B152" s="41" t="s">
        <v>318</v>
      </c>
      <c r="C152" s="41" t="s">
        <v>445</v>
      </c>
      <c r="D152" s="40" t="s">
        <v>462</v>
      </c>
      <c r="E152" s="40">
        <v>21</v>
      </c>
      <c r="F152" s="38">
        <v>22</v>
      </c>
      <c r="G152" s="38" t="s">
        <v>286</v>
      </c>
      <c r="H152" s="41" t="s">
        <v>443</v>
      </c>
      <c r="I152" s="38"/>
      <c r="J152" s="38"/>
    </row>
    <row r="153" ht="16.5" spans="1:10">
      <c r="A153" s="40"/>
      <c r="B153" s="40"/>
      <c r="C153" s="41"/>
      <c r="D153" s="40" t="s">
        <v>463</v>
      </c>
      <c r="E153" s="40">
        <v>22</v>
      </c>
      <c r="F153" s="38">
        <v>31</v>
      </c>
      <c r="G153" s="38" t="s">
        <v>233</v>
      </c>
      <c r="H153" s="41"/>
      <c r="I153" s="38"/>
      <c r="J153" s="38"/>
    </row>
    <row r="154" ht="16.5" spans="1:10">
      <c r="A154" s="40"/>
      <c r="B154" s="40"/>
      <c r="C154" s="41" t="s">
        <v>350</v>
      </c>
      <c r="D154" s="40" t="s">
        <v>464</v>
      </c>
      <c r="E154" s="40">
        <v>24</v>
      </c>
      <c r="F154" s="38">
        <v>32</v>
      </c>
      <c r="G154" s="38" t="s">
        <v>173</v>
      </c>
      <c r="H154" s="41" t="s">
        <v>451</v>
      </c>
      <c r="I154" s="41" t="s">
        <v>465</v>
      </c>
      <c r="J154" s="38"/>
    </row>
    <row r="155" ht="16.5" spans="1:10">
      <c r="A155" s="40"/>
      <c r="B155" s="40"/>
      <c r="C155" s="41"/>
      <c r="D155" s="40" t="s">
        <v>466</v>
      </c>
      <c r="E155" s="40">
        <v>37</v>
      </c>
      <c r="F155" s="38">
        <v>45</v>
      </c>
      <c r="G155" s="38" t="s">
        <v>237</v>
      </c>
      <c r="H155" s="41"/>
      <c r="I155" s="38"/>
      <c r="J155" s="38"/>
    </row>
    <row r="156" ht="15" spans="1:10">
      <c r="A156" s="38" t="s">
        <v>467</v>
      </c>
      <c r="B156" s="38"/>
      <c r="C156" s="38"/>
      <c r="D156" s="38" t="s">
        <v>307</v>
      </c>
      <c r="E156" s="38"/>
      <c r="F156" s="38" t="s">
        <v>307</v>
      </c>
      <c r="G156" s="38"/>
      <c r="H156" s="38" t="s">
        <v>306</v>
      </c>
      <c r="I156" s="38"/>
      <c r="J156" s="38"/>
    </row>
    <row r="157" ht="15" spans="1:10">
      <c r="A157" s="38" t="s">
        <v>373</v>
      </c>
      <c r="B157" s="38"/>
      <c r="C157" s="38"/>
      <c r="D157" s="38" t="s">
        <v>310</v>
      </c>
      <c r="E157" s="38"/>
      <c r="F157" s="38" t="s">
        <v>310</v>
      </c>
      <c r="G157" s="38"/>
      <c r="H157" s="38" t="s">
        <v>309</v>
      </c>
      <c r="I157" s="38"/>
      <c r="J157" s="38"/>
    </row>
    <row r="158" ht="16.5" spans="1:10">
      <c r="A158" s="40" t="s">
        <v>468</v>
      </c>
      <c r="B158" s="40"/>
      <c r="C158" s="40"/>
      <c r="D158" s="41" t="s">
        <v>469</v>
      </c>
      <c r="E158" s="42" t="s">
        <v>317</v>
      </c>
      <c r="F158" s="42" t="s">
        <v>317</v>
      </c>
      <c r="G158" s="41" t="s">
        <v>470</v>
      </c>
      <c r="H158" s="38" t="s">
        <v>315</v>
      </c>
      <c r="I158" s="38"/>
      <c r="J158" s="38"/>
    </row>
    <row r="159" ht="16.5" spans="1:10">
      <c r="A159" s="38" t="s">
        <v>471</v>
      </c>
      <c r="B159" s="38"/>
      <c r="C159" s="38"/>
      <c r="D159" s="41" t="s">
        <v>351</v>
      </c>
      <c r="E159" s="43" t="s">
        <v>319</v>
      </c>
      <c r="F159" s="43" t="s">
        <v>319</v>
      </c>
      <c r="G159" s="41" t="s">
        <v>333</v>
      </c>
      <c r="H159" s="38" t="s">
        <v>472</v>
      </c>
      <c r="I159" s="38"/>
      <c r="J159" s="38"/>
    </row>
    <row r="160" ht="15" spans="1:10">
      <c r="A160" s="46" t="s">
        <v>473</v>
      </c>
      <c r="B160" s="46"/>
      <c r="C160" s="46"/>
      <c r="D160" s="46"/>
      <c r="E160" s="46"/>
      <c r="F160" s="46"/>
      <c r="G160" s="46"/>
      <c r="H160" s="46"/>
      <c r="I160" s="46"/>
      <c r="J160" s="46"/>
    </row>
    <row r="161" ht="15" spans="1:10">
      <c r="A161" s="47" t="s">
        <v>320</v>
      </c>
      <c r="B161" s="47"/>
      <c r="C161" s="47"/>
      <c r="D161" s="47"/>
      <c r="E161" s="47"/>
      <c r="F161" s="47"/>
      <c r="G161" s="47"/>
      <c r="H161" s="47"/>
      <c r="I161" s="47"/>
      <c r="J161" s="47"/>
    </row>
    <row r="162" ht="22.5" spans="1:10">
      <c r="A162" s="37" t="s">
        <v>474</v>
      </c>
      <c r="B162" s="37"/>
      <c r="C162" s="37"/>
      <c r="D162" s="37"/>
      <c r="E162" s="37"/>
      <c r="F162" s="37"/>
      <c r="G162" s="37"/>
      <c r="H162" s="37"/>
      <c r="I162" s="37"/>
      <c r="J162" s="37"/>
    </row>
    <row r="163" ht="15" spans="1:10">
      <c r="A163" s="38" t="s">
        <v>239</v>
      </c>
      <c r="B163" s="38" t="s">
        <v>475</v>
      </c>
      <c r="C163" s="38"/>
      <c r="D163" s="38"/>
      <c r="E163" s="38" t="s">
        <v>241</v>
      </c>
      <c r="F163" s="38"/>
      <c r="G163" s="38" t="s">
        <v>476</v>
      </c>
      <c r="H163" s="38"/>
      <c r="I163" s="38" t="s">
        <v>243</v>
      </c>
      <c r="J163" s="38">
        <v>13913</v>
      </c>
    </row>
    <row r="164" ht="15" spans="1:10">
      <c r="A164" s="38" t="s">
        <v>60</v>
      </c>
      <c r="B164" s="38" t="s">
        <v>477</v>
      </c>
      <c r="C164" s="38"/>
      <c r="D164" s="38" t="s">
        <v>245</v>
      </c>
      <c r="E164" s="38" t="s">
        <v>478</v>
      </c>
      <c r="F164" s="38"/>
      <c r="G164" s="38" t="s">
        <v>247</v>
      </c>
      <c r="H164" s="38" t="s">
        <v>479</v>
      </c>
      <c r="I164" s="38" t="s">
        <v>249</v>
      </c>
      <c r="J164" s="38" t="s">
        <v>480</v>
      </c>
    </row>
    <row r="165" ht="15" spans="1:10">
      <c r="A165" s="38" t="s">
        <v>251</v>
      </c>
      <c r="B165" s="38" t="s">
        <v>252</v>
      </c>
      <c r="C165" s="38"/>
      <c r="D165" s="38" t="s">
        <v>253</v>
      </c>
      <c r="E165" s="38"/>
      <c r="F165" s="38" t="s">
        <v>481</v>
      </c>
      <c r="G165" s="38" t="s">
        <v>255</v>
      </c>
      <c r="H165" s="38" t="s">
        <v>482</v>
      </c>
      <c r="I165" s="38" t="s">
        <v>257</v>
      </c>
      <c r="J165" s="38" t="s">
        <v>483</v>
      </c>
    </row>
    <row r="166" ht="31.5" spans="1:10">
      <c r="A166" s="39" t="s">
        <v>484</v>
      </c>
      <c r="B166" s="39"/>
      <c r="C166" s="39">
        <v>0</v>
      </c>
      <c r="D166" s="39"/>
      <c r="E166" s="39"/>
      <c r="F166" s="39">
        <v>3</v>
      </c>
      <c r="G166" s="39"/>
      <c r="H166" s="39"/>
      <c r="I166" s="39" t="s">
        <v>259</v>
      </c>
      <c r="J166" s="39"/>
    </row>
    <row r="167" ht="15" spans="1:10">
      <c r="A167" s="39"/>
      <c r="B167" s="39"/>
      <c r="C167" s="38">
        <v>0</v>
      </c>
      <c r="D167" s="38"/>
      <c r="E167" s="38" t="s">
        <v>261</v>
      </c>
      <c r="F167" s="38"/>
      <c r="G167" s="38">
        <v>2</v>
      </c>
      <c r="H167" s="38"/>
      <c r="I167" s="39"/>
      <c r="J167" s="39"/>
    </row>
    <row r="168" ht="15" spans="1:10">
      <c r="A168" s="39"/>
      <c r="B168" s="39"/>
      <c r="C168" s="38">
        <v>0</v>
      </c>
      <c r="D168" s="38"/>
      <c r="E168" s="38" t="s">
        <v>262</v>
      </c>
      <c r="F168" s="38"/>
      <c r="G168" s="38">
        <v>1</v>
      </c>
      <c r="H168" s="38"/>
      <c r="I168" s="39"/>
      <c r="J168" s="39"/>
    </row>
    <row r="169" ht="15" spans="1:10">
      <c r="A169" s="38" t="s">
        <v>263</v>
      </c>
      <c r="B169" s="38"/>
      <c r="C169" s="38"/>
      <c r="D169" s="38"/>
      <c r="E169" s="38"/>
      <c r="F169" s="38" t="s">
        <v>263</v>
      </c>
      <c r="G169" s="38"/>
      <c r="H169" s="38"/>
      <c r="I169" s="38"/>
      <c r="J169" s="38"/>
    </row>
    <row r="170" ht="15" spans="1:10">
      <c r="A170" s="38" t="s">
        <v>104</v>
      </c>
      <c r="B170" s="38" t="s">
        <v>103</v>
      </c>
      <c r="C170" s="38" t="s">
        <v>264</v>
      </c>
      <c r="D170" s="38" t="s">
        <v>265</v>
      </c>
      <c r="E170" s="38" t="s">
        <v>92</v>
      </c>
      <c r="F170" s="38" t="s">
        <v>92</v>
      </c>
      <c r="G170" s="38" t="s">
        <v>265</v>
      </c>
      <c r="H170" s="38" t="s">
        <v>264</v>
      </c>
      <c r="I170" s="38" t="s">
        <v>103</v>
      </c>
      <c r="J170" s="38" t="s">
        <v>104</v>
      </c>
    </row>
    <row r="171" ht="16.5" spans="1:10">
      <c r="A171" s="40"/>
      <c r="B171" s="40"/>
      <c r="C171" s="41"/>
      <c r="D171" s="40" t="s">
        <v>485</v>
      </c>
      <c r="E171" s="40">
        <v>5</v>
      </c>
      <c r="F171" s="38">
        <v>1</v>
      </c>
      <c r="G171" s="38" t="s">
        <v>130</v>
      </c>
      <c r="H171" s="41"/>
      <c r="I171" s="38"/>
      <c r="J171" s="38"/>
    </row>
    <row r="172" ht="16.5" spans="1:10">
      <c r="A172" s="40"/>
      <c r="B172" s="40"/>
      <c r="C172" s="41" t="s">
        <v>486</v>
      </c>
      <c r="D172" s="40" t="s">
        <v>487</v>
      </c>
      <c r="E172" s="40">
        <v>6</v>
      </c>
      <c r="F172" s="38">
        <v>2</v>
      </c>
      <c r="G172" s="38" t="s">
        <v>133</v>
      </c>
      <c r="H172" s="41"/>
      <c r="I172" s="38"/>
      <c r="J172" s="38"/>
    </row>
    <row r="173" ht="16.5" spans="1:10">
      <c r="A173" s="40"/>
      <c r="B173" s="40"/>
      <c r="C173" s="41" t="s">
        <v>357</v>
      </c>
      <c r="D173" s="40" t="s">
        <v>488</v>
      </c>
      <c r="E173" s="40">
        <v>7</v>
      </c>
      <c r="F173" s="38">
        <v>3</v>
      </c>
      <c r="G173" s="38" t="s">
        <v>137</v>
      </c>
      <c r="H173" s="41"/>
      <c r="I173" s="38"/>
      <c r="J173" s="38"/>
    </row>
    <row r="174" ht="16.5" spans="1:10">
      <c r="A174" s="40"/>
      <c r="B174" s="40"/>
      <c r="C174" s="41"/>
      <c r="D174" s="40" t="s">
        <v>489</v>
      </c>
      <c r="E174" s="40">
        <v>13</v>
      </c>
      <c r="F174" s="38">
        <v>4</v>
      </c>
      <c r="G174" s="38" t="s">
        <v>138</v>
      </c>
      <c r="H174" s="41"/>
      <c r="I174" s="38"/>
      <c r="J174" s="38"/>
    </row>
    <row r="175" ht="16.5" spans="1:10">
      <c r="A175" s="40"/>
      <c r="B175" s="40"/>
      <c r="C175" s="41" t="s">
        <v>452</v>
      </c>
      <c r="D175" s="40" t="s">
        <v>490</v>
      </c>
      <c r="E175" s="40">
        <v>16</v>
      </c>
      <c r="F175" s="38">
        <v>7</v>
      </c>
      <c r="G175" s="38" t="s">
        <v>141</v>
      </c>
      <c r="H175" s="41" t="s">
        <v>491</v>
      </c>
      <c r="I175" s="38"/>
      <c r="J175" s="38"/>
    </row>
    <row r="176" ht="16.5" spans="1:10">
      <c r="A176" s="40"/>
      <c r="B176" s="40"/>
      <c r="C176" s="41" t="s">
        <v>492</v>
      </c>
      <c r="D176" s="40" t="s">
        <v>493</v>
      </c>
      <c r="E176" s="40">
        <v>18</v>
      </c>
      <c r="F176" s="38">
        <v>8</v>
      </c>
      <c r="G176" s="38" t="s">
        <v>271</v>
      </c>
      <c r="H176" s="41"/>
      <c r="I176" s="38"/>
      <c r="J176" s="38"/>
    </row>
    <row r="177" ht="16.5" spans="1:10">
      <c r="A177" s="40"/>
      <c r="B177" s="41" t="s">
        <v>494</v>
      </c>
      <c r="C177" s="41"/>
      <c r="D177" s="40" t="s">
        <v>495</v>
      </c>
      <c r="E177" s="40">
        <v>20</v>
      </c>
      <c r="F177" s="38">
        <v>9</v>
      </c>
      <c r="G177" s="38" t="s">
        <v>410</v>
      </c>
      <c r="H177" s="41" t="s">
        <v>496</v>
      </c>
      <c r="I177" s="38"/>
      <c r="J177" s="38"/>
    </row>
    <row r="178" ht="16.5" spans="1:10">
      <c r="A178" s="40"/>
      <c r="B178" s="40"/>
      <c r="C178" s="41"/>
      <c r="D178" s="40" t="s">
        <v>497</v>
      </c>
      <c r="E178" s="40">
        <v>23</v>
      </c>
      <c r="F178" s="38">
        <v>10</v>
      </c>
      <c r="G178" s="38" t="s">
        <v>274</v>
      </c>
      <c r="H178" s="41" t="s">
        <v>347</v>
      </c>
      <c r="I178" s="38"/>
      <c r="J178" s="38"/>
    </row>
    <row r="179" ht="16.5" spans="1:10">
      <c r="A179" s="40"/>
      <c r="B179" s="40"/>
      <c r="C179" s="41"/>
      <c r="D179" s="40" t="s">
        <v>498</v>
      </c>
      <c r="E179" s="40">
        <v>25</v>
      </c>
      <c r="F179" s="38">
        <v>16</v>
      </c>
      <c r="G179" s="38" t="s">
        <v>156</v>
      </c>
      <c r="H179" s="41"/>
      <c r="I179" s="38"/>
      <c r="J179" s="38"/>
    </row>
    <row r="180" ht="16.5" spans="1:10">
      <c r="A180" s="40"/>
      <c r="B180" s="40"/>
      <c r="C180" s="41" t="s">
        <v>350</v>
      </c>
      <c r="D180" s="40" t="s">
        <v>499</v>
      </c>
      <c r="E180" s="40">
        <v>29</v>
      </c>
      <c r="F180" s="38">
        <v>22</v>
      </c>
      <c r="G180" s="38" t="s">
        <v>286</v>
      </c>
      <c r="H180" s="41" t="s">
        <v>500</v>
      </c>
      <c r="I180" s="38"/>
      <c r="J180" s="38"/>
    </row>
    <row r="181" ht="16.5" spans="1:10">
      <c r="A181" s="41" t="s">
        <v>501</v>
      </c>
      <c r="B181" s="41"/>
      <c r="C181" s="40"/>
      <c r="D181" s="40" t="s">
        <v>502</v>
      </c>
      <c r="E181" s="40">
        <v>34</v>
      </c>
      <c r="F181" s="38">
        <v>32</v>
      </c>
      <c r="G181" s="38" t="s">
        <v>173</v>
      </c>
      <c r="H181" s="41" t="s">
        <v>503</v>
      </c>
      <c r="I181" s="38"/>
      <c r="J181" s="38"/>
    </row>
    <row r="182" ht="15" spans="1:10">
      <c r="A182" s="38" t="s">
        <v>290</v>
      </c>
      <c r="B182" s="38"/>
      <c r="C182" s="38"/>
      <c r="D182" s="38"/>
      <c r="E182" s="38"/>
      <c r="F182" s="38" t="s">
        <v>290</v>
      </c>
      <c r="G182" s="38"/>
      <c r="H182" s="38"/>
      <c r="I182" s="38"/>
      <c r="J182" s="38"/>
    </row>
    <row r="183" ht="15" spans="1:10">
      <c r="A183" s="38" t="s">
        <v>104</v>
      </c>
      <c r="B183" s="38" t="s">
        <v>103</v>
      </c>
      <c r="C183" s="38" t="s">
        <v>291</v>
      </c>
      <c r="D183" s="38" t="s">
        <v>265</v>
      </c>
      <c r="E183" s="38" t="s">
        <v>92</v>
      </c>
      <c r="F183" s="38" t="s">
        <v>92</v>
      </c>
      <c r="G183" s="38" t="s">
        <v>265</v>
      </c>
      <c r="H183" s="38" t="s">
        <v>291</v>
      </c>
      <c r="I183" s="38" t="s">
        <v>103</v>
      </c>
      <c r="J183" s="38" t="s">
        <v>104</v>
      </c>
    </row>
    <row r="184" ht="15" spans="1:10">
      <c r="A184" s="40"/>
      <c r="B184" s="40"/>
      <c r="C184" s="38"/>
      <c r="D184" s="40" t="s">
        <v>504</v>
      </c>
      <c r="E184" s="40">
        <v>1</v>
      </c>
      <c r="F184" s="38">
        <v>5</v>
      </c>
      <c r="G184" s="38" t="s">
        <v>139</v>
      </c>
      <c r="H184" s="38"/>
      <c r="I184" s="38"/>
      <c r="J184" s="38"/>
    </row>
    <row r="185" ht="16.5" spans="1:10">
      <c r="A185" s="40"/>
      <c r="B185" s="40"/>
      <c r="C185" s="38"/>
      <c r="D185" s="40" t="s">
        <v>505</v>
      </c>
      <c r="E185" s="40">
        <v>2</v>
      </c>
      <c r="F185" s="38">
        <v>6</v>
      </c>
      <c r="G185" s="38" t="s">
        <v>205</v>
      </c>
      <c r="H185" s="41" t="s">
        <v>500</v>
      </c>
      <c r="I185" s="38"/>
      <c r="J185" s="38"/>
    </row>
    <row r="186" ht="15" spans="1:10">
      <c r="A186" s="40"/>
      <c r="B186" s="40"/>
      <c r="C186" s="38"/>
      <c r="D186" s="40" t="s">
        <v>506</v>
      </c>
      <c r="E186" s="40">
        <v>3</v>
      </c>
      <c r="F186" s="38">
        <v>11</v>
      </c>
      <c r="G186" s="38" t="s">
        <v>151</v>
      </c>
      <c r="H186" s="38"/>
      <c r="I186" s="38"/>
      <c r="J186" s="38"/>
    </row>
    <row r="187" ht="15" spans="1:10">
      <c r="A187" s="40"/>
      <c r="B187" s="40"/>
      <c r="C187" s="38"/>
      <c r="D187" s="40" t="s">
        <v>507</v>
      </c>
      <c r="E187" s="40">
        <v>4</v>
      </c>
      <c r="F187" s="38">
        <v>12</v>
      </c>
      <c r="G187" s="38" t="s">
        <v>152</v>
      </c>
      <c r="H187" s="38"/>
      <c r="I187" s="38"/>
      <c r="J187" s="38"/>
    </row>
    <row r="188" ht="15" spans="1:10">
      <c r="A188" s="40"/>
      <c r="B188" s="40"/>
      <c r="C188" s="38"/>
      <c r="D188" s="40" t="s">
        <v>508</v>
      </c>
      <c r="E188" s="40">
        <v>9</v>
      </c>
      <c r="F188" s="38">
        <v>13</v>
      </c>
      <c r="G188" s="38" t="s">
        <v>153</v>
      </c>
      <c r="H188" s="40"/>
      <c r="I188" s="38"/>
      <c r="J188" s="38"/>
    </row>
    <row r="189" ht="16.5" spans="1:10">
      <c r="A189" s="40"/>
      <c r="B189" s="40"/>
      <c r="C189" s="41" t="s">
        <v>492</v>
      </c>
      <c r="D189" s="40" t="s">
        <v>509</v>
      </c>
      <c r="E189" s="40">
        <v>11</v>
      </c>
      <c r="F189" s="38">
        <v>14</v>
      </c>
      <c r="G189" s="38" t="s">
        <v>154</v>
      </c>
      <c r="H189" s="41" t="s">
        <v>496</v>
      </c>
      <c r="I189" s="41" t="s">
        <v>288</v>
      </c>
      <c r="J189" s="40"/>
    </row>
    <row r="190" ht="16.5" spans="1:10">
      <c r="A190" s="40"/>
      <c r="B190" s="40"/>
      <c r="C190" s="41"/>
      <c r="D190" s="40" t="s">
        <v>510</v>
      </c>
      <c r="E190" s="40">
        <v>14</v>
      </c>
      <c r="F190" s="38">
        <v>17</v>
      </c>
      <c r="G190" s="38" t="s">
        <v>296</v>
      </c>
      <c r="H190" s="41" t="s">
        <v>347</v>
      </c>
      <c r="I190" s="38"/>
      <c r="J190" s="38"/>
    </row>
    <row r="191" ht="16.5" spans="1:10">
      <c r="A191" s="40"/>
      <c r="B191" s="40"/>
      <c r="C191" s="41"/>
      <c r="D191" s="40" t="s">
        <v>511</v>
      </c>
      <c r="E191" s="40">
        <v>15</v>
      </c>
      <c r="F191" s="38">
        <v>18</v>
      </c>
      <c r="G191" s="40" t="s">
        <v>298</v>
      </c>
      <c r="H191" s="38"/>
      <c r="I191" s="38"/>
      <c r="J191" s="38"/>
    </row>
    <row r="192" ht="16.5" spans="1:10">
      <c r="A192" s="40"/>
      <c r="B192" s="40"/>
      <c r="C192" s="41" t="s">
        <v>452</v>
      </c>
      <c r="D192" s="40" t="s">
        <v>512</v>
      </c>
      <c r="E192" s="40">
        <v>17</v>
      </c>
      <c r="F192" s="38">
        <v>23</v>
      </c>
      <c r="G192" s="38" t="s">
        <v>166</v>
      </c>
      <c r="H192" s="38"/>
      <c r="I192" s="38"/>
      <c r="J192" s="38"/>
    </row>
    <row r="193" ht="16.5" spans="1:10">
      <c r="A193" s="40"/>
      <c r="B193" s="40"/>
      <c r="C193" s="41" t="s">
        <v>357</v>
      </c>
      <c r="D193" s="40" t="s">
        <v>513</v>
      </c>
      <c r="E193" s="40">
        <v>26</v>
      </c>
      <c r="F193" s="38">
        <v>27</v>
      </c>
      <c r="G193" s="38" t="s">
        <v>169</v>
      </c>
      <c r="H193" s="41" t="s">
        <v>491</v>
      </c>
      <c r="I193" s="38"/>
      <c r="J193" s="38"/>
    </row>
    <row r="194" ht="16.5" spans="1:10">
      <c r="A194" s="40"/>
      <c r="B194" s="40"/>
      <c r="C194" s="41" t="s">
        <v>486</v>
      </c>
      <c r="D194" s="40" t="s">
        <v>514</v>
      </c>
      <c r="E194" s="40">
        <v>31</v>
      </c>
      <c r="F194" s="38">
        <v>28</v>
      </c>
      <c r="G194" s="38" t="s">
        <v>232</v>
      </c>
      <c r="H194" s="38"/>
      <c r="I194" s="38"/>
      <c r="J194" s="38"/>
    </row>
    <row r="195" ht="16.5" spans="1:10">
      <c r="A195" s="40"/>
      <c r="B195" s="40"/>
      <c r="C195" s="41" t="s">
        <v>350</v>
      </c>
      <c r="D195" s="40" t="s">
        <v>515</v>
      </c>
      <c r="E195" s="40">
        <v>38</v>
      </c>
      <c r="F195" s="38">
        <v>31</v>
      </c>
      <c r="G195" s="38" t="s">
        <v>233</v>
      </c>
      <c r="H195" s="41" t="s">
        <v>503</v>
      </c>
      <c r="I195" s="38"/>
      <c r="J195" s="38"/>
    </row>
    <row r="196" ht="15" spans="1:10">
      <c r="A196" s="38" t="s">
        <v>516</v>
      </c>
      <c r="B196" s="38"/>
      <c r="C196" s="38"/>
      <c r="D196" s="38" t="s">
        <v>307</v>
      </c>
      <c r="E196" s="38"/>
      <c r="F196" s="38" t="s">
        <v>307</v>
      </c>
      <c r="G196" s="38"/>
      <c r="H196" s="38" t="s">
        <v>306</v>
      </c>
      <c r="I196" s="38"/>
      <c r="J196" s="38"/>
    </row>
    <row r="197" ht="15" spans="1:10">
      <c r="A197" s="38" t="s">
        <v>311</v>
      </c>
      <c r="B197" s="38"/>
      <c r="C197" s="38"/>
      <c r="D197" s="38" t="s">
        <v>310</v>
      </c>
      <c r="E197" s="38"/>
      <c r="F197" s="38" t="s">
        <v>310</v>
      </c>
      <c r="G197" s="38"/>
      <c r="H197" s="38" t="s">
        <v>309</v>
      </c>
      <c r="I197" s="38"/>
      <c r="J197" s="38"/>
    </row>
    <row r="198" ht="16.5" spans="1:10">
      <c r="A198" s="38"/>
      <c r="B198" s="38"/>
      <c r="C198" s="38"/>
      <c r="D198" s="38"/>
      <c r="E198" s="42"/>
      <c r="F198" s="42"/>
      <c r="G198" s="41" t="s">
        <v>517</v>
      </c>
      <c r="H198" s="38" t="s">
        <v>518</v>
      </c>
      <c r="I198" s="38"/>
      <c r="J198" s="38"/>
    </row>
    <row r="199" ht="16.5" spans="1:10">
      <c r="A199" s="38"/>
      <c r="B199" s="38"/>
      <c r="C199" s="38"/>
      <c r="D199" s="38"/>
      <c r="E199" s="56" t="s">
        <v>317</v>
      </c>
      <c r="F199" s="56" t="s">
        <v>317</v>
      </c>
      <c r="G199" s="41" t="s">
        <v>519</v>
      </c>
      <c r="H199" s="38" t="s">
        <v>518</v>
      </c>
      <c r="I199" s="38"/>
      <c r="J199" s="38"/>
    </row>
    <row r="200" ht="16.5" spans="1:10">
      <c r="A200" s="38"/>
      <c r="B200" s="38"/>
      <c r="C200" s="38"/>
      <c r="D200" s="38"/>
      <c r="E200" s="43" t="s">
        <v>319</v>
      </c>
      <c r="F200" s="43" t="s">
        <v>319</v>
      </c>
      <c r="G200" s="41" t="s">
        <v>404</v>
      </c>
      <c r="H200" s="38" t="s">
        <v>520</v>
      </c>
      <c r="I200" s="38"/>
      <c r="J200" s="38"/>
    </row>
    <row r="201" ht="15" spans="1:10">
      <c r="A201" s="44" t="s">
        <v>320</v>
      </c>
      <c r="B201" s="44"/>
      <c r="C201" s="44"/>
      <c r="D201" s="44"/>
      <c r="E201" s="44"/>
      <c r="F201" s="44"/>
      <c r="G201" s="44"/>
      <c r="H201" s="44"/>
      <c r="I201" s="44"/>
      <c r="J201" s="44"/>
    </row>
    <row r="202" ht="22.5" spans="1:10">
      <c r="A202" s="37" t="s">
        <v>521</v>
      </c>
      <c r="B202" s="37"/>
      <c r="C202" s="37"/>
      <c r="D202" s="37"/>
      <c r="E202" s="37"/>
      <c r="F202" s="37"/>
      <c r="G202" s="37"/>
      <c r="H202" s="37"/>
      <c r="I202" s="37"/>
      <c r="J202" s="37"/>
    </row>
    <row r="203" ht="15" spans="1:10">
      <c r="A203" s="38" t="s">
        <v>239</v>
      </c>
      <c r="B203" s="38" t="s">
        <v>522</v>
      </c>
      <c r="C203" s="38"/>
      <c r="D203" s="38"/>
      <c r="E203" s="38" t="s">
        <v>241</v>
      </c>
      <c r="F203" s="38"/>
      <c r="G203" s="38" t="s">
        <v>242</v>
      </c>
      <c r="H203" s="38"/>
      <c r="I203" s="38" t="s">
        <v>243</v>
      </c>
      <c r="J203" s="76">
        <v>23870</v>
      </c>
    </row>
    <row r="204" ht="15" spans="1:10">
      <c r="A204" s="38" t="s">
        <v>60</v>
      </c>
      <c r="B204" s="38" t="s">
        <v>523</v>
      </c>
      <c r="C204" s="38"/>
      <c r="D204" s="38" t="s">
        <v>245</v>
      </c>
      <c r="E204" s="38" t="s">
        <v>524</v>
      </c>
      <c r="F204" s="38"/>
      <c r="G204" s="38" t="s">
        <v>247</v>
      </c>
      <c r="H204" s="38" t="s">
        <v>525</v>
      </c>
      <c r="I204" s="38" t="s">
        <v>249</v>
      </c>
      <c r="J204" s="38" t="s">
        <v>526</v>
      </c>
    </row>
    <row r="205" ht="15" spans="1:10">
      <c r="A205" s="38" t="s">
        <v>251</v>
      </c>
      <c r="B205" s="38" t="s">
        <v>328</v>
      </c>
      <c r="C205" s="38"/>
      <c r="D205" s="38" t="s">
        <v>253</v>
      </c>
      <c r="E205" s="38"/>
      <c r="F205" s="38" t="s">
        <v>527</v>
      </c>
      <c r="G205" s="38" t="s">
        <v>255</v>
      </c>
      <c r="H205" s="38" t="s">
        <v>528</v>
      </c>
      <c r="I205" s="38" t="s">
        <v>257</v>
      </c>
      <c r="J205" s="38" t="s">
        <v>529</v>
      </c>
    </row>
    <row r="206" ht="31.5" spans="1:10">
      <c r="A206" s="39" t="s">
        <v>259</v>
      </c>
      <c r="B206" s="39"/>
      <c r="C206" s="39">
        <v>4</v>
      </c>
      <c r="D206" s="39"/>
      <c r="E206" s="39"/>
      <c r="F206" s="39">
        <v>3</v>
      </c>
      <c r="G206" s="39"/>
      <c r="H206" s="39"/>
      <c r="I206" s="39" t="s">
        <v>530</v>
      </c>
      <c r="J206" s="39"/>
    </row>
    <row r="207" ht="15" spans="1:10">
      <c r="A207" s="39"/>
      <c r="B207" s="39"/>
      <c r="C207" s="38">
        <v>2</v>
      </c>
      <c r="D207" s="38"/>
      <c r="E207" s="38" t="s">
        <v>261</v>
      </c>
      <c r="F207" s="38"/>
      <c r="G207" s="38">
        <v>3</v>
      </c>
      <c r="H207" s="38"/>
      <c r="I207" s="39"/>
      <c r="J207" s="39"/>
    </row>
    <row r="208" ht="15" spans="1:10">
      <c r="A208" s="39"/>
      <c r="B208" s="39"/>
      <c r="C208" s="38">
        <v>2</v>
      </c>
      <c r="D208" s="38"/>
      <c r="E208" s="38" t="s">
        <v>262</v>
      </c>
      <c r="F208" s="38"/>
      <c r="G208" s="38">
        <v>0</v>
      </c>
      <c r="H208" s="38"/>
      <c r="I208" s="39"/>
      <c r="J208" s="39"/>
    </row>
    <row r="209" ht="15" spans="1:10">
      <c r="A209" s="38" t="s">
        <v>263</v>
      </c>
      <c r="B209" s="38"/>
      <c r="C209" s="38"/>
      <c r="D209" s="38"/>
      <c r="E209" s="38"/>
      <c r="F209" s="38" t="s">
        <v>263</v>
      </c>
      <c r="G209" s="38"/>
      <c r="H209" s="38"/>
      <c r="I209" s="38"/>
      <c r="J209" s="38"/>
    </row>
    <row r="210" ht="15" spans="1:10">
      <c r="A210" s="38" t="s">
        <v>104</v>
      </c>
      <c r="B210" s="38" t="s">
        <v>103</v>
      </c>
      <c r="C210" s="38" t="s">
        <v>264</v>
      </c>
      <c r="D210" s="38" t="s">
        <v>265</v>
      </c>
      <c r="E210" s="38" t="s">
        <v>92</v>
      </c>
      <c r="F210" s="38" t="s">
        <v>92</v>
      </c>
      <c r="G210" s="38" t="s">
        <v>265</v>
      </c>
      <c r="H210" s="38" t="s">
        <v>264</v>
      </c>
      <c r="I210" s="38" t="s">
        <v>103</v>
      </c>
      <c r="J210" s="38" t="s">
        <v>104</v>
      </c>
    </row>
    <row r="211" ht="16.5" spans="1:10">
      <c r="A211" s="38"/>
      <c r="B211" s="38"/>
      <c r="C211" s="41"/>
      <c r="D211" s="38" t="s">
        <v>130</v>
      </c>
      <c r="E211" s="38">
        <v>1</v>
      </c>
      <c r="F211" s="40">
        <v>4</v>
      </c>
      <c r="G211" s="40" t="s">
        <v>531</v>
      </c>
      <c r="H211" s="41" t="s">
        <v>390</v>
      </c>
      <c r="I211" s="40"/>
      <c r="J211" s="40"/>
    </row>
    <row r="212" ht="16.5" spans="1:10">
      <c r="A212" s="38"/>
      <c r="B212" s="38"/>
      <c r="C212" s="41"/>
      <c r="D212" s="38" t="s">
        <v>137</v>
      </c>
      <c r="E212" s="38">
        <v>3</v>
      </c>
      <c r="F212" s="40">
        <v>7</v>
      </c>
      <c r="G212" s="40" t="s">
        <v>532</v>
      </c>
      <c r="H212" s="41" t="s">
        <v>533</v>
      </c>
      <c r="I212" s="40"/>
      <c r="J212" s="40"/>
    </row>
    <row r="213" ht="16.5" spans="1:10">
      <c r="A213" s="38"/>
      <c r="B213" s="41" t="s">
        <v>353</v>
      </c>
      <c r="C213" s="41" t="s">
        <v>350</v>
      </c>
      <c r="D213" s="38" t="s">
        <v>139</v>
      </c>
      <c r="E213" s="38">
        <v>5</v>
      </c>
      <c r="F213" s="40">
        <v>10</v>
      </c>
      <c r="G213" s="40" t="s">
        <v>534</v>
      </c>
      <c r="H213" s="41"/>
      <c r="I213" s="40"/>
      <c r="J213" s="40"/>
    </row>
    <row r="214" ht="16.5" spans="1:10">
      <c r="A214" s="38"/>
      <c r="B214" s="38"/>
      <c r="C214" s="41"/>
      <c r="D214" s="38" t="s">
        <v>141</v>
      </c>
      <c r="E214" s="38">
        <v>7</v>
      </c>
      <c r="F214" s="40">
        <v>11</v>
      </c>
      <c r="G214" s="40" t="s">
        <v>535</v>
      </c>
      <c r="H214" s="41"/>
      <c r="I214" s="40"/>
      <c r="J214" s="40"/>
    </row>
    <row r="215" ht="16.5" spans="1:10">
      <c r="A215" s="38"/>
      <c r="B215" s="41" t="s">
        <v>536</v>
      </c>
      <c r="C215" s="41"/>
      <c r="D215" s="38" t="s">
        <v>271</v>
      </c>
      <c r="E215" s="38">
        <v>8</v>
      </c>
      <c r="F215" s="40">
        <v>17</v>
      </c>
      <c r="G215" s="40" t="s">
        <v>537</v>
      </c>
      <c r="H215" s="41" t="s">
        <v>538</v>
      </c>
      <c r="I215" s="40"/>
      <c r="J215" s="40"/>
    </row>
    <row r="216" ht="16.5" spans="1:10">
      <c r="A216" s="38"/>
      <c r="B216" s="38"/>
      <c r="C216" s="41" t="s">
        <v>539</v>
      </c>
      <c r="D216" s="38" t="s">
        <v>410</v>
      </c>
      <c r="E216" s="38">
        <v>9</v>
      </c>
      <c r="F216" s="40">
        <v>20</v>
      </c>
      <c r="G216" s="40" t="s">
        <v>540</v>
      </c>
      <c r="H216" s="41"/>
      <c r="I216" s="40"/>
      <c r="J216" s="40"/>
    </row>
    <row r="217" ht="16.5" spans="1:10">
      <c r="A217" s="38"/>
      <c r="B217" s="38"/>
      <c r="C217" s="41"/>
      <c r="D217" s="38" t="s">
        <v>274</v>
      </c>
      <c r="E217" s="38">
        <v>10</v>
      </c>
      <c r="F217" s="40">
        <v>26</v>
      </c>
      <c r="G217" s="40" t="s">
        <v>541</v>
      </c>
      <c r="H217" s="41"/>
      <c r="I217" s="40"/>
      <c r="J217" s="40"/>
    </row>
    <row r="218" ht="16.5" spans="1:10">
      <c r="A218" s="38"/>
      <c r="B218" s="38"/>
      <c r="C218" s="41" t="s">
        <v>279</v>
      </c>
      <c r="D218" s="40" t="s">
        <v>298</v>
      </c>
      <c r="E218" s="38">
        <v>18</v>
      </c>
      <c r="F218" s="40">
        <v>28</v>
      </c>
      <c r="G218" s="40" t="s">
        <v>542</v>
      </c>
      <c r="H218" s="41" t="s">
        <v>543</v>
      </c>
      <c r="I218" s="40"/>
      <c r="J218" s="40"/>
    </row>
    <row r="219" ht="16.5" spans="1:10">
      <c r="A219" s="38"/>
      <c r="B219" s="41" t="s">
        <v>544</v>
      </c>
      <c r="C219" s="41" t="s">
        <v>422</v>
      </c>
      <c r="D219" s="38" t="s">
        <v>161</v>
      </c>
      <c r="E219" s="38">
        <v>19</v>
      </c>
      <c r="F219" s="40">
        <v>31</v>
      </c>
      <c r="G219" s="40" t="s">
        <v>545</v>
      </c>
      <c r="H219" s="41"/>
      <c r="I219" s="40"/>
      <c r="J219" s="40"/>
    </row>
    <row r="220" ht="16.5" spans="1:10">
      <c r="A220" s="38"/>
      <c r="B220" s="38"/>
      <c r="C220" s="41"/>
      <c r="D220" s="38" t="s">
        <v>286</v>
      </c>
      <c r="E220" s="38">
        <v>22</v>
      </c>
      <c r="F220" s="40">
        <v>33</v>
      </c>
      <c r="G220" s="40" t="s">
        <v>546</v>
      </c>
      <c r="H220" s="41"/>
      <c r="I220" s="41" t="s">
        <v>547</v>
      </c>
      <c r="J220" s="40"/>
    </row>
    <row r="221" ht="16.5" spans="1:10">
      <c r="A221" s="38"/>
      <c r="B221" s="38"/>
      <c r="C221" s="41" t="s">
        <v>355</v>
      </c>
      <c r="D221" s="38" t="s">
        <v>173</v>
      </c>
      <c r="E221" s="38">
        <v>32</v>
      </c>
      <c r="F221" s="40">
        <v>35</v>
      </c>
      <c r="G221" s="40" t="s">
        <v>548</v>
      </c>
      <c r="H221" s="41" t="s">
        <v>273</v>
      </c>
      <c r="I221" s="40"/>
      <c r="J221" s="40"/>
    </row>
    <row r="222" ht="15" spans="1:10">
      <c r="A222" s="38" t="s">
        <v>290</v>
      </c>
      <c r="B222" s="38"/>
      <c r="C222" s="38"/>
      <c r="D222" s="38"/>
      <c r="E222" s="38"/>
      <c r="F222" s="38" t="s">
        <v>290</v>
      </c>
      <c r="G222" s="38"/>
      <c r="H222" s="38"/>
      <c r="I222" s="38"/>
      <c r="J222" s="38"/>
    </row>
    <row r="223" ht="15" spans="1:10">
      <c r="A223" s="38" t="s">
        <v>104</v>
      </c>
      <c r="B223" s="38" t="s">
        <v>103</v>
      </c>
      <c r="C223" s="38" t="s">
        <v>291</v>
      </c>
      <c r="D223" s="38" t="s">
        <v>265</v>
      </c>
      <c r="E223" s="38" t="s">
        <v>92</v>
      </c>
      <c r="F223" s="38" t="s">
        <v>92</v>
      </c>
      <c r="G223" s="38" t="s">
        <v>265</v>
      </c>
      <c r="H223" s="38" t="s">
        <v>291</v>
      </c>
      <c r="I223" s="38" t="s">
        <v>103</v>
      </c>
      <c r="J223" s="38" t="s">
        <v>104</v>
      </c>
    </row>
    <row r="224" ht="16.5" spans="1:10">
      <c r="A224" s="38"/>
      <c r="B224" s="38"/>
      <c r="C224" s="41" t="s">
        <v>350</v>
      </c>
      <c r="D224" s="38" t="s">
        <v>133</v>
      </c>
      <c r="E224" s="38">
        <v>2</v>
      </c>
      <c r="F224" s="40">
        <v>2</v>
      </c>
      <c r="G224" s="40" t="s">
        <v>549</v>
      </c>
      <c r="H224" s="41" t="s">
        <v>543</v>
      </c>
      <c r="I224" s="41" t="s">
        <v>316</v>
      </c>
      <c r="J224" s="40"/>
    </row>
    <row r="225" ht="16.5" spans="1:10">
      <c r="A225" s="38"/>
      <c r="B225" s="38"/>
      <c r="C225" s="41" t="s">
        <v>422</v>
      </c>
      <c r="D225" s="38" t="s">
        <v>138</v>
      </c>
      <c r="E225" s="38">
        <v>4</v>
      </c>
      <c r="F225" s="40">
        <v>8</v>
      </c>
      <c r="G225" s="40" t="s">
        <v>550</v>
      </c>
      <c r="H225" s="41" t="s">
        <v>533</v>
      </c>
      <c r="I225" s="40"/>
      <c r="J225" s="40"/>
    </row>
    <row r="226" ht="15" spans="1:10">
      <c r="A226" s="38"/>
      <c r="B226" s="38"/>
      <c r="C226" s="38"/>
      <c r="D226" s="38" t="s">
        <v>205</v>
      </c>
      <c r="E226" s="38">
        <v>6</v>
      </c>
      <c r="F226" s="40">
        <v>9</v>
      </c>
      <c r="G226" s="40" t="s">
        <v>551</v>
      </c>
      <c r="H226" s="38"/>
      <c r="I226" s="40"/>
      <c r="J226" s="40"/>
    </row>
    <row r="227" ht="16.5" spans="1:10">
      <c r="A227" s="38"/>
      <c r="B227" s="38"/>
      <c r="C227" s="41" t="s">
        <v>355</v>
      </c>
      <c r="D227" s="38" t="s">
        <v>151</v>
      </c>
      <c r="E227" s="38">
        <v>11</v>
      </c>
      <c r="F227" s="40">
        <v>15</v>
      </c>
      <c r="G227" s="40" t="s">
        <v>552</v>
      </c>
      <c r="H227" s="38"/>
      <c r="I227" s="40"/>
      <c r="J227" s="40"/>
    </row>
    <row r="228" ht="15" spans="1:10">
      <c r="A228" s="38"/>
      <c r="B228" s="38"/>
      <c r="C228" s="38"/>
      <c r="D228" s="38" t="s">
        <v>152</v>
      </c>
      <c r="E228" s="38">
        <v>12</v>
      </c>
      <c r="F228" s="40">
        <v>18</v>
      </c>
      <c r="G228" s="40" t="s">
        <v>553</v>
      </c>
      <c r="H228" s="40"/>
      <c r="I228" s="40"/>
      <c r="J228" s="40"/>
    </row>
    <row r="229" ht="16.5" spans="1:10">
      <c r="A229" s="40"/>
      <c r="B229" s="38"/>
      <c r="C229" s="41"/>
      <c r="D229" s="38" t="s">
        <v>153</v>
      </c>
      <c r="E229" s="38">
        <v>13</v>
      </c>
      <c r="F229" s="40">
        <v>22</v>
      </c>
      <c r="G229" s="40" t="s">
        <v>554</v>
      </c>
      <c r="H229" s="41" t="s">
        <v>538</v>
      </c>
      <c r="I229" s="40"/>
      <c r="J229" s="40"/>
    </row>
    <row r="230" ht="16.5" spans="1:10">
      <c r="A230" s="38"/>
      <c r="B230" s="38"/>
      <c r="C230" s="41"/>
      <c r="D230" s="38" t="s">
        <v>154</v>
      </c>
      <c r="E230" s="38">
        <v>14</v>
      </c>
      <c r="F230" s="40">
        <v>27</v>
      </c>
      <c r="G230" s="40" t="s">
        <v>555</v>
      </c>
      <c r="H230" s="38"/>
      <c r="I230" s="40"/>
      <c r="J230" s="40"/>
    </row>
    <row r="231" ht="16.5" spans="1:10">
      <c r="A231" s="38"/>
      <c r="B231" s="38"/>
      <c r="C231" s="41" t="s">
        <v>279</v>
      </c>
      <c r="D231" s="38" t="s">
        <v>156</v>
      </c>
      <c r="E231" s="38">
        <v>16</v>
      </c>
      <c r="F231" s="40">
        <v>29</v>
      </c>
      <c r="G231" s="40" t="s">
        <v>556</v>
      </c>
      <c r="H231" s="41" t="s">
        <v>273</v>
      </c>
      <c r="I231" s="40"/>
      <c r="J231" s="40"/>
    </row>
    <row r="232" ht="16.5" spans="1:10">
      <c r="A232" s="38"/>
      <c r="B232" s="38"/>
      <c r="C232" s="41"/>
      <c r="D232" s="38" t="s">
        <v>296</v>
      </c>
      <c r="E232" s="38">
        <v>17</v>
      </c>
      <c r="F232" s="40">
        <v>30</v>
      </c>
      <c r="G232" s="40" t="s">
        <v>557</v>
      </c>
      <c r="H232" s="38"/>
      <c r="I232" s="40"/>
      <c r="J232" s="40"/>
    </row>
    <row r="233" ht="16.5" spans="1:10">
      <c r="A233" s="38"/>
      <c r="B233" s="38"/>
      <c r="C233" s="41" t="s">
        <v>539</v>
      </c>
      <c r="D233" s="38" t="s">
        <v>169</v>
      </c>
      <c r="E233" s="38">
        <v>27</v>
      </c>
      <c r="F233" s="40">
        <v>32</v>
      </c>
      <c r="G233" s="40" t="s">
        <v>558</v>
      </c>
      <c r="H233" s="41" t="s">
        <v>390</v>
      </c>
      <c r="I233" s="40"/>
      <c r="J233" s="40"/>
    </row>
    <row r="234" ht="16.5" spans="1:10">
      <c r="A234" s="38"/>
      <c r="B234" s="38"/>
      <c r="C234" s="41"/>
      <c r="D234" s="38" t="s">
        <v>232</v>
      </c>
      <c r="E234" s="38">
        <v>28</v>
      </c>
      <c r="F234" s="40">
        <v>36</v>
      </c>
      <c r="G234" s="40" t="s">
        <v>559</v>
      </c>
      <c r="H234" s="38"/>
      <c r="I234" s="40"/>
      <c r="J234" s="40"/>
    </row>
    <row r="235" ht="16.5" spans="1:10">
      <c r="A235" s="38"/>
      <c r="B235" s="38"/>
      <c r="C235" s="41"/>
      <c r="D235" s="38" t="s">
        <v>233</v>
      </c>
      <c r="E235" s="38">
        <v>31</v>
      </c>
      <c r="F235" s="40">
        <v>37</v>
      </c>
      <c r="G235" s="40" t="s">
        <v>560</v>
      </c>
      <c r="H235" s="38"/>
      <c r="I235" s="40"/>
      <c r="J235" s="40"/>
    </row>
    <row r="236" ht="15" spans="1:10">
      <c r="A236" s="38" t="s">
        <v>306</v>
      </c>
      <c r="B236" s="38"/>
      <c r="C236" s="38"/>
      <c r="D236" s="38" t="s">
        <v>307</v>
      </c>
      <c r="E236" s="38"/>
      <c r="F236" s="38" t="s">
        <v>307</v>
      </c>
      <c r="G236" s="38"/>
      <c r="H236" s="38" t="s">
        <v>561</v>
      </c>
      <c r="I236" s="38"/>
      <c r="J236" s="38"/>
    </row>
    <row r="237" ht="15" spans="1:10">
      <c r="A237" s="38" t="s">
        <v>309</v>
      </c>
      <c r="B237" s="38"/>
      <c r="C237" s="38"/>
      <c r="D237" s="38" t="s">
        <v>310</v>
      </c>
      <c r="E237" s="38"/>
      <c r="F237" s="38" t="s">
        <v>310</v>
      </c>
      <c r="G237" s="38"/>
      <c r="H237" s="38" t="s">
        <v>562</v>
      </c>
      <c r="I237" s="38"/>
      <c r="J237" s="38"/>
    </row>
    <row r="238" ht="16.5" spans="1:10">
      <c r="A238" s="38" t="s">
        <v>563</v>
      </c>
      <c r="B238" s="38"/>
      <c r="C238" s="38"/>
      <c r="D238" s="41" t="s">
        <v>564</v>
      </c>
      <c r="E238" s="42"/>
      <c r="F238" s="42"/>
      <c r="G238" s="41" t="s">
        <v>494</v>
      </c>
      <c r="H238" s="40" t="s">
        <v>565</v>
      </c>
      <c r="I238" s="40"/>
      <c r="J238" s="40"/>
    </row>
    <row r="239" ht="16.5" spans="1:10">
      <c r="A239" s="40" t="s">
        <v>298</v>
      </c>
      <c r="B239" s="40"/>
      <c r="C239" s="40"/>
      <c r="D239" s="41" t="s">
        <v>566</v>
      </c>
      <c r="E239" s="56" t="s">
        <v>317</v>
      </c>
      <c r="F239" s="56" t="s">
        <v>317</v>
      </c>
      <c r="G239" s="41" t="s">
        <v>567</v>
      </c>
      <c r="H239" s="40" t="s">
        <v>568</v>
      </c>
      <c r="I239" s="40"/>
      <c r="J239" s="40"/>
    </row>
    <row r="240" ht="16.5" spans="1:10">
      <c r="A240" s="38" t="s">
        <v>569</v>
      </c>
      <c r="B240" s="38"/>
      <c r="C240" s="38"/>
      <c r="D240" s="41" t="s">
        <v>570</v>
      </c>
      <c r="E240" s="56" t="s">
        <v>319</v>
      </c>
      <c r="F240" s="75" t="s">
        <v>319</v>
      </c>
      <c r="G240" s="41" t="s">
        <v>571</v>
      </c>
      <c r="H240" s="40" t="s">
        <v>572</v>
      </c>
      <c r="I240" s="40"/>
      <c r="J240" s="40"/>
    </row>
    <row r="241" ht="16.5" spans="1:10">
      <c r="A241" s="38" t="s">
        <v>315</v>
      </c>
      <c r="B241" s="38"/>
      <c r="C241" s="38"/>
      <c r="D241" s="41" t="s">
        <v>393</v>
      </c>
      <c r="E241" s="71"/>
      <c r="F241" s="71"/>
      <c r="G241" s="38"/>
      <c r="H241" s="41"/>
      <c r="I241" s="41"/>
      <c r="J241" s="41"/>
    </row>
    <row r="242" ht="15" spans="1:10">
      <c r="A242" s="46" t="s">
        <v>573</v>
      </c>
      <c r="B242" s="46"/>
      <c r="C242" s="46"/>
      <c r="D242" s="46"/>
      <c r="E242" s="46"/>
      <c r="F242" s="46"/>
      <c r="G242" s="46"/>
      <c r="H242" s="46"/>
      <c r="I242" s="46"/>
      <c r="J242" s="46"/>
    </row>
    <row r="243" ht="15" spans="1:10">
      <c r="A243" s="47" t="s">
        <v>320</v>
      </c>
      <c r="B243" s="47"/>
      <c r="C243" s="47"/>
      <c r="D243" s="47"/>
      <c r="E243" s="47"/>
      <c r="F243" s="47"/>
      <c r="G243" s="47"/>
      <c r="H243" s="47"/>
      <c r="I243" s="47"/>
      <c r="J243" s="47"/>
    </row>
    <row r="244" ht="22.5" spans="1:10">
      <c r="A244" s="37" t="s">
        <v>574</v>
      </c>
      <c r="B244" s="37"/>
      <c r="C244" s="37"/>
      <c r="D244" s="37"/>
      <c r="E244" s="37"/>
      <c r="F244" s="37"/>
      <c r="G244" s="37"/>
      <c r="H244" s="37"/>
      <c r="I244" s="37"/>
      <c r="J244" s="37"/>
    </row>
    <row r="245" ht="15" spans="1:10">
      <c r="A245" s="38" t="s">
        <v>239</v>
      </c>
      <c r="B245" s="38" t="s">
        <v>575</v>
      </c>
      <c r="C245" s="38"/>
      <c r="D245" s="38"/>
      <c r="E245" s="38" t="s">
        <v>241</v>
      </c>
      <c r="F245" s="38"/>
      <c r="G245" s="38" t="s">
        <v>242</v>
      </c>
      <c r="H245" s="38"/>
      <c r="I245" s="38" t="s">
        <v>243</v>
      </c>
      <c r="J245" s="38">
        <v>24783</v>
      </c>
    </row>
    <row r="246" ht="15" spans="1:10">
      <c r="A246" s="38" t="s">
        <v>60</v>
      </c>
      <c r="B246" s="38" t="s">
        <v>244</v>
      </c>
      <c r="C246" s="38"/>
      <c r="D246" s="38" t="s">
        <v>245</v>
      </c>
      <c r="E246" s="38" t="s">
        <v>325</v>
      </c>
      <c r="F246" s="38"/>
      <c r="G246" s="38" t="s">
        <v>247</v>
      </c>
      <c r="H246" s="38" t="s">
        <v>576</v>
      </c>
      <c r="I246" s="38" t="s">
        <v>249</v>
      </c>
      <c r="J246" s="38" t="s">
        <v>577</v>
      </c>
    </row>
    <row r="247" ht="15" spans="1:10">
      <c r="A247" s="38" t="s">
        <v>251</v>
      </c>
      <c r="B247" s="38" t="s">
        <v>250</v>
      </c>
      <c r="C247" s="38"/>
      <c r="D247" s="38" t="s">
        <v>253</v>
      </c>
      <c r="E247" s="38"/>
      <c r="F247" s="38" t="s">
        <v>578</v>
      </c>
      <c r="G247" s="38" t="s">
        <v>255</v>
      </c>
      <c r="H247" s="38" t="s">
        <v>256</v>
      </c>
      <c r="I247" s="38" t="s">
        <v>257</v>
      </c>
      <c r="J247" s="38" t="s">
        <v>377</v>
      </c>
    </row>
    <row r="248" ht="31.5" spans="1:10">
      <c r="A248" s="39" t="s">
        <v>259</v>
      </c>
      <c r="B248" s="39"/>
      <c r="C248" s="39">
        <v>1</v>
      </c>
      <c r="D248" s="39"/>
      <c r="E248" s="39"/>
      <c r="F248" s="39">
        <v>1</v>
      </c>
      <c r="G248" s="39"/>
      <c r="H248" s="39"/>
      <c r="I248" s="39" t="s">
        <v>579</v>
      </c>
      <c r="J248" s="39"/>
    </row>
    <row r="249" ht="15" spans="1:10">
      <c r="A249" s="39"/>
      <c r="B249" s="39"/>
      <c r="C249" s="38">
        <v>0</v>
      </c>
      <c r="D249" s="38"/>
      <c r="E249" s="38" t="s">
        <v>261</v>
      </c>
      <c r="F249" s="38"/>
      <c r="G249" s="38">
        <v>0</v>
      </c>
      <c r="H249" s="38"/>
      <c r="I249" s="39"/>
      <c r="J249" s="39"/>
    </row>
    <row r="250" ht="15" spans="1:10">
      <c r="A250" s="39"/>
      <c r="B250" s="39"/>
      <c r="C250" s="38">
        <v>1</v>
      </c>
      <c r="D250" s="38"/>
      <c r="E250" s="38" t="s">
        <v>262</v>
      </c>
      <c r="F250" s="38"/>
      <c r="G250" s="38">
        <v>1</v>
      </c>
      <c r="H250" s="38"/>
      <c r="I250" s="39"/>
      <c r="J250" s="39"/>
    </row>
    <row r="251" ht="15" spans="1:10">
      <c r="A251" s="38" t="s">
        <v>263</v>
      </c>
      <c r="B251" s="38"/>
      <c r="C251" s="38"/>
      <c r="D251" s="38"/>
      <c r="E251" s="38"/>
      <c r="F251" s="38" t="s">
        <v>263</v>
      </c>
      <c r="G251" s="38"/>
      <c r="H251" s="38"/>
      <c r="I251" s="38"/>
      <c r="J251" s="38"/>
    </row>
    <row r="252" ht="15" spans="1:10">
      <c r="A252" s="38" t="s">
        <v>104</v>
      </c>
      <c r="B252" s="38" t="s">
        <v>103</v>
      </c>
      <c r="C252" s="38" t="s">
        <v>264</v>
      </c>
      <c r="D252" s="38" t="s">
        <v>265</v>
      </c>
      <c r="E252" s="38" t="s">
        <v>92</v>
      </c>
      <c r="F252" s="38" t="s">
        <v>92</v>
      </c>
      <c r="G252" s="38" t="s">
        <v>265</v>
      </c>
      <c r="H252" s="38" t="s">
        <v>264</v>
      </c>
      <c r="I252" s="38" t="s">
        <v>103</v>
      </c>
      <c r="J252" s="38" t="s">
        <v>104</v>
      </c>
    </row>
    <row r="253" ht="16.5" spans="1:10">
      <c r="A253" s="38"/>
      <c r="B253" s="41" t="s">
        <v>426</v>
      </c>
      <c r="C253" s="41"/>
      <c r="D253" s="38" t="s">
        <v>130</v>
      </c>
      <c r="E253" s="38">
        <v>1</v>
      </c>
      <c r="F253" s="38">
        <v>4</v>
      </c>
      <c r="G253" s="38" t="s">
        <v>580</v>
      </c>
      <c r="H253" s="41"/>
      <c r="I253" s="38"/>
      <c r="J253" s="38"/>
    </row>
    <row r="254" ht="16.5" spans="1:10">
      <c r="A254" s="38"/>
      <c r="B254" s="41" t="s">
        <v>581</v>
      </c>
      <c r="C254" s="41" t="s">
        <v>425</v>
      </c>
      <c r="D254" s="38" t="s">
        <v>133</v>
      </c>
      <c r="E254" s="38">
        <v>2</v>
      </c>
      <c r="F254" s="38">
        <v>5</v>
      </c>
      <c r="G254" s="38" t="s">
        <v>582</v>
      </c>
      <c r="H254" s="41"/>
      <c r="I254" s="38"/>
      <c r="J254" s="38"/>
    </row>
    <row r="255" ht="16.5" spans="1:10">
      <c r="A255" s="38"/>
      <c r="B255" s="38"/>
      <c r="C255" s="41"/>
      <c r="D255" s="38" t="s">
        <v>137</v>
      </c>
      <c r="E255" s="38">
        <v>3</v>
      </c>
      <c r="F255" s="38">
        <v>6</v>
      </c>
      <c r="G255" s="38" t="s">
        <v>583</v>
      </c>
      <c r="H255" s="41" t="s">
        <v>273</v>
      </c>
      <c r="I255" s="38"/>
      <c r="J255" s="38"/>
    </row>
    <row r="256" ht="16.5" spans="1:10">
      <c r="A256" s="38"/>
      <c r="B256" s="38"/>
      <c r="C256" s="41"/>
      <c r="D256" s="38" t="s">
        <v>141</v>
      </c>
      <c r="E256" s="38">
        <v>7</v>
      </c>
      <c r="F256" s="38">
        <v>7</v>
      </c>
      <c r="G256" s="38" t="s">
        <v>584</v>
      </c>
      <c r="H256" s="41" t="s">
        <v>316</v>
      </c>
      <c r="I256" s="38"/>
      <c r="J256" s="38"/>
    </row>
    <row r="257" ht="16.5" spans="1:10">
      <c r="A257" s="38"/>
      <c r="B257" s="38"/>
      <c r="C257" s="41"/>
      <c r="D257" s="38" t="s">
        <v>271</v>
      </c>
      <c r="E257" s="38">
        <v>8</v>
      </c>
      <c r="F257" s="38">
        <v>9</v>
      </c>
      <c r="G257" s="38" t="s">
        <v>585</v>
      </c>
      <c r="H257" s="41"/>
      <c r="I257" s="38"/>
      <c r="J257" s="38"/>
    </row>
    <row r="258" ht="16.5" spans="1:10">
      <c r="A258" s="38"/>
      <c r="B258" s="38"/>
      <c r="C258" s="41" t="s">
        <v>586</v>
      </c>
      <c r="D258" s="38" t="s">
        <v>410</v>
      </c>
      <c r="E258" s="38">
        <v>9</v>
      </c>
      <c r="F258" s="38">
        <v>10</v>
      </c>
      <c r="G258" s="38" t="s">
        <v>587</v>
      </c>
      <c r="H258" s="41"/>
      <c r="I258" s="38"/>
      <c r="J258" s="38"/>
    </row>
    <row r="259" ht="16.5" spans="1:10">
      <c r="A259" s="38"/>
      <c r="B259" s="38"/>
      <c r="C259" s="41"/>
      <c r="D259" s="38" t="s">
        <v>274</v>
      </c>
      <c r="E259" s="38">
        <v>10</v>
      </c>
      <c r="F259" s="38">
        <v>11</v>
      </c>
      <c r="G259" s="38" t="s">
        <v>588</v>
      </c>
      <c r="H259" s="41" t="s">
        <v>589</v>
      </c>
      <c r="I259" s="38"/>
      <c r="J259" s="38"/>
    </row>
    <row r="260" ht="16.5" spans="1:10">
      <c r="A260" s="38"/>
      <c r="B260" s="38"/>
      <c r="C260" s="41" t="s">
        <v>590</v>
      </c>
      <c r="D260" s="40" t="s">
        <v>298</v>
      </c>
      <c r="E260" s="38">
        <v>18</v>
      </c>
      <c r="F260" s="38">
        <v>15</v>
      </c>
      <c r="G260" s="38" t="s">
        <v>591</v>
      </c>
      <c r="H260" s="41"/>
      <c r="I260" s="38"/>
      <c r="J260" s="38"/>
    </row>
    <row r="261" ht="16.5" spans="1:10">
      <c r="A261" s="38"/>
      <c r="B261" s="41" t="s">
        <v>592</v>
      </c>
      <c r="C261" s="41" t="s">
        <v>593</v>
      </c>
      <c r="D261" s="38" t="s">
        <v>161</v>
      </c>
      <c r="E261" s="38">
        <v>19</v>
      </c>
      <c r="F261" s="38">
        <v>16</v>
      </c>
      <c r="G261" s="38" t="s">
        <v>594</v>
      </c>
      <c r="H261" s="41"/>
      <c r="I261" s="41" t="s">
        <v>595</v>
      </c>
      <c r="J261" s="38"/>
    </row>
    <row r="262" ht="16.5" spans="1:10">
      <c r="A262" s="38"/>
      <c r="B262" s="41" t="s">
        <v>503</v>
      </c>
      <c r="C262" s="41" t="s">
        <v>279</v>
      </c>
      <c r="D262" s="38" t="s">
        <v>286</v>
      </c>
      <c r="E262" s="38">
        <v>22</v>
      </c>
      <c r="F262" s="38">
        <v>17</v>
      </c>
      <c r="G262" s="38" t="s">
        <v>596</v>
      </c>
      <c r="H262" s="41" t="s">
        <v>597</v>
      </c>
      <c r="I262" s="41" t="s">
        <v>598</v>
      </c>
      <c r="J262" s="38"/>
    </row>
    <row r="263" ht="16.5" spans="1:10">
      <c r="A263" s="38"/>
      <c r="B263" s="38"/>
      <c r="C263" s="41"/>
      <c r="D263" s="38" t="s">
        <v>173</v>
      </c>
      <c r="E263" s="38">
        <v>32</v>
      </c>
      <c r="F263" s="38">
        <v>30</v>
      </c>
      <c r="G263" s="38" t="s">
        <v>599</v>
      </c>
      <c r="H263" s="41"/>
      <c r="I263" s="38"/>
      <c r="J263" s="38"/>
    </row>
    <row r="264" ht="15" spans="1:10">
      <c r="A264" s="40" t="s">
        <v>290</v>
      </c>
      <c r="B264" s="40"/>
      <c r="C264" s="40"/>
      <c r="D264" s="40"/>
      <c r="E264" s="40"/>
      <c r="F264" s="38" t="s">
        <v>290</v>
      </c>
      <c r="G264" s="38"/>
      <c r="H264" s="38"/>
      <c r="I264" s="38"/>
      <c r="J264" s="38"/>
    </row>
    <row r="265" ht="15" spans="1:10">
      <c r="A265" s="40" t="s">
        <v>104</v>
      </c>
      <c r="B265" s="40" t="s">
        <v>103</v>
      </c>
      <c r="C265" s="38" t="s">
        <v>291</v>
      </c>
      <c r="D265" s="38" t="s">
        <v>265</v>
      </c>
      <c r="E265" s="38" t="s">
        <v>92</v>
      </c>
      <c r="F265" s="38" t="s">
        <v>92</v>
      </c>
      <c r="G265" s="38" t="s">
        <v>265</v>
      </c>
      <c r="H265" s="38" t="s">
        <v>291</v>
      </c>
      <c r="I265" s="38" t="s">
        <v>103</v>
      </c>
      <c r="J265" s="38" t="s">
        <v>104</v>
      </c>
    </row>
    <row r="266" ht="16.5" spans="1:10">
      <c r="A266" s="38"/>
      <c r="B266" s="38"/>
      <c r="C266" s="41" t="s">
        <v>593</v>
      </c>
      <c r="D266" s="38" t="s">
        <v>138</v>
      </c>
      <c r="E266" s="38">
        <v>4</v>
      </c>
      <c r="F266" s="38">
        <v>1</v>
      </c>
      <c r="G266" s="38" t="s">
        <v>600</v>
      </c>
      <c r="H266" s="38"/>
      <c r="I266" s="38"/>
      <c r="J266" s="38"/>
    </row>
    <row r="267" ht="16.5" spans="1:10">
      <c r="A267" s="38"/>
      <c r="B267" s="38"/>
      <c r="C267" s="41" t="s">
        <v>425</v>
      </c>
      <c r="D267" s="38" t="s">
        <v>139</v>
      </c>
      <c r="E267" s="38">
        <v>5</v>
      </c>
      <c r="F267" s="38">
        <v>3</v>
      </c>
      <c r="G267" s="38" t="s">
        <v>601</v>
      </c>
      <c r="H267" s="38"/>
      <c r="I267" s="38"/>
      <c r="J267" s="38"/>
    </row>
    <row r="268" ht="16.5" spans="1:10">
      <c r="A268" s="38"/>
      <c r="B268" s="38"/>
      <c r="C268" s="41" t="s">
        <v>279</v>
      </c>
      <c r="D268" s="38" t="s">
        <v>205</v>
      </c>
      <c r="E268" s="38">
        <v>6</v>
      </c>
      <c r="F268" s="38">
        <v>8</v>
      </c>
      <c r="G268" s="38" t="s">
        <v>602</v>
      </c>
      <c r="H268" s="41" t="s">
        <v>597</v>
      </c>
      <c r="I268" s="38"/>
      <c r="J268" s="38"/>
    </row>
    <row r="269" ht="16.5" spans="1:10">
      <c r="A269" s="38"/>
      <c r="B269" s="38"/>
      <c r="C269" s="38"/>
      <c r="D269" s="38" t="s">
        <v>151</v>
      </c>
      <c r="E269" s="38">
        <v>11</v>
      </c>
      <c r="F269" s="38">
        <v>14</v>
      </c>
      <c r="G269" s="38" t="s">
        <v>603</v>
      </c>
      <c r="H269" s="41" t="s">
        <v>589</v>
      </c>
      <c r="I269" s="38"/>
      <c r="J269" s="38"/>
    </row>
    <row r="270" ht="16.5" spans="1:10">
      <c r="A270" s="38"/>
      <c r="B270" s="38"/>
      <c r="C270" s="38"/>
      <c r="D270" s="38" t="s">
        <v>152</v>
      </c>
      <c r="E270" s="38">
        <v>12</v>
      </c>
      <c r="F270" s="38">
        <v>20</v>
      </c>
      <c r="G270" s="38" t="s">
        <v>604</v>
      </c>
      <c r="H270" s="41" t="s">
        <v>316</v>
      </c>
      <c r="I270" s="38"/>
      <c r="J270" s="38"/>
    </row>
    <row r="271" ht="16.5" spans="1:10">
      <c r="A271" s="40"/>
      <c r="B271" s="38"/>
      <c r="C271" s="41"/>
      <c r="D271" s="38" t="s">
        <v>153</v>
      </c>
      <c r="E271" s="38">
        <v>13</v>
      </c>
      <c r="F271" s="38">
        <v>22</v>
      </c>
      <c r="G271" s="38" t="s">
        <v>605</v>
      </c>
      <c r="H271" s="38"/>
      <c r="I271" s="38"/>
      <c r="J271" s="38"/>
    </row>
    <row r="272" ht="16.5" spans="1:10">
      <c r="A272" s="38"/>
      <c r="B272" s="41" t="s">
        <v>606</v>
      </c>
      <c r="C272" s="41" t="s">
        <v>586</v>
      </c>
      <c r="D272" s="38" t="s">
        <v>154</v>
      </c>
      <c r="E272" s="38">
        <v>14</v>
      </c>
      <c r="F272" s="38">
        <v>28</v>
      </c>
      <c r="G272" s="38" t="s">
        <v>607</v>
      </c>
      <c r="H272" s="38"/>
      <c r="I272" s="38"/>
      <c r="J272" s="38"/>
    </row>
    <row r="273" ht="16.5" spans="1:10">
      <c r="A273" s="38"/>
      <c r="B273" s="38"/>
      <c r="C273" s="41" t="s">
        <v>590</v>
      </c>
      <c r="D273" s="38" t="s">
        <v>156</v>
      </c>
      <c r="E273" s="38">
        <v>16</v>
      </c>
      <c r="F273" s="38">
        <v>29</v>
      </c>
      <c r="G273" s="38" t="s">
        <v>608</v>
      </c>
      <c r="H273" s="38"/>
      <c r="I273" s="38"/>
      <c r="J273" s="38"/>
    </row>
    <row r="274" ht="16.5" spans="1:10">
      <c r="A274" s="38"/>
      <c r="B274" s="38"/>
      <c r="C274" s="41"/>
      <c r="D274" s="38" t="s">
        <v>296</v>
      </c>
      <c r="E274" s="38">
        <v>17</v>
      </c>
      <c r="F274" s="38">
        <v>32</v>
      </c>
      <c r="G274" s="38" t="s">
        <v>609</v>
      </c>
      <c r="H274" s="38"/>
      <c r="I274" s="38"/>
      <c r="J274" s="38"/>
    </row>
    <row r="275" ht="16.5" spans="1:10">
      <c r="A275" s="38"/>
      <c r="B275" s="38"/>
      <c r="C275" s="41"/>
      <c r="D275" s="38" t="s">
        <v>169</v>
      </c>
      <c r="E275" s="38">
        <v>27</v>
      </c>
      <c r="F275" s="38">
        <v>33</v>
      </c>
      <c r="G275" s="38" t="s">
        <v>610</v>
      </c>
      <c r="H275" s="41" t="s">
        <v>273</v>
      </c>
      <c r="I275" s="41" t="s">
        <v>611</v>
      </c>
      <c r="J275" s="38"/>
    </row>
    <row r="276" ht="16.5" spans="1:10">
      <c r="A276" s="38"/>
      <c r="B276" s="38"/>
      <c r="C276" s="41"/>
      <c r="D276" s="38" t="s">
        <v>232</v>
      </c>
      <c r="E276" s="38">
        <v>28</v>
      </c>
      <c r="F276" s="38">
        <v>36</v>
      </c>
      <c r="G276" s="38" t="s">
        <v>612</v>
      </c>
      <c r="H276" s="38"/>
      <c r="I276" s="38"/>
      <c r="J276" s="38"/>
    </row>
    <row r="277" ht="16.5" spans="1:10">
      <c r="A277" s="38"/>
      <c r="B277" s="38"/>
      <c r="C277" s="41"/>
      <c r="D277" s="38" t="s">
        <v>233</v>
      </c>
      <c r="E277" s="38">
        <v>31</v>
      </c>
      <c r="F277" s="38">
        <v>39</v>
      </c>
      <c r="G277" s="38" t="s">
        <v>613</v>
      </c>
      <c r="H277" s="38"/>
      <c r="I277" s="38"/>
      <c r="J277" s="38"/>
    </row>
    <row r="278" ht="15" spans="1:10">
      <c r="A278" s="38" t="s">
        <v>306</v>
      </c>
      <c r="B278" s="38"/>
      <c r="C278" s="38"/>
      <c r="D278" s="38" t="s">
        <v>307</v>
      </c>
      <c r="E278" s="38"/>
      <c r="F278" s="38" t="s">
        <v>307</v>
      </c>
      <c r="G278" s="38"/>
      <c r="H278" s="38" t="s">
        <v>614</v>
      </c>
      <c r="I278" s="38"/>
      <c r="J278" s="38"/>
    </row>
    <row r="279" ht="15" spans="1:10">
      <c r="A279" s="38" t="s">
        <v>309</v>
      </c>
      <c r="B279" s="38"/>
      <c r="C279" s="38"/>
      <c r="D279" s="38" t="s">
        <v>310</v>
      </c>
      <c r="E279" s="38"/>
      <c r="F279" s="38" t="s">
        <v>310</v>
      </c>
      <c r="G279" s="38"/>
      <c r="H279" s="38" t="s">
        <v>311</v>
      </c>
      <c r="I279" s="38"/>
      <c r="J279" s="38"/>
    </row>
    <row r="280" ht="16.5" spans="1:10">
      <c r="A280" s="38" t="s">
        <v>615</v>
      </c>
      <c r="B280" s="38"/>
      <c r="C280" s="38"/>
      <c r="D280" s="41" t="s">
        <v>616</v>
      </c>
      <c r="E280" s="42" t="s">
        <v>317</v>
      </c>
      <c r="F280" s="42" t="s">
        <v>317</v>
      </c>
      <c r="G280" s="41" t="s">
        <v>338</v>
      </c>
      <c r="H280" s="38" t="s">
        <v>617</v>
      </c>
      <c r="I280" s="38"/>
      <c r="J280" s="38"/>
    </row>
    <row r="281" ht="16.5" spans="1:10">
      <c r="A281" s="38"/>
      <c r="B281" s="38"/>
      <c r="C281" s="38"/>
      <c r="D281" s="38"/>
      <c r="E281" s="43" t="s">
        <v>319</v>
      </c>
      <c r="F281" s="43" t="s">
        <v>319</v>
      </c>
      <c r="G281" s="38"/>
      <c r="H281" s="41"/>
      <c r="I281" s="41"/>
      <c r="J281" s="41"/>
    </row>
    <row r="282" ht="15" spans="1:10">
      <c r="A282" s="44" t="s">
        <v>320</v>
      </c>
      <c r="B282" s="44"/>
      <c r="C282" s="44"/>
      <c r="D282" s="44"/>
      <c r="E282" s="44"/>
      <c r="F282" s="44"/>
      <c r="G282" s="44"/>
      <c r="H282" s="44"/>
      <c r="I282" s="44"/>
      <c r="J282" s="44"/>
    </row>
    <row r="283" ht="22.5" spans="1:10">
      <c r="A283" s="37" t="s">
        <v>618</v>
      </c>
      <c r="B283" s="37"/>
      <c r="C283" s="37"/>
      <c r="D283" s="37"/>
      <c r="E283" s="37"/>
      <c r="F283" s="37"/>
      <c r="G283" s="37"/>
      <c r="H283" s="37"/>
      <c r="I283" s="37"/>
      <c r="J283" s="37"/>
    </row>
    <row r="284" ht="15" spans="1:10">
      <c r="A284" s="38" t="s">
        <v>239</v>
      </c>
      <c r="B284" s="38" t="s">
        <v>619</v>
      </c>
      <c r="C284" s="38"/>
      <c r="D284" s="38"/>
      <c r="E284" s="38" t="s">
        <v>241</v>
      </c>
      <c r="F284" s="38"/>
      <c r="G284" s="38" t="s">
        <v>620</v>
      </c>
      <c r="H284" s="38"/>
      <c r="I284" s="38" t="s">
        <v>243</v>
      </c>
      <c r="J284" s="38">
        <v>23346</v>
      </c>
    </row>
    <row r="285" ht="15" spans="1:10">
      <c r="A285" s="38" t="s">
        <v>60</v>
      </c>
      <c r="B285" s="38" t="s">
        <v>252</v>
      </c>
      <c r="C285" s="38"/>
      <c r="D285" s="38" t="s">
        <v>245</v>
      </c>
      <c r="E285" s="38" t="s">
        <v>246</v>
      </c>
      <c r="F285" s="38"/>
      <c r="G285" s="38" t="s">
        <v>247</v>
      </c>
      <c r="H285" s="38" t="s">
        <v>621</v>
      </c>
      <c r="I285" s="38" t="s">
        <v>249</v>
      </c>
      <c r="J285" s="38" t="s">
        <v>622</v>
      </c>
    </row>
    <row r="286" ht="15" spans="1:10">
      <c r="A286" s="38" t="s">
        <v>251</v>
      </c>
      <c r="B286" s="38" t="s">
        <v>523</v>
      </c>
      <c r="C286" s="38"/>
      <c r="D286" s="38" t="s">
        <v>253</v>
      </c>
      <c r="E286" s="38"/>
      <c r="F286" s="38" t="s">
        <v>623</v>
      </c>
      <c r="G286" s="38" t="s">
        <v>255</v>
      </c>
      <c r="H286" s="38" t="s">
        <v>624</v>
      </c>
      <c r="I286" s="38" t="s">
        <v>257</v>
      </c>
      <c r="J286" s="38" t="s">
        <v>625</v>
      </c>
    </row>
    <row r="287" ht="31.5" spans="1:10">
      <c r="A287" s="39" t="s">
        <v>626</v>
      </c>
      <c r="B287" s="39"/>
      <c r="C287" s="39">
        <v>0</v>
      </c>
      <c r="D287" s="39"/>
      <c r="E287" s="39"/>
      <c r="F287" s="39">
        <v>5</v>
      </c>
      <c r="G287" s="39"/>
      <c r="H287" s="39"/>
      <c r="I287" s="39" t="s">
        <v>259</v>
      </c>
      <c r="J287" s="39"/>
    </row>
    <row r="288" ht="15" spans="1:10">
      <c r="A288" s="39"/>
      <c r="B288" s="39"/>
      <c r="C288" s="38">
        <v>0</v>
      </c>
      <c r="D288" s="38"/>
      <c r="E288" s="38" t="s">
        <v>261</v>
      </c>
      <c r="F288" s="38"/>
      <c r="G288" s="38">
        <v>2</v>
      </c>
      <c r="H288" s="38"/>
      <c r="I288" s="39"/>
      <c r="J288" s="39"/>
    </row>
    <row r="289" ht="15" spans="1:10">
      <c r="A289" s="39"/>
      <c r="B289" s="39"/>
      <c r="C289" s="38">
        <v>0</v>
      </c>
      <c r="D289" s="38"/>
      <c r="E289" s="38" t="s">
        <v>262</v>
      </c>
      <c r="F289" s="38"/>
      <c r="G289" s="38">
        <v>3</v>
      </c>
      <c r="H289" s="38"/>
      <c r="I289" s="39"/>
      <c r="J289" s="39"/>
    </row>
    <row r="290" ht="15" spans="1:10">
      <c r="A290" s="38" t="s">
        <v>263</v>
      </c>
      <c r="B290" s="38"/>
      <c r="C290" s="38"/>
      <c r="D290" s="38"/>
      <c r="E290" s="38"/>
      <c r="F290" s="38" t="s">
        <v>263</v>
      </c>
      <c r="G290" s="38"/>
      <c r="H290" s="38"/>
      <c r="I290" s="38"/>
      <c r="J290" s="38"/>
    </row>
    <row r="291" ht="15" spans="1:10">
      <c r="A291" s="38" t="s">
        <v>104</v>
      </c>
      <c r="B291" s="38" t="s">
        <v>103</v>
      </c>
      <c r="C291" s="38" t="s">
        <v>264</v>
      </c>
      <c r="D291" s="38" t="s">
        <v>265</v>
      </c>
      <c r="E291" s="38" t="s">
        <v>92</v>
      </c>
      <c r="F291" s="38" t="s">
        <v>92</v>
      </c>
      <c r="G291" s="38" t="s">
        <v>265</v>
      </c>
      <c r="H291" s="38" t="s">
        <v>264</v>
      </c>
      <c r="I291" s="38" t="s">
        <v>103</v>
      </c>
      <c r="J291" s="38" t="s">
        <v>104</v>
      </c>
    </row>
    <row r="292" ht="16.5" spans="1:10">
      <c r="A292" s="38"/>
      <c r="B292" s="38"/>
      <c r="C292" s="41" t="s">
        <v>627</v>
      </c>
      <c r="D292" s="38" t="s">
        <v>628</v>
      </c>
      <c r="E292" s="38">
        <v>3</v>
      </c>
      <c r="F292" s="38">
        <v>1</v>
      </c>
      <c r="G292" s="38" t="s">
        <v>130</v>
      </c>
      <c r="H292" s="41"/>
      <c r="I292" s="38"/>
      <c r="J292" s="38"/>
    </row>
    <row r="293" ht="16.5" spans="1:10">
      <c r="A293" s="38"/>
      <c r="B293" s="38"/>
      <c r="C293" s="41"/>
      <c r="D293" s="38" t="s">
        <v>629</v>
      </c>
      <c r="E293" s="38">
        <v>4</v>
      </c>
      <c r="F293" s="38">
        <v>3</v>
      </c>
      <c r="G293" s="38" t="s">
        <v>137</v>
      </c>
      <c r="H293" s="41"/>
      <c r="I293" s="38"/>
      <c r="J293" s="38"/>
    </row>
    <row r="294" ht="16.5" spans="1:10">
      <c r="A294" s="38"/>
      <c r="B294" s="38"/>
      <c r="C294" s="41"/>
      <c r="D294" s="38" t="s">
        <v>630</v>
      </c>
      <c r="E294" s="38">
        <v>7</v>
      </c>
      <c r="F294" s="38">
        <v>4</v>
      </c>
      <c r="G294" s="38" t="s">
        <v>138</v>
      </c>
      <c r="H294" s="41"/>
      <c r="I294" s="38"/>
      <c r="J294" s="38"/>
    </row>
    <row r="295" ht="16.5" spans="1:10">
      <c r="A295" s="38"/>
      <c r="B295" s="38"/>
      <c r="C295" s="41" t="s">
        <v>273</v>
      </c>
      <c r="D295" s="38" t="s">
        <v>631</v>
      </c>
      <c r="E295" s="38">
        <v>10</v>
      </c>
      <c r="F295" s="38">
        <v>7</v>
      </c>
      <c r="G295" s="38" t="s">
        <v>141</v>
      </c>
      <c r="H295" s="41"/>
      <c r="I295" s="38"/>
      <c r="J295" s="38"/>
    </row>
    <row r="296" ht="16.5" spans="1:10">
      <c r="A296" s="38"/>
      <c r="B296" s="38"/>
      <c r="C296" s="41" t="s">
        <v>336</v>
      </c>
      <c r="D296" s="38" t="s">
        <v>632</v>
      </c>
      <c r="E296" s="38">
        <v>11</v>
      </c>
      <c r="F296" s="38">
        <v>8</v>
      </c>
      <c r="G296" s="38" t="s">
        <v>271</v>
      </c>
      <c r="H296" s="41" t="s">
        <v>347</v>
      </c>
      <c r="I296" s="38"/>
      <c r="J296" s="38"/>
    </row>
    <row r="297" ht="16.5" spans="1:10">
      <c r="A297" s="38"/>
      <c r="B297" s="38"/>
      <c r="C297" s="41" t="s">
        <v>633</v>
      </c>
      <c r="D297" s="38" t="s">
        <v>634</v>
      </c>
      <c r="E297" s="38">
        <v>12</v>
      </c>
      <c r="F297" s="38">
        <v>9</v>
      </c>
      <c r="G297" s="38" t="s">
        <v>410</v>
      </c>
      <c r="H297" s="41" t="s">
        <v>422</v>
      </c>
      <c r="I297" s="38"/>
      <c r="J297" s="38"/>
    </row>
    <row r="298" ht="16.5" spans="1:10">
      <c r="A298" s="38"/>
      <c r="B298" s="41" t="s">
        <v>492</v>
      </c>
      <c r="C298" s="41"/>
      <c r="D298" s="38" t="s">
        <v>635</v>
      </c>
      <c r="E298" s="38">
        <v>16</v>
      </c>
      <c r="F298" s="38">
        <v>10</v>
      </c>
      <c r="G298" s="38" t="s">
        <v>274</v>
      </c>
      <c r="H298" s="41" t="s">
        <v>633</v>
      </c>
      <c r="I298" s="38"/>
      <c r="J298" s="38"/>
    </row>
    <row r="299" ht="16.5" spans="1:10">
      <c r="A299" s="38"/>
      <c r="B299" s="38"/>
      <c r="C299" s="41"/>
      <c r="D299" s="38" t="s">
        <v>636</v>
      </c>
      <c r="E299" s="38">
        <v>25</v>
      </c>
      <c r="F299" s="38">
        <v>13</v>
      </c>
      <c r="G299" s="38" t="s">
        <v>153</v>
      </c>
      <c r="H299" s="41"/>
      <c r="I299" s="38"/>
      <c r="J299" s="38"/>
    </row>
    <row r="300" ht="16.5" spans="1:10">
      <c r="A300" s="38"/>
      <c r="B300" s="38"/>
      <c r="C300" s="41"/>
      <c r="D300" s="38" t="s">
        <v>637</v>
      </c>
      <c r="E300" s="38">
        <v>28</v>
      </c>
      <c r="F300" s="38">
        <v>16</v>
      </c>
      <c r="G300" s="38" t="s">
        <v>156</v>
      </c>
      <c r="H300" s="41"/>
      <c r="I300" s="38"/>
      <c r="J300" s="40"/>
    </row>
    <row r="301" ht="16.5" spans="1:10">
      <c r="A301" s="38"/>
      <c r="B301" s="38"/>
      <c r="C301" s="41" t="s">
        <v>284</v>
      </c>
      <c r="D301" s="38" t="s">
        <v>638</v>
      </c>
      <c r="E301" s="38">
        <v>32</v>
      </c>
      <c r="F301" s="38">
        <v>18</v>
      </c>
      <c r="G301" s="40" t="s">
        <v>298</v>
      </c>
      <c r="H301" s="41" t="s">
        <v>336</v>
      </c>
      <c r="I301" s="38"/>
      <c r="J301" s="38"/>
    </row>
    <row r="302" ht="16.5" spans="1:10">
      <c r="A302" s="38"/>
      <c r="B302" s="38"/>
      <c r="C302" s="41"/>
      <c r="D302" s="38" t="s">
        <v>639</v>
      </c>
      <c r="E302" s="38">
        <v>33</v>
      </c>
      <c r="F302" s="38">
        <v>32</v>
      </c>
      <c r="G302" s="38" t="s">
        <v>173</v>
      </c>
      <c r="H302" s="41" t="s">
        <v>640</v>
      </c>
      <c r="I302" s="38"/>
      <c r="J302" s="38"/>
    </row>
    <row r="303" ht="15" spans="1:10">
      <c r="A303" s="40" t="s">
        <v>290</v>
      </c>
      <c r="B303" s="40"/>
      <c r="C303" s="40"/>
      <c r="D303" s="40"/>
      <c r="E303" s="40"/>
      <c r="F303" s="38" t="s">
        <v>290</v>
      </c>
      <c r="G303" s="38"/>
      <c r="H303" s="38"/>
      <c r="I303" s="38"/>
      <c r="J303" s="38"/>
    </row>
    <row r="304" ht="15" spans="1:10">
      <c r="A304" s="40" t="s">
        <v>104</v>
      </c>
      <c r="B304" s="40" t="s">
        <v>103</v>
      </c>
      <c r="C304" s="38" t="s">
        <v>291</v>
      </c>
      <c r="D304" s="38" t="s">
        <v>265</v>
      </c>
      <c r="E304" s="38" t="s">
        <v>92</v>
      </c>
      <c r="F304" s="38" t="s">
        <v>92</v>
      </c>
      <c r="G304" s="38" t="s">
        <v>265</v>
      </c>
      <c r="H304" s="38" t="s">
        <v>291</v>
      </c>
      <c r="I304" s="38" t="s">
        <v>103</v>
      </c>
      <c r="J304" s="38" t="s">
        <v>104</v>
      </c>
    </row>
    <row r="305" ht="15" spans="1:10">
      <c r="A305" s="38"/>
      <c r="B305" s="38"/>
      <c r="C305" s="38"/>
      <c r="D305" s="38" t="s">
        <v>641</v>
      </c>
      <c r="E305" s="38">
        <v>1</v>
      </c>
      <c r="F305" s="38">
        <v>2</v>
      </c>
      <c r="G305" s="38" t="s">
        <v>133</v>
      </c>
      <c r="H305" s="38"/>
      <c r="I305" s="38"/>
      <c r="J305" s="38"/>
    </row>
    <row r="306" ht="16.5" spans="1:10">
      <c r="A306" s="38"/>
      <c r="B306" s="38"/>
      <c r="C306" s="41" t="s">
        <v>627</v>
      </c>
      <c r="D306" s="38" t="s">
        <v>642</v>
      </c>
      <c r="E306" s="38">
        <v>5</v>
      </c>
      <c r="F306" s="38">
        <v>5</v>
      </c>
      <c r="G306" s="38" t="s">
        <v>139</v>
      </c>
      <c r="H306" s="38"/>
      <c r="I306" s="38"/>
      <c r="J306" s="38"/>
    </row>
    <row r="307" ht="15" spans="1:10">
      <c r="A307" s="38"/>
      <c r="B307" s="38"/>
      <c r="C307" s="38"/>
      <c r="D307" s="38" t="s">
        <v>643</v>
      </c>
      <c r="E307" s="38">
        <v>6</v>
      </c>
      <c r="F307" s="38">
        <v>6</v>
      </c>
      <c r="G307" s="38" t="s">
        <v>205</v>
      </c>
      <c r="H307" s="38"/>
      <c r="I307" s="38"/>
      <c r="J307" s="38"/>
    </row>
    <row r="308" ht="16.5" spans="1:10">
      <c r="A308" s="38"/>
      <c r="B308" s="38"/>
      <c r="C308" s="38"/>
      <c r="D308" s="38" t="s">
        <v>644</v>
      </c>
      <c r="E308" s="38">
        <v>8</v>
      </c>
      <c r="F308" s="38">
        <v>11</v>
      </c>
      <c r="G308" s="38" t="s">
        <v>151</v>
      </c>
      <c r="H308" s="41" t="s">
        <v>633</v>
      </c>
      <c r="I308" s="38"/>
      <c r="J308" s="38"/>
    </row>
    <row r="309" ht="15" spans="1:10">
      <c r="A309" s="38"/>
      <c r="B309" s="38"/>
      <c r="C309" s="38"/>
      <c r="D309" s="38" t="s">
        <v>645</v>
      </c>
      <c r="E309" s="38">
        <v>14</v>
      </c>
      <c r="F309" s="38">
        <v>12</v>
      </c>
      <c r="G309" s="38" t="s">
        <v>152</v>
      </c>
      <c r="H309" s="40"/>
      <c r="I309" s="38"/>
      <c r="J309" s="38"/>
    </row>
    <row r="310" ht="16.5" spans="1:10">
      <c r="A310" s="40"/>
      <c r="B310" s="38"/>
      <c r="C310" s="41"/>
      <c r="D310" s="38" t="s">
        <v>646</v>
      </c>
      <c r="E310" s="38">
        <v>15</v>
      </c>
      <c r="F310" s="38">
        <v>14</v>
      </c>
      <c r="G310" s="38" t="s">
        <v>154</v>
      </c>
      <c r="H310" s="38"/>
      <c r="I310" s="38"/>
      <c r="J310" s="40"/>
    </row>
    <row r="311" ht="16.5" spans="1:10">
      <c r="A311" s="38"/>
      <c r="B311" s="38"/>
      <c r="C311" s="41"/>
      <c r="D311" s="38" t="s">
        <v>647</v>
      </c>
      <c r="E311" s="38">
        <v>17</v>
      </c>
      <c r="F311" s="38">
        <v>17</v>
      </c>
      <c r="G311" s="38" t="s">
        <v>296</v>
      </c>
      <c r="H311" s="41" t="s">
        <v>422</v>
      </c>
      <c r="I311" s="38"/>
      <c r="J311" s="38"/>
    </row>
    <row r="312" ht="16.5" spans="1:10">
      <c r="A312" s="38"/>
      <c r="B312" s="38"/>
      <c r="C312" s="41" t="s">
        <v>633</v>
      </c>
      <c r="D312" s="38" t="s">
        <v>648</v>
      </c>
      <c r="E312" s="38">
        <v>18</v>
      </c>
      <c r="F312" s="38">
        <v>22</v>
      </c>
      <c r="G312" s="38" t="s">
        <v>286</v>
      </c>
      <c r="H312" s="41" t="s">
        <v>336</v>
      </c>
      <c r="I312" s="38"/>
      <c r="J312" s="38"/>
    </row>
    <row r="313" ht="16.5" spans="1:10">
      <c r="A313" s="38"/>
      <c r="B313" s="38"/>
      <c r="C313" s="41" t="s">
        <v>273</v>
      </c>
      <c r="D313" s="38" t="s">
        <v>649</v>
      </c>
      <c r="E313" s="38">
        <v>20</v>
      </c>
      <c r="F313" s="38">
        <v>23</v>
      </c>
      <c r="G313" s="38" t="s">
        <v>166</v>
      </c>
      <c r="H313" s="38"/>
      <c r="I313" s="38"/>
      <c r="J313" s="38"/>
    </row>
    <row r="314" ht="16.5" spans="1:10">
      <c r="A314" s="38"/>
      <c r="B314" s="38"/>
      <c r="C314" s="41"/>
      <c r="D314" s="38" t="s">
        <v>650</v>
      </c>
      <c r="E314" s="38">
        <v>27</v>
      </c>
      <c r="F314" s="38">
        <v>27</v>
      </c>
      <c r="G314" s="38" t="s">
        <v>169</v>
      </c>
      <c r="H314" s="41" t="s">
        <v>347</v>
      </c>
      <c r="I314" s="38"/>
      <c r="J314" s="38"/>
    </row>
    <row r="315" ht="16.5" spans="1:10">
      <c r="A315" s="38"/>
      <c r="B315" s="41" t="s">
        <v>590</v>
      </c>
      <c r="C315" s="41" t="s">
        <v>284</v>
      </c>
      <c r="D315" s="38" t="s">
        <v>651</v>
      </c>
      <c r="E315" s="38">
        <v>30</v>
      </c>
      <c r="F315" s="38">
        <v>28</v>
      </c>
      <c r="G315" s="38" t="s">
        <v>232</v>
      </c>
      <c r="H315" s="41"/>
      <c r="I315" s="38"/>
      <c r="J315" s="38"/>
    </row>
    <row r="316" ht="16.5" spans="1:10">
      <c r="A316" s="38"/>
      <c r="B316" s="38"/>
      <c r="C316" s="41" t="s">
        <v>336</v>
      </c>
      <c r="D316" s="38" t="s">
        <v>652</v>
      </c>
      <c r="E316" s="38">
        <v>38</v>
      </c>
      <c r="F316" s="38">
        <v>31</v>
      </c>
      <c r="G316" s="38" t="s">
        <v>233</v>
      </c>
      <c r="H316" s="41" t="s">
        <v>640</v>
      </c>
      <c r="I316" s="38"/>
      <c r="J316" s="38"/>
    </row>
    <row r="317" ht="15" spans="1:10">
      <c r="A317" s="38" t="s">
        <v>653</v>
      </c>
      <c r="B317" s="38"/>
      <c r="C317" s="38"/>
      <c r="D317" s="38" t="s">
        <v>307</v>
      </c>
      <c r="E317" s="38"/>
      <c r="F317" s="38" t="s">
        <v>307</v>
      </c>
      <c r="G317" s="38"/>
      <c r="H317" s="38" t="s">
        <v>306</v>
      </c>
      <c r="I317" s="38"/>
      <c r="J317" s="38"/>
    </row>
    <row r="318" ht="15" spans="1:10">
      <c r="A318" s="38" t="s">
        <v>654</v>
      </c>
      <c r="B318" s="38"/>
      <c r="C318" s="38"/>
      <c r="D318" s="38" t="s">
        <v>310</v>
      </c>
      <c r="E318" s="38"/>
      <c r="F318" s="38" t="s">
        <v>310</v>
      </c>
      <c r="G318" s="38"/>
      <c r="H318" s="38" t="s">
        <v>655</v>
      </c>
      <c r="I318" s="38"/>
      <c r="J318" s="38"/>
    </row>
    <row r="319" ht="16.5" spans="1:10">
      <c r="A319" s="38"/>
      <c r="B319" s="38"/>
      <c r="C319" s="38"/>
      <c r="D319" s="38"/>
      <c r="E319" s="42"/>
      <c r="F319" s="42"/>
      <c r="G319" s="41" t="s">
        <v>469</v>
      </c>
      <c r="H319" s="38" t="s">
        <v>656</v>
      </c>
      <c r="I319" s="38"/>
      <c r="J319" s="38"/>
    </row>
    <row r="320" ht="16.5" spans="1:10">
      <c r="A320" s="38"/>
      <c r="B320" s="38"/>
      <c r="C320" s="38"/>
      <c r="D320" s="38"/>
      <c r="E320" s="56"/>
      <c r="F320" s="56"/>
      <c r="G320" s="41" t="s">
        <v>268</v>
      </c>
      <c r="H320" s="38" t="s">
        <v>657</v>
      </c>
      <c r="I320" s="38"/>
      <c r="J320" s="38"/>
    </row>
    <row r="321" ht="16.5" spans="1:10">
      <c r="A321" s="38"/>
      <c r="B321" s="38"/>
      <c r="C321" s="38"/>
      <c r="D321" s="38"/>
      <c r="E321" s="56" t="s">
        <v>317</v>
      </c>
      <c r="F321" s="56" t="s">
        <v>317</v>
      </c>
      <c r="G321" s="41" t="s">
        <v>597</v>
      </c>
      <c r="H321" s="38" t="s">
        <v>410</v>
      </c>
      <c r="I321" s="38"/>
      <c r="J321" s="38"/>
    </row>
    <row r="322" ht="16.5" spans="1:10">
      <c r="A322" s="38"/>
      <c r="B322" s="38"/>
      <c r="C322" s="38"/>
      <c r="D322" s="38"/>
      <c r="E322" s="77" t="s">
        <v>319</v>
      </c>
      <c r="F322" s="56" t="s">
        <v>319</v>
      </c>
      <c r="G322" s="41" t="s">
        <v>347</v>
      </c>
      <c r="H322" s="38" t="s">
        <v>658</v>
      </c>
      <c r="I322" s="38"/>
      <c r="J322" s="38"/>
    </row>
    <row r="323" ht="16.5" spans="1:10">
      <c r="A323" s="38"/>
      <c r="B323" s="38"/>
      <c r="C323" s="38"/>
      <c r="D323" s="38"/>
      <c r="E323" s="71"/>
      <c r="F323" s="71"/>
      <c r="G323" s="41" t="s">
        <v>659</v>
      </c>
      <c r="H323" s="38" t="s">
        <v>660</v>
      </c>
      <c r="I323" s="38"/>
      <c r="J323" s="38"/>
    </row>
    <row r="324" ht="15" spans="1:10">
      <c r="A324" s="44" t="s">
        <v>320</v>
      </c>
      <c r="B324" s="44"/>
      <c r="C324" s="44"/>
      <c r="D324" s="44"/>
      <c r="E324" s="44"/>
      <c r="F324" s="44"/>
      <c r="G324" s="44"/>
      <c r="H324" s="44"/>
      <c r="I324" s="44"/>
      <c r="J324" s="44"/>
    </row>
    <row r="325" ht="22.5" spans="1:10">
      <c r="A325" s="37" t="s">
        <v>661</v>
      </c>
      <c r="B325" s="37"/>
      <c r="C325" s="37"/>
      <c r="D325" s="37"/>
      <c r="E325" s="37"/>
      <c r="F325" s="37"/>
      <c r="G325" s="37"/>
      <c r="H325" s="37"/>
      <c r="I325" s="37"/>
      <c r="J325" s="37"/>
    </row>
    <row r="326" ht="15" spans="1:10">
      <c r="A326" s="38" t="s">
        <v>239</v>
      </c>
      <c r="B326" s="38" t="s">
        <v>662</v>
      </c>
      <c r="C326" s="38"/>
      <c r="D326" s="38"/>
      <c r="E326" s="38" t="s">
        <v>241</v>
      </c>
      <c r="F326" s="38"/>
      <c r="G326" s="38" t="s">
        <v>663</v>
      </c>
      <c r="H326" s="38"/>
      <c r="I326" s="38" t="s">
        <v>243</v>
      </c>
      <c r="J326" s="38">
        <v>7853</v>
      </c>
    </row>
    <row r="327" ht="15" spans="1:10">
      <c r="A327" s="38" t="s">
        <v>60</v>
      </c>
      <c r="B327" s="38" t="s">
        <v>377</v>
      </c>
      <c r="C327" s="38"/>
      <c r="D327" s="38" t="s">
        <v>245</v>
      </c>
      <c r="E327" s="38" t="s">
        <v>378</v>
      </c>
      <c r="F327" s="38"/>
      <c r="G327" s="38" t="s">
        <v>247</v>
      </c>
      <c r="H327" s="38" t="s">
        <v>664</v>
      </c>
      <c r="I327" s="38" t="s">
        <v>249</v>
      </c>
      <c r="J327" s="38" t="s">
        <v>665</v>
      </c>
    </row>
    <row r="328" ht="15" spans="1:10">
      <c r="A328" s="38" t="s">
        <v>251</v>
      </c>
      <c r="B328" s="38" t="s">
        <v>666</v>
      </c>
      <c r="C328" s="38"/>
      <c r="D328" s="38" t="s">
        <v>253</v>
      </c>
      <c r="E328" s="38"/>
      <c r="F328" s="38" t="s">
        <v>667</v>
      </c>
      <c r="G328" s="38" t="s">
        <v>255</v>
      </c>
      <c r="H328" s="38" t="s">
        <v>668</v>
      </c>
      <c r="I328" s="38" t="s">
        <v>257</v>
      </c>
      <c r="J328" s="38" t="s">
        <v>669</v>
      </c>
    </row>
    <row r="329" ht="31.5" spans="1:10">
      <c r="A329" s="39" t="s">
        <v>670</v>
      </c>
      <c r="B329" s="39"/>
      <c r="C329" s="39">
        <v>0</v>
      </c>
      <c r="D329" s="39"/>
      <c r="E329" s="39"/>
      <c r="F329" s="39">
        <v>6</v>
      </c>
      <c r="G329" s="39"/>
      <c r="H329" s="39"/>
      <c r="I329" s="39" t="s">
        <v>259</v>
      </c>
      <c r="J329" s="39"/>
    </row>
    <row r="330" ht="15" spans="1:10">
      <c r="A330" s="39"/>
      <c r="B330" s="39"/>
      <c r="C330" s="38">
        <v>0</v>
      </c>
      <c r="D330" s="38"/>
      <c r="E330" s="38" t="s">
        <v>261</v>
      </c>
      <c r="F330" s="38"/>
      <c r="G330" s="38">
        <v>3</v>
      </c>
      <c r="H330" s="38"/>
      <c r="I330" s="39"/>
      <c r="J330" s="39"/>
    </row>
    <row r="331" ht="15" spans="1:10">
      <c r="A331" s="39"/>
      <c r="B331" s="39"/>
      <c r="C331" s="38">
        <v>0</v>
      </c>
      <c r="D331" s="38"/>
      <c r="E331" s="38" t="s">
        <v>262</v>
      </c>
      <c r="F331" s="38"/>
      <c r="G331" s="38">
        <v>3</v>
      </c>
      <c r="H331" s="38"/>
      <c r="I331" s="39"/>
      <c r="J331" s="39"/>
    </row>
    <row r="332" ht="15" spans="1:10">
      <c r="A332" s="38" t="s">
        <v>263</v>
      </c>
      <c r="B332" s="38"/>
      <c r="C332" s="38"/>
      <c r="D332" s="38"/>
      <c r="E332" s="38"/>
      <c r="F332" s="38" t="s">
        <v>263</v>
      </c>
      <c r="G332" s="38"/>
      <c r="H332" s="38"/>
      <c r="I332" s="38"/>
      <c r="J332" s="38"/>
    </row>
    <row r="333" ht="15" spans="1:10">
      <c r="A333" s="38" t="s">
        <v>104</v>
      </c>
      <c r="B333" s="38" t="s">
        <v>103</v>
      </c>
      <c r="C333" s="38" t="s">
        <v>264</v>
      </c>
      <c r="D333" s="38" t="s">
        <v>265</v>
      </c>
      <c r="E333" s="38" t="s">
        <v>92</v>
      </c>
      <c r="F333" s="38" t="s">
        <v>92</v>
      </c>
      <c r="G333" s="38" t="s">
        <v>265</v>
      </c>
      <c r="H333" s="38" t="s">
        <v>264</v>
      </c>
      <c r="I333" s="38" t="s">
        <v>103</v>
      </c>
      <c r="J333" s="38" t="s">
        <v>104</v>
      </c>
    </row>
    <row r="334" ht="16.5" spans="1:10">
      <c r="A334" s="38"/>
      <c r="B334" s="38"/>
      <c r="C334" s="41"/>
      <c r="D334" s="38" t="s">
        <v>671</v>
      </c>
      <c r="E334" s="38">
        <v>3</v>
      </c>
      <c r="F334" s="38">
        <v>1</v>
      </c>
      <c r="G334" s="38" t="s">
        <v>130</v>
      </c>
      <c r="H334" s="41"/>
      <c r="I334" s="38"/>
      <c r="J334" s="38"/>
    </row>
    <row r="335" ht="16.5" spans="1:10">
      <c r="A335" s="38"/>
      <c r="B335" s="38"/>
      <c r="C335" s="41" t="s">
        <v>672</v>
      </c>
      <c r="D335" s="38" t="s">
        <v>673</v>
      </c>
      <c r="E335" s="38">
        <v>7</v>
      </c>
      <c r="F335" s="38">
        <v>3</v>
      </c>
      <c r="G335" s="38" t="s">
        <v>137</v>
      </c>
      <c r="H335" s="41" t="s">
        <v>390</v>
      </c>
      <c r="I335" s="38"/>
      <c r="J335" s="38"/>
    </row>
    <row r="336" ht="16.5" spans="1:10">
      <c r="A336" s="38"/>
      <c r="B336" s="38"/>
      <c r="C336" s="41" t="s">
        <v>350</v>
      </c>
      <c r="D336" s="38" t="s">
        <v>674</v>
      </c>
      <c r="E336" s="38">
        <v>9</v>
      </c>
      <c r="F336" s="38">
        <v>7</v>
      </c>
      <c r="G336" s="38" t="s">
        <v>141</v>
      </c>
      <c r="H336" s="41" t="s">
        <v>633</v>
      </c>
      <c r="I336" s="38"/>
      <c r="J336" s="38"/>
    </row>
    <row r="337" ht="16.5" spans="1:10">
      <c r="A337" s="38"/>
      <c r="B337" s="38"/>
      <c r="C337" s="41" t="s">
        <v>282</v>
      </c>
      <c r="D337" s="38" t="s">
        <v>675</v>
      </c>
      <c r="E337" s="38">
        <v>10</v>
      </c>
      <c r="F337" s="38">
        <v>8</v>
      </c>
      <c r="G337" s="38" t="s">
        <v>271</v>
      </c>
      <c r="H337" s="41" t="s">
        <v>282</v>
      </c>
      <c r="I337" s="38"/>
      <c r="J337" s="38"/>
    </row>
    <row r="338" ht="16.5" spans="1:10">
      <c r="A338" s="38"/>
      <c r="B338" s="38"/>
      <c r="C338" s="41" t="s">
        <v>616</v>
      </c>
      <c r="D338" s="38" t="s">
        <v>676</v>
      </c>
      <c r="E338" s="38">
        <v>11</v>
      </c>
      <c r="F338" s="38">
        <v>9</v>
      </c>
      <c r="G338" s="38" t="s">
        <v>410</v>
      </c>
      <c r="H338" s="41"/>
      <c r="I338" s="38"/>
      <c r="J338" s="38"/>
    </row>
    <row r="339" ht="16.5" spans="1:10">
      <c r="A339" s="38"/>
      <c r="B339" s="38"/>
      <c r="C339" s="41"/>
      <c r="D339" s="38" t="s">
        <v>677</v>
      </c>
      <c r="E339" s="38">
        <v>13</v>
      </c>
      <c r="F339" s="38">
        <v>10</v>
      </c>
      <c r="G339" s="38" t="s">
        <v>274</v>
      </c>
      <c r="H339" s="41" t="s">
        <v>678</v>
      </c>
      <c r="I339" s="41" t="s">
        <v>470</v>
      </c>
      <c r="J339" s="38"/>
    </row>
    <row r="340" ht="16.5" spans="1:10">
      <c r="A340" s="38"/>
      <c r="B340" s="38"/>
      <c r="C340" s="41"/>
      <c r="D340" s="38" t="s">
        <v>679</v>
      </c>
      <c r="E340" s="38">
        <v>15</v>
      </c>
      <c r="F340" s="38">
        <v>13</v>
      </c>
      <c r="G340" s="38" t="s">
        <v>153</v>
      </c>
      <c r="H340" s="41"/>
      <c r="I340" s="38"/>
      <c r="J340" s="38"/>
    </row>
    <row r="341" ht="16.5" spans="1:10">
      <c r="A341" s="38"/>
      <c r="B341" s="38"/>
      <c r="C341" s="41" t="s">
        <v>357</v>
      </c>
      <c r="D341" s="38" t="s">
        <v>680</v>
      </c>
      <c r="E341" s="38">
        <v>16</v>
      </c>
      <c r="F341" s="38">
        <v>18</v>
      </c>
      <c r="G341" s="40" t="s">
        <v>298</v>
      </c>
      <c r="H341" s="41"/>
      <c r="I341" s="38"/>
      <c r="J341" s="38"/>
    </row>
    <row r="342" ht="16.5" spans="1:10">
      <c r="A342" s="38"/>
      <c r="B342" s="41" t="s">
        <v>347</v>
      </c>
      <c r="C342" s="41"/>
      <c r="D342" s="38" t="s">
        <v>681</v>
      </c>
      <c r="E342" s="38">
        <v>20</v>
      </c>
      <c r="F342" s="38">
        <v>19</v>
      </c>
      <c r="G342" s="38" t="s">
        <v>161</v>
      </c>
      <c r="H342" s="41"/>
      <c r="I342" s="38"/>
      <c r="J342" s="38"/>
    </row>
    <row r="343" ht="16.5" spans="1:10">
      <c r="A343" s="41" t="s">
        <v>682</v>
      </c>
      <c r="B343" s="38"/>
      <c r="C343" s="41"/>
      <c r="D343" s="38" t="s">
        <v>683</v>
      </c>
      <c r="E343" s="38">
        <v>24</v>
      </c>
      <c r="F343" s="38">
        <v>22</v>
      </c>
      <c r="G343" s="38" t="s">
        <v>286</v>
      </c>
      <c r="H343" s="41" t="s">
        <v>336</v>
      </c>
      <c r="I343" s="38"/>
      <c r="J343" s="38"/>
    </row>
    <row r="344" ht="16.5" spans="1:10">
      <c r="A344" s="38"/>
      <c r="B344" s="38"/>
      <c r="C344" s="41"/>
      <c r="D344" s="38" t="s">
        <v>684</v>
      </c>
      <c r="E344" s="38">
        <v>28</v>
      </c>
      <c r="F344" s="38">
        <v>32</v>
      </c>
      <c r="G344" s="38" t="s">
        <v>173</v>
      </c>
      <c r="H344" s="38"/>
      <c r="I344" s="41" t="s">
        <v>685</v>
      </c>
      <c r="J344" s="38"/>
    </row>
    <row r="345" ht="15" spans="1:10">
      <c r="A345" s="40" t="s">
        <v>290</v>
      </c>
      <c r="B345" s="40"/>
      <c r="C345" s="40"/>
      <c r="D345" s="40"/>
      <c r="E345" s="40"/>
      <c r="F345" s="38" t="s">
        <v>290</v>
      </c>
      <c r="G345" s="38"/>
      <c r="H345" s="38"/>
      <c r="I345" s="38"/>
      <c r="J345" s="38"/>
    </row>
    <row r="346" ht="15" spans="1:10">
      <c r="A346" s="40" t="s">
        <v>104</v>
      </c>
      <c r="B346" s="40" t="s">
        <v>103</v>
      </c>
      <c r="C346" s="38" t="s">
        <v>291</v>
      </c>
      <c r="D346" s="38" t="s">
        <v>265</v>
      </c>
      <c r="E346" s="38" t="s">
        <v>92</v>
      </c>
      <c r="F346" s="38" t="s">
        <v>92</v>
      </c>
      <c r="G346" s="38" t="s">
        <v>265</v>
      </c>
      <c r="H346" s="38" t="s">
        <v>291</v>
      </c>
      <c r="I346" s="38" t="s">
        <v>103</v>
      </c>
      <c r="J346" s="38" t="s">
        <v>104</v>
      </c>
    </row>
    <row r="347" ht="16.5" spans="1:10">
      <c r="A347" s="38"/>
      <c r="B347" s="38"/>
      <c r="C347" s="41" t="s">
        <v>357</v>
      </c>
      <c r="D347" s="38" t="s">
        <v>686</v>
      </c>
      <c r="E347" s="38">
        <v>2</v>
      </c>
      <c r="F347" s="38">
        <v>2</v>
      </c>
      <c r="G347" s="38" t="s">
        <v>133</v>
      </c>
      <c r="H347" s="41" t="s">
        <v>390</v>
      </c>
      <c r="I347" s="38"/>
      <c r="J347" s="38"/>
    </row>
    <row r="348" ht="15" spans="1:10">
      <c r="A348" s="38"/>
      <c r="B348" s="38"/>
      <c r="C348" s="38"/>
      <c r="D348" s="38" t="s">
        <v>687</v>
      </c>
      <c r="E348" s="38">
        <v>4</v>
      </c>
      <c r="F348" s="38">
        <v>4</v>
      </c>
      <c r="G348" s="38" t="s">
        <v>138</v>
      </c>
      <c r="H348" s="38"/>
      <c r="I348" s="38"/>
      <c r="J348" s="38"/>
    </row>
    <row r="349" ht="15" spans="1:10">
      <c r="A349" s="38"/>
      <c r="B349" s="38"/>
      <c r="C349" s="38"/>
      <c r="D349" s="38" t="s">
        <v>688</v>
      </c>
      <c r="E349" s="38">
        <v>6</v>
      </c>
      <c r="F349" s="38">
        <v>5</v>
      </c>
      <c r="G349" s="38" t="s">
        <v>139</v>
      </c>
      <c r="H349" s="38"/>
      <c r="I349" s="38"/>
      <c r="J349" s="38"/>
    </row>
    <row r="350" ht="15" spans="1:10">
      <c r="A350" s="38"/>
      <c r="B350" s="38"/>
      <c r="C350" s="38"/>
      <c r="D350" s="38" t="s">
        <v>689</v>
      </c>
      <c r="E350" s="38">
        <v>8</v>
      </c>
      <c r="F350" s="38">
        <v>6</v>
      </c>
      <c r="G350" s="38" t="s">
        <v>205</v>
      </c>
      <c r="H350" s="38"/>
      <c r="I350" s="38"/>
      <c r="J350" s="38"/>
    </row>
    <row r="351" ht="16.5" spans="1:10">
      <c r="A351" s="38"/>
      <c r="B351" s="38"/>
      <c r="C351" s="38"/>
      <c r="D351" s="38" t="s">
        <v>690</v>
      </c>
      <c r="E351" s="38">
        <v>14</v>
      </c>
      <c r="F351" s="38">
        <v>11</v>
      </c>
      <c r="G351" s="38" t="s">
        <v>151</v>
      </c>
      <c r="H351" s="41" t="s">
        <v>282</v>
      </c>
      <c r="I351" s="38"/>
      <c r="J351" s="38"/>
    </row>
    <row r="352" ht="16.5" spans="1:10">
      <c r="A352" s="38"/>
      <c r="B352" s="38"/>
      <c r="C352" s="41"/>
      <c r="D352" s="38" t="s">
        <v>691</v>
      </c>
      <c r="E352" s="38">
        <v>19</v>
      </c>
      <c r="F352" s="38">
        <v>12</v>
      </c>
      <c r="G352" s="38" t="s">
        <v>152</v>
      </c>
      <c r="H352" s="38"/>
      <c r="I352" s="38"/>
      <c r="J352" s="40"/>
    </row>
    <row r="353" ht="16.5" spans="1:10">
      <c r="A353" s="38"/>
      <c r="B353" s="38"/>
      <c r="C353" s="41" t="s">
        <v>616</v>
      </c>
      <c r="D353" s="38" t="s">
        <v>692</v>
      </c>
      <c r="E353" s="38">
        <v>21</v>
      </c>
      <c r="F353" s="38">
        <v>14</v>
      </c>
      <c r="G353" s="38" t="s">
        <v>154</v>
      </c>
      <c r="H353" s="38"/>
      <c r="I353" s="38"/>
      <c r="J353" s="38"/>
    </row>
    <row r="354" ht="16.5" spans="1:10">
      <c r="A354" s="38"/>
      <c r="B354" s="38"/>
      <c r="C354" s="41" t="s">
        <v>282</v>
      </c>
      <c r="D354" s="38" t="s">
        <v>693</v>
      </c>
      <c r="E354" s="38">
        <v>22</v>
      </c>
      <c r="F354" s="38">
        <v>16</v>
      </c>
      <c r="G354" s="38" t="s">
        <v>156</v>
      </c>
      <c r="H354" s="41" t="s">
        <v>336</v>
      </c>
      <c r="I354" s="38"/>
      <c r="J354" s="38"/>
    </row>
    <row r="355" ht="16.5" spans="1:10">
      <c r="A355" s="38"/>
      <c r="B355" s="38"/>
      <c r="C355" s="41" t="s">
        <v>672</v>
      </c>
      <c r="D355" s="38" t="s">
        <v>694</v>
      </c>
      <c r="E355" s="38">
        <v>27</v>
      </c>
      <c r="F355" s="38">
        <v>17</v>
      </c>
      <c r="G355" s="38" t="s">
        <v>296</v>
      </c>
      <c r="H355" s="41" t="s">
        <v>633</v>
      </c>
      <c r="I355" s="38"/>
      <c r="J355" s="38"/>
    </row>
    <row r="356" ht="16.5" spans="1:10">
      <c r="A356" s="38"/>
      <c r="B356" s="38"/>
      <c r="C356" s="41" t="s">
        <v>350</v>
      </c>
      <c r="D356" s="38" t="s">
        <v>695</v>
      </c>
      <c r="E356" s="38">
        <v>31</v>
      </c>
      <c r="F356" s="38">
        <v>27</v>
      </c>
      <c r="G356" s="38" t="s">
        <v>169</v>
      </c>
      <c r="H356" s="41" t="s">
        <v>678</v>
      </c>
      <c r="I356" s="38"/>
      <c r="J356" s="38"/>
    </row>
    <row r="357" ht="16.5" spans="1:10">
      <c r="A357" s="38"/>
      <c r="B357" s="38"/>
      <c r="C357" s="41"/>
      <c r="D357" s="38" t="s">
        <v>696</v>
      </c>
      <c r="E357" s="38">
        <v>33</v>
      </c>
      <c r="F357" s="38">
        <v>28</v>
      </c>
      <c r="G357" s="38" t="s">
        <v>232</v>
      </c>
      <c r="H357" s="38"/>
      <c r="I357" s="38"/>
      <c r="J357" s="38"/>
    </row>
    <row r="358" ht="16.5" spans="1:10">
      <c r="A358" s="38"/>
      <c r="B358" s="38"/>
      <c r="C358" s="41"/>
      <c r="D358" s="38" t="s">
        <v>697</v>
      </c>
      <c r="E358" s="38">
        <v>44</v>
      </c>
      <c r="F358" s="38">
        <v>31</v>
      </c>
      <c r="G358" s="38" t="s">
        <v>233</v>
      </c>
      <c r="H358" s="38"/>
      <c r="I358" s="38"/>
      <c r="J358" s="38"/>
    </row>
    <row r="359" ht="15" spans="1:10">
      <c r="A359" s="38" t="s">
        <v>698</v>
      </c>
      <c r="B359" s="38"/>
      <c r="C359" s="38"/>
      <c r="D359" s="38" t="s">
        <v>307</v>
      </c>
      <c r="E359" s="38"/>
      <c r="F359" s="38" t="s">
        <v>307</v>
      </c>
      <c r="G359" s="38"/>
      <c r="H359" s="38" t="s">
        <v>306</v>
      </c>
      <c r="I359" s="38"/>
      <c r="J359" s="38"/>
    </row>
    <row r="360" ht="15" spans="1:10">
      <c r="A360" s="38" t="s">
        <v>311</v>
      </c>
      <c r="B360" s="38"/>
      <c r="C360" s="38"/>
      <c r="D360" s="38" t="s">
        <v>310</v>
      </c>
      <c r="E360" s="38"/>
      <c r="F360" s="38" t="s">
        <v>310</v>
      </c>
      <c r="G360" s="38"/>
      <c r="H360" s="38" t="s">
        <v>309</v>
      </c>
      <c r="I360" s="38"/>
      <c r="J360" s="38"/>
    </row>
    <row r="361" ht="16.5" spans="1:10">
      <c r="A361" s="38"/>
      <c r="B361" s="38"/>
      <c r="C361" s="38"/>
      <c r="D361" s="38"/>
      <c r="E361" s="42"/>
      <c r="F361" s="42"/>
      <c r="G361" s="41" t="s">
        <v>469</v>
      </c>
      <c r="H361" s="38" t="s">
        <v>518</v>
      </c>
      <c r="I361" s="38"/>
      <c r="J361" s="38"/>
    </row>
    <row r="362" ht="16.5" spans="1:10">
      <c r="A362" s="38"/>
      <c r="B362" s="38"/>
      <c r="C362" s="38"/>
      <c r="D362" s="38"/>
      <c r="E362" s="56"/>
      <c r="F362" s="56"/>
      <c r="G362" s="41" t="s">
        <v>571</v>
      </c>
      <c r="H362" s="38" t="s">
        <v>699</v>
      </c>
      <c r="I362" s="38"/>
      <c r="J362" s="38"/>
    </row>
    <row r="363" ht="16.5" spans="1:10">
      <c r="A363" s="38"/>
      <c r="B363" s="38"/>
      <c r="C363" s="38"/>
      <c r="D363" s="38"/>
      <c r="E363" s="56" t="s">
        <v>317</v>
      </c>
      <c r="F363" s="56" t="s">
        <v>317</v>
      </c>
      <c r="G363" s="41" t="s">
        <v>700</v>
      </c>
      <c r="H363" s="38" t="s">
        <v>701</v>
      </c>
      <c r="I363" s="38"/>
      <c r="J363" s="38"/>
    </row>
    <row r="364" ht="16.5" spans="1:10">
      <c r="A364" s="38"/>
      <c r="B364" s="38"/>
      <c r="C364" s="38"/>
      <c r="D364" s="38"/>
      <c r="E364" s="56" t="s">
        <v>319</v>
      </c>
      <c r="F364" s="56" t="s">
        <v>319</v>
      </c>
      <c r="G364" s="41" t="s">
        <v>702</v>
      </c>
      <c r="H364" s="38" t="s">
        <v>703</v>
      </c>
      <c r="I364" s="38"/>
      <c r="J364" s="38"/>
    </row>
    <row r="365" ht="16.5" spans="1:10">
      <c r="A365" s="38"/>
      <c r="B365" s="38"/>
      <c r="C365" s="38"/>
      <c r="D365" s="38"/>
      <c r="E365" s="78"/>
      <c r="F365" s="78"/>
      <c r="G365" s="41" t="s">
        <v>421</v>
      </c>
      <c r="H365" s="38" t="s">
        <v>704</v>
      </c>
      <c r="I365" s="38"/>
      <c r="J365" s="38"/>
    </row>
    <row r="366" ht="16.5" spans="1:10">
      <c r="A366" s="38"/>
      <c r="B366" s="38"/>
      <c r="C366" s="38"/>
      <c r="D366" s="38"/>
      <c r="E366" s="71"/>
      <c r="F366" s="71"/>
      <c r="G366" s="41" t="s">
        <v>347</v>
      </c>
      <c r="H366" s="38" t="s">
        <v>705</v>
      </c>
      <c r="I366" s="38"/>
      <c r="J366" s="38"/>
    </row>
    <row r="367" ht="15" spans="1:10">
      <c r="A367" s="44" t="s">
        <v>320</v>
      </c>
      <c r="B367" s="44"/>
      <c r="C367" s="44"/>
      <c r="D367" s="44"/>
      <c r="E367" s="44"/>
      <c r="F367" s="44"/>
      <c r="G367" s="44"/>
      <c r="H367" s="44"/>
      <c r="I367" s="44"/>
      <c r="J367" s="44"/>
    </row>
    <row r="368" ht="22.5" spans="1:10">
      <c r="A368" s="37" t="s">
        <v>706</v>
      </c>
      <c r="B368" s="37"/>
      <c r="C368" s="37"/>
      <c r="D368" s="37"/>
      <c r="E368" s="37"/>
      <c r="F368" s="37"/>
      <c r="G368" s="37"/>
      <c r="H368" s="37"/>
      <c r="I368" s="37"/>
      <c r="J368" s="37"/>
    </row>
    <row r="369" ht="15" spans="1:10">
      <c r="A369" s="38" t="s">
        <v>239</v>
      </c>
      <c r="B369" s="38" t="s">
        <v>707</v>
      </c>
      <c r="C369" s="38"/>
      <c r="D369" s="38"/>
      <c r="E369" s="38" t="s">
        <v>241</v>
      </c>
      <c r="F369" s="38"/>
      <c r="G369" s="38" t="s">
        <v>242</v>
      </c>
      <c r="H369" s="38"/>
      <c r="I369" s="38" t="s">
        <v>243</v>
      </c>
      <c r="J369" s="38">
        <v>16377</v>
      </c>
    </row>
    <row r="370" ht="15" spans="1:10">
      <c r="A370" s="38" t="s">
        <v>60</v>
      </c>
      <c r="B370" s="38" t="s">
        <v>708</v>
      </c>
      <c r="C370" s="38"/>
      <c r="D370" s="38" t="s">
        <v>245</v>
      </c>
      <c r="E370" s="38" t="s">
        <v>478</v>
      </c>
      <c r="F370" s="38"/>
      <c r="G370" s="38" t="s">
        <v>247</v>
      </c>
      <c r="H370" s="38" t="s">
        <v>709</v>
      </c>
      <c r="I370" s="38" t="s">
        <v>249</v>
      </c>
      <c r="J370" s="38" t="s">
        <v>327</v>
      </c>
    </row>
    <row r="371" ht="15" spans="1:10">
      <c r="A371" s="38" t="s">
        <v>251</v>
      </c>
      <c r="B371" s="38" t="s">
        <v>710</v>
      </c>
      <c r="C371" s="38"/>
      <c r="D371" s="38" t="s">
        <v>253</v>
      </c>
      <c r="E371" s="38"/>
      <c r="F371" s="38" t="s">
        <v>481</v>
      </c>
      <c r="G371" s="38" t="s">
        <v>255</v>
      </c>
      <c r="H371" s="38" t="s">
        <v>330</v>
      </c>
      <c r="I371" s="38" t="s">
        <v>257</v>
      </c>
      <c r="J371" s="38" t="s">
        <v>258</v>
      </c>
    </row>
    <row r="372" ht="31.5" spans="1:10">
      <c r="A372" s="39" t="s">
        <v>259</v>
      </c>
      <c r="B372" s="39"/>
      <c r="C372" s="39">
        <v>5</v>
      </c>
      <c r="D372" s="39"/>
      <c r="E372" s="39"/>
      <c r="F372" s="39">
        <v>2</v>
      </c>
      <c r="G372" s="39"/>
      <c r="H372" s="39"/>
      <c r="I372" s="39" t="s">
        <v>711</v>
      </c>
      <c r="J372" s="39"/>
    </row>
    <row r="373" ht="15" spans="1:10">
      <c r="A373" s="39"/>
      <c r="B373" s="39"/>
      <c r="C373" s="38">
        <v>3</v>
      </c>
      <c r="D373" s="38"/>
      <c r="E373" s="38" t="s">
        <v>261</v>
      </c>
      <c r="F373" s="38"/>
      <c r="G373" s="38">
        <v>1</v>
      </c>
      <c r="H373" s="38"/>
      <c r="I373" s="39"/>
      <c r="J373" s="39"/>
    </row>
    <row r="374" ht="15" spans="1:10">
      <c r="A374" s="39"/>
      <c r="B374" s="39"/>
      <c r="C374" s="38">
        <v>2</v>
      </c>
      <c r="D374" s="38"/>
      <c r="E374" s="38" t="s">
        <v>262</v>
      </c>
      <c r="F374" s="38"/>
      <c r="G374" s="38">
        <v>1</v>
      </c>
      <c r="H374" s="38"/>
      <c r="I374" s="39"/>
      <c r="J374" s="39"/>
    </row>
    <row r="375" ht="15" spans="1:10">
      <c r="A375" s="38" t="s">
        <v>263</v>
      </c>
      <c r="B375" s="38"/>
      <c r="C375" s="38"/>
      <c r="D375" s="38"/>
      <c r="E375" s="38"/>
      <c r="F375" s="38" t="s">
        <v>263</v>
      </c>
      <c r="G375" s="38"/>
      <c r="H375" s="38"/>
      <c r="I375" s="38"/>
      <c r="J375" s="38"/>
    </row>
    <row r="376" ht="15" spans="1:10">
      <c r="A376" s="38" t="s">
        <v>104</v>
      </c>
      <c r="B376" s="38" t="s">
        <v>103</v>
      </c>
      <c r="C376" s="38" t="s">
        <v>264</v>
      </c>
      <c r="D376" s="38" t="s">
        <v>265</v>
      </c>
      <c r="E376" s="38" t="s">
        <v>92</v>
      </c>
      <c r="F376" s="38" t="s">
        <v>92</v>
      </c>
      <c r="G376" s="38" t="s">
        <v>265</v>
      </c>
      <c r="H376" s="38" t="s">
        <v>264</v>
      </c>
      <c r="I376" s="38" t="s">
        <v>103</v>
      </c>
      <c r="J376" s="38" t="s">
        <v>104</v>
      </c>
    </row>
    <row r="377" ht="16.5" spans="1:10">
      <c r="A377" s="38"/>
      <c r="B377" s="38"/>
      <c r="C377" s="41"/>
      <c r="D377" s="38" t="s">
        <v>130</v>
      </c>
      <c r="E377" s="38">
        <v>1</v>
      </c>
      <c r="F377" s="38">
        <v>9</v>
      </c>
      <c r="G377" s="38" t="s">
        <v>712</v>
      </c>
      <c r="H377" s="41" t="s">
        <v>713</v>
      </c>
      <c r="I377" s="38"/>
      <c r="J377" s="38"/>
    </row>
    <row r="378" ht="16.5" spans="1:10">
      <c r="A378" s="38"/>
      <c r="B378" s="38"/>
      <c r="C378" s="41"/>
      <c r="D378" s="38" t="s">
        <v>137</v>
      </c>
      <c r="E378" s="38">
        <v>3</v>
      </c>
      <c r="F378" s="38">
        <v>10</v>
      </c>
      <c r="G378" s="38" t="s">
        <v>714</v>
      </c>
      <c r="H378" s="41" t="s">
        <v>288</v>
      </c>
      <c r="I378" s="38"/>
      <c r="J378" s="38"/>
    </row>
    <row r="379" ht="16.5" spans="1:10">
      <c r="A379" s="38"/>
      <c r="B379" s="38"/>
      <c r="C379" s="41"/>
      <c r="D379" s="38" t="s">
        <v>141</v>
      </c>
      <c r="E379" s="38">
        <v>7</v>
      </c>
      <c r="F379" s="38">
        <v>19</v>
      </c>
      <c r="G379" s="38" t="s">
        <v>715</v>
      </c>
      <c r="H379" s="41" t="s">
        <v>716</v>
      </c>
      <c r="I379" s="38"/>
      <c r="J379" s="38"/>
    </row>
    <row r="380" ht="16.5" spans="1:10">
      <c r="A380" s="38"/>
      <c r="B380" s="38"/>
      <c r="C380" s="41"/>
      <c r="D380" s="38" t="s">
        <v>271</v>
      </c>
      <c r="E380" s="38">
        <v>8</v>
      </c>
      <c r="F380" s="38">
        <v>24</v>
      </c>
      <c r="G380" s="38" t="s">
        <v>717</v>
      </c>
      <c r="H380" s="41"/>
      <c r="I380" s="38"/>
      <c r="J380" s="38"/>
    </row>
    <row r="381" ht="16.5" spans="1:10">
      <c r="A381" s="38"/>
      <c r="B381" s="38"/>
      <c r="C381" s="41" t="s">
        <v>593</v>
      </c>
      <c r="D381" s="38" t="s">
        <v>410</v>
      </c>
      <c r="E381" s="38">
        <v>9</v>
      </c>
      <c r="F381" s="38">
        <v>26</v>
      </c>
      <c r="G381" s="38" t="s">
        <v>718</v>
      </c>
      <c r="H381" s="41"/>
      <c r="I381" s="38"/>
      <c r="J381" s="38"/>
    </row>
    <row r="382" ht="16.5" spans="1:10">
      <c r="A382" s="38"/>
      <c r="B382" s="38"/>
      <c r="C382" s="41" t="s">
        <v>590</v>
      </c>
      <c r="D382" s="38" t="s">
        <v>274</v>
      </c>
      <c r="E382" s="38">
        <v>10</v>
      </c>
      <c r="F382" s="38">
        <v>28</v>
      </c>
      <c r="G382" s="38" t="s">
        <v>719</v>
      </c>
      <c r="H382" s="41"/>
      <c r="I382" s="38"/>
      <c r="J382" s="38"/>
    </row>
    <row r="383" ht="16.5" spans="1:10">
      <c r="A383" s="38"/>
      <c r="B383" s="38"/>
      <c r="C383" s="41"/>
      <c r="D383" s="38" t="s">
        <v>153</v>
      </c>
      <c r="E383" s="38">
        <v>13</v>
      </c>
      <c r="F383" s="38">
        <v>29</v>
      </c>
      <c r="G383" s="38" t="s">
        <v>720</v>
      </c>
      <c r="H383" s="41"/>
      <c r="I383" s="38"/>
      <c r="J383" s="38"/>
    </row>
    <row r="384" ht="16.5" spans="1:10">
      <c r="A384" s="38"/>
      <c r="B384" s="38"/>
      <c r="C384" s="41" t="s">
        <v>347</v>
      </c>
      <c r="D384" s="40" t="s">
        <v>298</v>
      </c>
      <c r="E384" s="38">
        <v>18</v>
      </c>
      <c r="F384" s="38">
        <v>32</v>
      </c>
      <c r="G384" s="38" t="s">
        <v>721</v>
      </c>
      <c r="H384" s="41"/>
      <c r="I384" s="38"/>
      <c r="J384" s="38"/>
    </row>
    <row r="385" ht="16.5" spans="1:10">
      <c r="A385" s="38"/>
      <c r="B385" s="38"/>
      <c r="C385" s="41" t="s">
        <v>401</v>
      </c>
      <c r="D385" s="38" t="s">
        <v>161</v>
      </c>
      <c r="E385" s="38">
        <v>19</v>
      </c>
      <c r="F385" s="38">
        <v>35</v>
      </c>
      <c r="G385" s="38" t="s">
        <v>722</v>
      </c>
      <c r="H385" s="41" t="s">
        <v>347</v>
      </c>
      <c r="I385" s="38"/>
      <c r="J385" s="38"/>
    </row>
    <row r="386" ht="16.5" spans="1:10">
      <c r="A386" s="38"/>
      <c r="B386" s="38"/>
      <c r="C386" s="41"/>
      <c r="D386" s="38" t="s">
        <v>286</v>
      </c>
      <c r="E386" s="38">
        <v>22</v>
      </c>
      <c r="F386" s="38">
        <v>40</v>
      </c>
      <c r="G386" s="38" t="s">
        <v>723</v>
      </c>
      <c r="H386" s="41" t="s">
        <v>350</v>
      </c>
      <c r="I386" s="41" t="s">
        <v>494</v>
      </c>
      <c r="J386" s="38"/>
    </row>
    <row r="387" ht="16.5" spans="1:10">
      <c r="A387" s="38"/>
      <c r="B387" s="38"/>
      <c r="C387" s="41" t="s">
        <v>724</v>
      </c>
      <c r="D387" s="38" t="s">
        <v>173</v>
      </c>
      <c r="E387" s="38">
        <v>32</v>
      </c>
      <c r="F387" s="38">
        <v>44</v>
      </c>
      <c r="G387" s="38" t="s">
        <v>725</v>
      </c>
      <c r="H387" s="41"/>
      <c r="I387" s="38"/>
      <c r="J387" s="38"/>
    </row>
    <row r="388" ht="15" spans="1:10">
      <c r="A388" s="40" t="s">
        <v>290</v>
      </c>
      <c r="B388" s="40"/>
      <c r="C388" s="40"/>
      <c r="D388" s="40"/>
      <c r="E388" s="40"/>
      <c r="F388" s="38" t="s">
        <v>290</v>
      </c>
      <c r="G388" s="38"/>
      <c r="H388" s="38"/>
      <c r="I388" s="38"/>
      <c r="J388" s="38"/>
    </row>
    <row r="389" ht="15" spans="1:10">
      <c r="A389" s="40" t="s">
        <v>104</v>
      </c>
      <c r="B389" s="40" t="s">
        <v>103</v>
      </c>
      <c r="C389" s="38" t="s">
        <v>291</v>
      </c>
      <c r="D389" s="38" t="s">
        <v>265</v>
      </c>
      <c r="E389" s="38" t="s">
        <v>92</v>
      </c>
      <c r="F389" s="38" t="s">
        <v>92</v>
      </c>
      <c r="G389" s="38" t="s">
        <v>265</v>
      </c>
      <c r="H389" s="38" t="s">
        <v>291</v>
      </c>
      <c r="I389" s="38" t="s">
        <v>103</v>
      </c>
      <c r="J389" s="38" t="s">
        <v>104</v>
      </c>
    </row>
    <row r="390" ht="15" spans="1:10">
      <c r="A390" s="38"/>
      <c r="B390" s="38"/>
      <c r="C390" s="38"/>
      <c r="D390" s="38" t="s">
        <v>133</v>
      </c>
      <c r="E390" s="38">
        <v>2</v>
      </c>
      <c r="F390" s="38">
        <v>2</v>
      </c>
      <c r="G390" s="38" t="s">
        <v>726</v>
      </c>
      <c r="H390" s="38"/>
      <c r="I390" s="38"/>
      <c r="J390" s="38"/>
    </row>
    <row r="391" ht="16.5" spans="1:10">
      <c r="A391" s="38"/>
      <c r="B391" s="38"/>
      <c r="C391" s="41" t="s">
        <v>401</v>
      </c>
      <c r="D391" s="38" t="s">
        <v>138</v>
      </c>
      <c r="E391" s="38">
        <v>4</v>
      </c>
      <c r="F391" s="38">
        <v>4</v>
      </c>
      <c r="G391" s="38" t="s">
        <v>727</v>
      </c>
      <c r="H391" s="38"/>
      <c r="I391" s="38"/>
      <c r="J391" s="38"/>
    </row>
    <row r="392" ht="16.5" spans="1:10">
      <c r="A392" s="38"/>
      <c r="B392" s="38"/>
      <c r="C392" s="38"/>
      <c r="D392" s="38" t="s">
        <v>205</v>
      </c>
      <c r="E392" s="38">
        <v>6</v>
      </c>
      <c r="F392" s="38">
        <v>6</v>
      </c>
      <c r="G392" s="38" t="s">
        <v>728</v>
      </c>
      <c r="H392" s="41" t="s">
        <v>350</v>
      </c>
      <c r="I392" s="38"/>
      <c r="J392" s="38"/>
    </row>
    <row r="393" ht="16.5" spans="1:10">
      <c r="A393" s="38"/>
      <c r="B393" s="38"/>
      <c r="C393" s="41" t="s">
        <v>590</v>
      </c>
      <c r="D393" s="38" t="s">
        <v>151</v>
      </c>
      <c r="E393" s="38">
        <v>11</v>
      </c>
      <c r="F393" s="38">
        <v>7</v>
      </c>
      <c r="G393" s="38" t="s">
        <v>729</v>
      </c>
      <c r="H393" s="38"/>
      <c r="I393" s="38"/>
      <c r="J393" s="38"/>
    </row>
    <row r="394" ht="16.5" spans="1:10">
      <c r="A394" s="38"/>
      <c r="B394" s="38"/>
      <c r="C394" s="38"/>
      <c r="D394" s="38" t="s">
        <v>152</v>
      </c>
      <c r="E394" s="38">
        <v>12</v>
      </c>
      <c r="F394" s="38">
        <v>8</v>
      </c>
      <c r="G394" s="38" t="s">
        <v>730</v>
      </c>
      <c r="H394" s="41" t="s">
        <v>347</v>
      </c>
      <c r="I394" s="38"/>
      <c r="J394" s="38"/>
    </row>
    <row r="395" ht="15" spans="1:10">
      <c r="A395" s="40"/>
      <c r="B395" s="38"/>
      <c r="C395" s="40"/>
      <c r="D395" s="38" t="s">
        <v>154</v>
      </c>
      <c r="E395" s="38">
        <v>14</v>
      </c>
      <c r="F395" s="38">
        <v>14</v>
      </c>
      <c r="G395" s="38" t="s">
        <v>731</v>
      </c>
      <c r="H395" s="38"/>
      <c r="I395" s="38"/>
      <c r="J395" s="40"/>
    </row>
    <row r="396" ht="16.5" spans="1:10">
      <c r="A396" s="38"/>
      <c r="B396" s="38"/>
      <c r="C396" s="41" t="s">
        <v>347</v>
      </c>
      <c r="D396" s="38" t="s">
        <v>156</v>
      </c>
      <c r="E396" s="38">
        <v>16</v>
      </c>
      <c r="F396" s="38">
        <v>15</v>
      </c>
      <c r="G396" s="38" t="s">
        <v>732</v>
      </c>
      <c r="H396" s="41" t="s">
        <v>713</v>
      </c>
      <c r="I396" s="38"/>
      <c r="J396" s="38"/>
    </row>
    <row r="397" ht="16.5" spans="1:10">
      <c r="A397" s="38"/>
      <c r="B397" s="38"/>
      <c r="C397" s="38"/>
      <c r="D397" s="38" t="s">
        <v>296</v>
      </c>
      <c r="E397" s="38">
        <v>17</v>
      </c>
      <c r="F397" s="38">
        <v>20</v>
      </c>
      <c r="G397" s="38" t="s">
        <v>733</v>
      </c>
      <c r="H397" s="41" t="s">
        <v>288</v>
      </c>
      <c r="I397" s="38"/>
      <c r="J397" s="38"/>
    </row>
    <row r="398" ht="15" spans="1:10">
      <c r="A398" s="38"/>
      <c r="B398" s="38"/>
      <c r="C398" s="38"/>
      <c r="D398" s="38" t="s">
        <v>169</v>
      </c>
      <c r="E398" s="38">
        <v>27</v>
      </c>
      <c r="F398" s="38">
        <v>23</v>
      </c>
      <c r="G398" s="38" t="s">
        <v>734</v>
      </c>
      <c r="H398" s="38"/>
      <c r="I398" s="38"/>
      <c r="J398" s="38"/>
    </row>
    <row r="399" ht="15" spans="1:10">
      <c r="A399" s="38"/>
      <c r="B399" s="38"/>
      <c r="C399" s="38"/>
      <c r="D399" s="38" t="s">
        <v>232</v>
      </c>
      <c r="E399" s="38">
        <v>28</v>
      </c>
      <c r="F399" s="38">
        <v>25</v>
      </c>
      <c r="G399" s="38" t="s">
        <v>735</v>
      </c>
      <c r="H399" s="38"/>
      <c r="I399" s="38"/>
      <c r="J399" s="38"/>
    </row>
    <row r="400" ht="16.5" spans="1:10">
      <c r="A400" s="38"/>
      <c r="B400" s="41" t="s">
        <v>355</v>
      </c>
      <c r="C400" s="41" t="s">
        <v>724</v>
      </c>
      <c r="D400" s="38" t="s">
        <v>233</v>
      </c>
      <c r="E400" s="38">
        <v>31</v>
      </c>
      <c r="F400" s="38">
        <v>30</v>
      </c>
      <c r="G400" s="38" t="s">
        <v>736</v>
      </c>
      <c r="H400" s="38"/>
      <c r="I400" s="38"/>
      <c r="J400" s="38"/>
    </row>
    <row r="401" ht="16.5" spans="1:10">
      <c r="A401" s="38"/>
      <c r="B401" s="38"/>
      <c r="C401" s="41" t="s">
        <v>593</v>
      </c>
      <c r="D401" s="38" t="s">
        <v>214</v>
      </c>
      <c r="E401" s="38">
        <v>33</v>
      </c>
      <c r="F401" s="38">
        <v>34</v>
      </c>
      <c r="G401" s="38" t="s">
        <v>737</v>
      </c>
      <c r="H401" s="41" t="s">
        <v>716</v>
      </c>
      <c r="I401" s="38"/>
      <c r="J401" s="38"/>
    </row>
    <row r="402" ht="15" spans="1:10">
      <c r="A402" s="38" t="s">
        <v>306</v>
      </c>
      <c r="B402" s="38"/>
      <c r="C402" s="38"/>
      <c r="D402" s="38" t="s">
        <v>307</v>
      </c>
      <c r="E402" s="38"/>
      <c r="F402" s="38" t="s">
        <v>307</v>
      </c>
      <c r="G402" s="38"/>
      <c r="H402" s="38" t="s">
        <v>738</v>
      </c>
      <c r="I402" s="38"/>
      <c r="J402" s="38"/>
    </row>
    <row r="403" ht="15" spans="1:10">
      <c r="A403" s="38" t="s">
        <v>309</v>
      </c>
      <c r="B403" s="38"/>
      <c r="C403" s="38"/>
      <c r="D403" s="38" t="s">
        <v>310</v>
      </c>
      <c r="E403" s="38"/>
      <c r="F403" s="38" t="s">
        <v>310</v>
      </c>
      <c r="G403" s="38"/>
      <c r="H403" s="38" t="s">
        <v>655</v>
      </c>
      <c r="I403" s="38"/>
      <c r="J403" s="38"/>
    </row>
    <row r="404" ht="16.5" spans="1:10">
      <c r="A404" s="38" t="s">
        <v>410</v>
      </c>
      <c r="B404" s="38"/>
      <c r="C404" s="38"/>
      <c r="D404" s="41" t="s">
        <v>739</v>
      </c>
      <c r="E404" s="42"/>
      <c r="F404" s="42"/>
      <c r="G404" s="41" t="s">
        <v>740</v>
      </c>
      <c r="H404" s="38" t="s">
        <v>721</v>
      </c>
      <c r="I404" s="38"/>
      <c r="J404" s="38"/>
    </row>
    <row r="405" ht="16.5" spans="1:10">
      <c r="A405" s="38" t="s">
        <v>315</v>
      </c>
      <c r="B405" s="38"/>
      <c r="C405" s="38"/>
      <c r="D405" s="41" t="s">
        <v>741</v>
      </c>
      <c r="E405" s="56"/>
      <c r="F405" s="56"/>
      <c r="G405" s="41" t="s">
        <v>742</v>
      </c>
      <c r="H405" s="38" t="s">
        <v>712</v>
      </c>
      <c r="I405" s="38"/>
      <c r="J405" s="38"/>
    </row>
    <row r="406" ht="16.5" spans="1:10">
      <c r="A406" s="38" t="s">
        <v>743</v>
      </c>
      <c r="B406" s="38"/>
      <c r="C406" s="38"/>
      <c r="D406" s="41" t="s">
        <v>501</v>
      </c>
      <c r="E406" s="56" t="s">
        <v>317</v>
      </c>
      <c r="F406" s="56" t="s">
        <v>317</v>
      </c>
      <c r="G406" s="41"/>
      <c r="H406" s="41"/>
      <c r="I406" s="41"/>
      <c r="J406" s="41"/>
    </row>
    <row r="407" ht="16.5" spans="1:10">
      <c r="A407" s="38" t="s">
        <v>744</v>
      </c>
      <c r="B407" s="38"/>
      <c r="C407" s="38"/>
      <c r="D407" s="41" t="s">
        <v>745</v>
      </c>
      <c r="E407" s="56" t="s">
        <v>319</v>
      </c>
      <c r="F407" s="56" t="s">
        <v>319</v>
      </c>
      <c r="G407" s="41"/>
      <c r="H407" s="41"/>
      <c r="I407" s="41"/>
      <c r="J407" s="41"/>
    </row>
    <row r="408" ht="16.5" spans="1:10">
      <c r="A408" s="38" t="s">
        <v>657</v>
      </c>
      <c r="B408" s="38"/>
      <c r="C408" s="38"/>
      <c r="D408" s="41" t="s">
        <v>439</v>
      </c>
      <c r="E408" s="79"/>
      <c r="F408" s="71"/>
      <c r="G408" s="38"/>
      <c r="H408" s="41"/>
      <c r="I408" s="41"/>
      <c r="J408" s="41"/>
    </row>
    <row r="409" ht="15" spans="1:10">
      <c r="A409" s="44" t="s">
        <v>320</v>
      </c>
      <c r="B409" s="44"/>
      <c r="C409" s="44"/>
      <c r="D409" s="44"/>
      <c r="E409" s="44"/>
      <c r="F409" s="44"/>
      <c r="G409" s="44"/>
      <c r="H409" s="44"/>
      <c r="I409" s="44"/>
      <c r="J409" s="44"/>
    </row>
    <row r="410" ht="22.5" spans="1:10">
      <c r="A410" s="37" t="s">
        <v>746</v>
      </c>
      <c r="B410" s="37"/>
      <c r="C410" s="37"/>
      <c r="D410" s="37"/>
      <c r="E410" s="37"/>
      <c r="F410" s="37"/>
      <c r="G410" s="37"/>
      <c r="H410" s="37"/>
      <c r="I410" s="37"/>
      <c r="J410" s="37"/>
    </row>
    <row r="411" ht="15" spans="1:10">
      <c r="A411" s="38" t="s">
        <v>239</v>
      </c>
      <c r="B411" s="38" t="s">
        <v>747</v>
      </c>
      <c r="C411" s="38"/>
      <c r="D411" s="38"/>
      <c r="E411" s="38" t="s">
        <v>241</v>
      </c>
      <c r="F411" s="38"/>
      <c r="G411" s="38" t="s">
        <v>748</v>
      </c>
      <c r="H411" s="38"/>
      <c r="I411" s="38" t="s">
        <v>243</v>
      </c>
      <c r="J411" s="38">
        <v>8166</v>
      </c>
    </row>
    <row r="412" ht="15" spans="1:10">
      <c r="A412" s="38" t="s">
        <v>60</v>
      </c>
      <c r="B412" s="38" t="s">
        <v>523</v>
      </c>
      <c r="C412" s="38"/>
      <c r="D412" s="38" t="s">
        <v>245</v>
      </c>
      <c r="E412" s="38" t="s">
        <v>749</v>
      </c>
      <c r="F412" s="38"/>
      <c r="G412" s="38" t="s">
        <v>247</v>
      </c>
      <c r="H412" s="38" t="s">
        <v>433</v>
      </c>
      <c r="I412" s="38" t="s">
        <v>249</v>
      </c>
      <c r="J412" s="38" t="s">
        <v>750</v>
      </c>
    </row>
    <row r="413" ht="15" spans="1:10">
      <c r="A413" s="38" t="s">
        <v>251</v>
      </c>
      <c r="B413" s="38" t="s">
        <v>477</v>
      </c>
      <c r="C413" s="38"/>
      <c r="D413" s="38" t="s">
        <v>253</v>
      </c>
      <c r="E413" s="38"/>
      <c r="F413" s="38" t="s">
        <v>526</v>
      </c>
      <c r="G413" s="38" t="s">
        <v>255</v>
      </c>
      <c r="H413" s="38" t="s">
        <v>751</v>
      </c>
      <c r="I413" s="38" t="s">
        <v>257</v>
      </c>
      <c r="J413" s="38" t="s">
        <v>752</v>
      </c>
    </row>
    <row r="414" ht="31.5" spans="1:10">
      <c r="A414" s="39" t="s">
        <v>753</v>
      </c>
      <c r="B414" s="39"/>
      <c r="C414" s="39">
        <v>3</v>
      </c>
      <c r="D414" s="39"/>
      <c r="E414" s="39"/>
      <c r="F414" s="39">
        <v>5</v>
      </c>
      <c r="G414" s="39"/>
      <c r="H414" s="39"/>
      <c r="I414" s="39" t="s">
        <v>259</v>
      </c>
      <c r="J414" s="39"/>
    </row>
    <row r="415" ht="15" spans="1:10">
      <c r="A415" s="39"/>
      <c r="B415" s="39"/>
      <c r="C415" s="38">
        <v>1</v>
      </c>
      <c r="D415" s="38"/>
      <c r="E415" s="38" t="s">
        <v>261</v>
      </c>
      <c r="F415" s="38"/>
      <c r="G415" s="38">
        <v>3</v>
      </c>
      <c r="H415" s="38"/>
      <c r="I415" s="39"/>
      <c r="J415" s="39"/>
    </row>
    <row r="416" ht="15" spans="1:10">
      <c r="A416" s="39"/>
      <c r="B416" s="39"/>
      <c r="C416" s="38">
        <v>2</v>
      </c>
      <c r="D416" s="38"/>
      <c r="E416" s="38" t="s">
        <v>262</v>
      </c>
      <c r="F416" s="38"/>
      <c r="G416" s="38">
        <v>2</v>
      </c>
      <c r="H416" s="38"/>
      <c r="I416" s="39"/>
      <c r="J416" s="39"/>
    </row>
    <row r="417" ht="15" spans="1:10">
      <c r="A417" s="38" t="s">
        <v>263</v>
      </c>
      <c r="B417" s="38"/>
      <c r="C417" s="38"/>
      <c r="D417" s="38"/>
      <c r="E417" s="38"/>
      <c r="F417" s="38" t="s">
        <v>263</v>
      </c>
      <c r="G417" s="38"/>
      <c r="H417" s="38"/>
      <c r="I417" s="38"/>
      <c r="J417" s="38"/>
    </row>
    <row r="418" ht="15" spans="1:10">
      <c r="A418" s="38" t="s">
        <v>104</v>
      </c>
      <c r="B418" s="38" t="s">
        <v>103</v>
      </c>
      <c r="C418" s="38" t="s">
        <v>264</v>
      </c>
      <c r="D418" s="38" t="s">
        <v>265</v>
      </c>
      <c r="E418" s="38" t="s">
        <v>92</v>
      </c>
      <c r="F418" s="38" t="s">
        <v>92</v>
      </c>
      <c r="G418" s="38" t="s">
        <v>265</v>
      </c>
      <c r="H418" s="38" t="s">
        <v>264</v>
      </c>
      <c r="I418" s="38" t="s">
        <v>103</v>
      </c>
      <c r="J418" s="38" t="s">
        <v>104</v>
      </c>
    </row>
    <row r="419" ht="16.5" spans="1:10">
      <c r="A419" s="38"/>
      <c r="B419" s="38"/>
      <c r="C419" s="41"/>
      <c r="D419" s="38" t="s">
        <v>754</v>
      </c>
      <c r="E419" s="38">
        <v>2</v>
      </c>
      <c r="F419" s="38">
        <v>1</v>
      </c>
      <c r="G419" s="38" t="s">
        <v>130</v>
      </c>
      <c r="H419" s="41"/>
      <c r="I419" s="38"/>
      <c r="J419" s="38"/>
    </row>
    <row r="420" ht="16.5" spans="1:10">
      <c r="A420" s="38"/>
      <c r="B420" s="38"/>
      <c r="C420" s="41" t="s">
        <v>627</v>
      </c>
      <c r="D420" s="38" t="s">
        <v>755</v>
      </c>
      <c r="E420" s="38">
        <v>10</v>
      </c>
      <c r="F420" s="38">
        <v>2</v>
      </c>
      <c r="G420" s="38" t="s">
        <v>133</v>
      </c>
      <c r="H420" s="41"/>
      <c r="I420" s="38"/>
      <c r="J420" s="38"/>
    </row>
    <row r="421" ht="16.5" spans="1:10">
      <c r="A421" s="38"/>
      <c r="B421" s="38"/>
      <c r="C421" s="41"/>
      <c r="D421" s="38" t="s">
        <v>756</v>
      </c>
      <c r="E421" s="38">
        <v>11</v>
      </c>
      <c r="F421" s="38">
        <v>3</v>
      </c>
      <c r="G421" s="38" t="s">
        <v>137</v>
      </c>
      <c r="H421" s="41" t="s">
        <v>355</v>
      </c>
      <c r="I421" s="41" t="s">
        <v>757</v>
      </c>
      <c r="J421" s="38"/>
    </row>
    <row r="422" ht="16.5" spans="1:10">
      <c r="A422" s="38"/>
      <c r="B422" s="38"/>
      <c r="C422" s="41" t="s">
        <v>357</v>
      </c>
      <c r="D422" s="38" t="s">
        <v>758</v>
      </c>
      <c r="E422" s="38">
        <v>13</v>
      </c>
      <c r="F422" s="38">
        <v>7</v>
      </c>
      <c r="G422" s="38" t="s">
        <v>141</v>
      </c>
      <c r="H422" s="41" t="s">
        <v>342</v>
      </c>
      <c r="I422" s="38"/>
      <c r="J422" s="38"/>
    </row>
    <row r="423" ht="16.5" spans="1:10">
      <c r="A423" s="38"/>
      <c r="B423" s="38"/>
      <c r="C423" s="41" t="s">
        <v>336</v>
      </c>
      <c r="D423" s="38" t="s">
        <v>759</v>
      </c>
      <c r="E423" s="38">
        <v>15</v>
      </c>
      <c r="F423" s="38">
        <v>8</v>
      </c>
      <c r="G423" s="38" t="s">
        <v>271</v>
      </c>
      <c r="H423" s="41"/>
      <c r="I423" s="38"/>
      <c r="J423" s="38"/>
    </row>
    <row r="424" ht="16.5" spans="1:10">
      <c r="A424" s="38"/>
      <c r="B424" s="41" t="s">
        <v>439</v>
      </c>
      <c r="C424" s="41"/>
      <c r="D424" s="38" t="s">
        <v>760</v>
      </c>
      <c r="E424" s="38">
        <v>18</v>
      </c>
      <c r="F424" s="38">
        <v>9</v>
      </c>
      <c r="G424" s="38" t="s">
        <v>410</v>
      </c>
      <c r="H424" s="41" t="s">
        <v>351</v>
      </c>
      <c r="I424" s="38"/>
      <c r="J424" s="38"/>
    </row>
    <row r="425" ht="16.5" spans="1:10">
      <c r="A425" s="38"/>
      <c r="B425" s="38"/>
      <c r="C425" s="41"/>
      <c r="D425" s="38" t="s">
        <v>761</v>
      </c>
      <c r="E425" s="38">
        <v>23</v>
      </c>
      <c r="F425" s="38">
        <v>10</v>
      </c>
      <c r="G425" s="38" t="s">
        <v>274</v>
      </c>
      <c r="H425" s="41"/>
      <c r="I425" s="41" t="s">
        <v>762</v>
      </c>
      <c r="J425" s="38"/>
    </row>
    <row r="426" ht="16.5" spans="1:10">
      <c r="A426" s="38"/>
      <c r="B426" s="38"/>
      <c r="C426" s="41"/>
      <c r="D426" s="38" t="s">
        <v>763</v>
      </c>
      <c r="E426" s="38">
        <v>24</v>
      </c>
      <c r="F426" s="38">
        <v>18</v>
      </c>
      <c r="G426" s="40" t="s">
        <v>298</v>
      </c>
      <c r="H426" s="41"/>
      <c r="I426" s="41" t="s">
        <v>544</v>
      </c>
      <c r="J426" s="38"/>
    </row>
    <row r="427" ht="16.5" spans="1:10">
      <c r="A427" s="38"/>
      <c r="B427" s="38"/>
      <c r="C427" s="41" t="s">
        <v>350</v>
      </c>
      <c r="D427" s="38" t="s">
        <v>764</v>
      </c>
      <c r="E427" s="38">
        <v>25</v>
      </c>
      <c r="F427" s="38">
        <v>19</v>
      </c>
      <c r="G427" s="38" t="s">
        <v>161</v>
      </c>
      <c r="H427" s="41"/>
      <c r="I427" s="38"/>
      <c r="J427" s="38"/>
    </row>
    <row r="428" ht="16.5" spans="1:10">
      <c r="A428" s="38"/>
      <c r="B428" s="38"/>
      <c r="C428" s="41" t="s">
        <v>765</v>
      </c>
      <c r="D428" s="38" t="s">
        <v>766</v>
      </c>
      <c r="E428" s="38">
        <v>28</v>
      </c>
      <c r="F428" s="38">
        <v>22</v>
      </c>
      <c r="G428" s="38" t="s">
        <v>286</v>
      </c>
      <c r="H428" s="41" t="s">
        <v>336</v>
      </c>
      <c r="I428" s="38"/>
      <c r="J428" s="38"/>
    </row>
    <row r="429" ht="16.5" spans="1:10">
      <c r="A429" s="38"/>
      <c r="B429" s="41" t="s">
        <v>314</v>
      </c>
      <c r="C429" s="41"/>
      <c r="D429" s="38" t="s">
        <v>767</v>
      </c>
      <c r="E429" s="38">
        <v>33</v>
      </c>
      <c r="F429" s="38">
        <v>32</v>
      </c>
      <c r="G429" s="38" t="s">
        <v>173</v>
      </c>
      <c r="H429" s="41" t="s">
        <v>633</v>
      </c>
      <c r="I429" s="38"/>
      <c r="J429" s="38"/>
    </row>
    <row r="430" ht="15" spans="1:10">
      <c r="A430" s="40" t="s">
        <v>290</v>
      </c>
      <c r="B430" s="40"/>
      <c r="C430" s="40"/>
      <c r="D430" s="40"/>
      <c r="E430" s="40"/>
      <c r="F430" s="38" t="s">
        <v>290</v>
      </c>
      <c r="G430" s="38"/>
      <c r="H430" s="38"/>
      <c r="I430" s="38"/>
      <c r="J430" s="38"/>
    </row>
    <row r="431" ht="15" spans="1:10">
      <c r="A431" s="40" t="s">
        <v>104</v>
      </c>
      <c r="B431" s="40" t="s">
        <v>103</v>
      </c>
      <c r="C431" s="38" t="s">
        <v>291</v>
      </c>
      <c r="D431" s="38" t="s">
        <v>265</v>
      </c>
      <c r="E431" s="38" t="s">
        <v>92</v>
      </c>
      <c r="F431" s="38" t="s">
        <v>92</v>
      </c>
      <c r="G431" s="38" t="s">
        <v>265</v>
      </c>
      <c r="H431" s="38" t="s">
        <v>291</v>
      </c>
      <c r="I431" s="38" t="s">
        <v>103</v>
      </c>
      <c r="J431" s="38" t="s">
        <v>104</v>
      </c>
    </row>
    <row r="432" ht="16.5" spans="1:10">
      <c r="A432" s="38"/>
      <c r="B432" s="38"/>
      <c r="C432" s="41" t="s">
        <v>765</v>
      </c>
      <c r="D432" s="38" t="s">
        <v>768</v>
      </c>
      <c r="E432" s="38">
        <v>1</v>
      </c>
      <c r="F432" s="38">
        <v>4</v>
      </c>
      <c r="G432" s="38" t="s">
        <v>138</v>
      </c>
      <c r="H432" s="41" t="s">
        <v>633</v>
      </c>
      <c r="I432" s="38"/>
      <c r="J432" s="38"/>
    </row>
    <row r="433" ht="16.5" spans="1:10">
      <c r="A433" s="38"/>
      <c r="B433" s="38"/>
      <c r="C433" s="41" t="s">
        <v>336</v>
      </c>
      <c r="D433" s="38" t="s">
        <v>769</v>
      </c>
      <c r="E433" s="38">
        <v>3</v>
      </c>
      <c r="F433" s="38">
        <v>6</v>
      </c>
      <c r="G433" s="38" t="s">
        <v>205</v>
      </c>
      <c r="H433" s="38"/>
      <c r="I433" s="38"/>
      <c r="J433" s="38"/>
    </row>
    <row r="434" ht="15" spans="1:10">
      <c r="A434" s="40"/>
      <c r="B434" s="38"/>
      <c r="C434" s="38"/>
      <c r="D434" s="38" t="s">
        <v>770</v>
      </c>
      <c r="E434" s="38">
        <v>5</v>
      </c>
      <c r="F434" s="38">
        <v>11</v>
      </c>
      <c r="G434" s="38" t="s">
        <v>151</v>
      </c>
      <c r="H434" s="38"/>
      <c r="I434" s="38"/>
      <c r="J434" s="38"/>
    </row>
    <row r="435" ht="15" spans="1:10">
      <c r="A435" s="38"/>
      <c r="B435" s="38"/>
      <c r="C435" s="38"/>
      <c r="D435" s="38" t="s">
        <v>771</v>
      </c>
      <c r="E435" s="38">
        <v>6</v>
      </c>
      <c r="F435" s="38">
        <v>12</v>
      </c>
      <c r="G435" s="38" t="s">
        <v>152</v>
      </c>
      <c r="H435" s="38"/>
      <c r="I435" s="38"/>
      <c r="J435" s="38"/>
    </row>
    <row r="436" ht="16.5" spans="1:10">
      <c r="A436" s="38"/>
      <c r="B436" s="38"/>
      <c r="C436" s="38"/>
      <c r="D436" s="38" t="s">
        <v>772</v>
      </c>
      <c r="E436" s="38">
        <v>7</v>
      </c>
      <c r="F436" s="38">
        <v>13</v>
      </c>
      <c r="G436" s="38" t="s">
        <v>153</v>
      </c>
      <c r="H436" s="41" t="s">
        <v>355</v>
      </c>
      <c r="I436" s="38"/>
      <c r="J436" s="38"/>
    </row>
    <row r="437" ht="16.5" spans="1:10">
      <c r="A437" s="38"/>
      <c r="B437" s="38"/>
      <c r="C437" s="40"/>
      <c r="D437" s="38" t="s">
        <v>773</v>
      </c>
      <c r="E437" s="38">
        <v>14</v>
      </c>
      <c r="F437" s="38">
        <v>14</v>
      </c>
      <c r="G437" s="38" t="s">
        <v>154</v>
      </c>
      <c r="H437" s="41" t="s">
        <v>351</v>
      </c>
      <c r="I437" s="38"/>
      <c r="J437" s="40"/>
    </row>
    <row r="438" ht="16.5" spans="1:10">
      <c r="A438" s="38"/>
      <c r="B438" s="38"/>
      <c r="C438" s="41" t="s">
        <v>357</v>
      </c>
      <c r="D438" s="38" t="s">
        <v>774</v>
      </c>
      <c r="E438" s="38">
        <v>16</v>
      </c>
      <c r="F438" s="38">
        <v>16</v>
      </c>
      <c r="G438" s="38" t="s">
        <v>156</v>
      </c>
      <c r="H438" s="41" t="s">
        <v>336</v>
      </c>
      <c r="I438" s="38"/>
      <c r="J438" s="38"/>
    </row>
    <row r="439" ht="16.5" spans="1:10">
      <c r="A439" s="38"/>
      <c r="B439" s="41" t="s">
        <v>775</v>
      </c>
      <c r="C439" s="41" t="s">
        <v>350</v>
      </c>
      <c r="D439" s="38" t="s">
        <v>776</v>
      </c>
      <c r="E439" s="38">
        <v>17</v>
      </c>
      <c r="F439" s="38">
        <v>23</v>
      </c>
      <c r="G439" s="38" t="s">
        <v>166</v>
      </c>
      <c r="H439" s="38"/>
      <c r="I439" s="38"/>
      <c r="J439" s="38"/>
    </row>
    <row r="440" ht="16.5" spans="1:10">
      <c r="A440" s="38"/>
      <c r="B440" s="38"/>
      <c r="C440" s="38"/>
      <c r="D440" s="38" t="s">
        <v>777</v>
      </c>
      <c r="E440" s="38">
        <v>21</v>
      </c>
      <c r="F440" s="38">
        <v>27</v>
      </c>
      <c r="G440" s="38" t="s">
        <v>169</v>
      </c>
      <c r="H440" s="41" t="s">
        <v>342</v>
      </c>
      <c r="I440" s="38"/>
      <c r="J440" s="38"/>
    </row>
    <row r="441" ht="16.5" spans="1:10">
      <c r="A441" s="38"/>
      <c r="B441" s="38"/>
      <c r="C441" s="41" t="s">
        <v>627</v>
      </c>
      <c r="D441" s="38" t="s">
        <v>778</v>
      </c>
      <c r="E441" s="38">
        <v>22</v>
      </c>
      <c r="F441" s="38">
        <v>28</v>
      </c>
      <c r="G441" s="38" t="s">
        <v>232</v>
      </c>
      <c r="H441" s="38"/>
      <c r="I441" s="38"/>
      <c r="J441" s="38"/>
    </row>
    <row r="442" ht="15" spans="1:10">
      <c r="A442" s="38"/>
      <c r="B442" s="38"/>
      <c r="C442" s="38"/>
      <c r="D442" s="38" t="s">
        <v>779</v>
      </c>
      <c r="E442" s="38">
        <v>27</v>
      </c>
      <c r="F442" s="38">
        <v>31</v>
      </c>
      <c r="G442" s="38" t="s">
        <v>233</v>
      </c>
      <c r="H442" s="38"/>
      <c r="I442" s="38"/>
      <c r="J442" s="38"/>
    </row>
    <row r="443" ht="15" spans="1:10">
      <c r="A443" s="38"/>
      <c r="B443" s="38"/>
      <c r="C443" s="38"/>
      <c r="D443" s="38" t="s">
        <v>780</v>
      </c>
      <c r="E443" s="38">
        <v>30</v>
      </c>
      <c r="F443" s="38">
        <v>33</v>
      </c>
      <c r="G443" s="38" t="s">
        <v>214</v>
      </c>
      <c r="H443" s="38"/>
      <c r="I443" s="38"/>
      <c r="J443" s="38"/>
    </row>
    <row r="444" ht="15" spans="1:10">
      <c r="A444" s="38" t="s">
        <v>781</v>
      </c>
      <c r="B444" s="38"/>
      <c r="C444" s="38"/>
      <c r="D444" s="38" t="s">
        <v>307</v>
      </c>
      <c r="E444" s="38"/>
      <c r="F444" s="38" t="s">
        <v>307</v>
      </c>
      <c r="G444" s="38"/>
      <c r="H444" s="38" t="s">
        <v>306</v>
      </c>
      <c r="I444" s="38"/>
      <c r="J444" s="38"/>
    </row>
    <row r="445" ht="15" spans="1:10">
      <c r="A445" s="38" t="s">
        <v>782</v>
      </c>
      <c r="B445" s="38"/>
      <c r="C445" s="38"/>
      <c r="D445" s="38" t="s">
        <v>310</v>
      </c>
      <c r="E445" s="38"/>
      <c r="F445" s="38" t="s">
        <v>310</v>
      </c>
      <c r="G445" s="38"/>
      <c r="H445" s="38" t="s">
        <v>309</v>
      </c>
      <c r="I445" s="38"/>
      <c r="J445" s="38"/>
    </row>
    <row r="446" ht="16.5" spans="1:10">
      <c r="A446" s="38" t="s">
        <v>783</v>
      </c>
      <c r="B446" s="38"/>
      <c r="C446" s="38"/>
      <c r="D446" s="41" t="s">
        <v>784</v>
      </c>
      <c r="E446" s="42"/>
      <c r="F446" s="42"/>
      <c r="G446" s="41" t="s">
        <v>785</v>
      </c>
      <c r="H446" s="38" t="s">
        <v>786</v>
      </c>
      <c r="I446" s="38"/>
      <c r="J446" s="38"/>
    </row>
    <row r="447" ht="16.5" spans="1:10">
      <c r="A447" s="38" t="s">
        <v>787</v>
      </c>
      <c r="B447" s="38"/>
      <c r="C447" s="38"/>
      <c r="D447" s="41" t="s">
        <v>421</v>
      </c>
      <c r="E447" s="56"/>
      <c r="F447" s="56"/>
      <c r="G447" s="41" t="s">
        <v>740</v>
      </c>
      <c r="H447" s="38" t="s">
        <v>410</v>
      </c>
      <c r="I447" s="38"/>
      <c r="J447" s="38"/>
    </row>
    <row r="448" ht="16.5" spans="1:10">
      <c r="A448" s="38" t="s">
        <v>788</v>
      </c>
      <c r="B448" s="38"/>
      <c r="C448" s="38"/>
      <c r="D448" s="41" t="s">
        <v>390</v>
      </c>
      <c r="E448" s="56" t="s">
        <v>317</v>
      </c>
      <c r="F448" s="56" t="s">
        <v>317</v>
      </c>
      <c r="G448" s="41" t="s">
        <v>581</v>
      </c>
      <c r="H448" s="38" t="s">
        <v>704</v>
      </c>
      <c r="I448" s="38"/>
      <c r="J448" s="38"/>
    </row>
    <row r="449" ht="16.5" spans="1:10">
      <c r="A449" s="38"/>
      <c r="B449" s="38"/>
      <c r="C449" s="38"/>
      <c r="D449" s="38"/>
      <c r="E449" s="56" t="s">
        <v>319</v>
      </c>
      <c r="F449" s="56" t="s">
        <v>319</v>
      </c>
      <c r="G449" s="41" t="s">
        <v>789</v>
      </c>
      <c r="H449" s="38" t="s">
        <v>703</v>
      </c>
      <c r="I449" s="38"/>
      <c r="J449" s="38"/>
    </row>
    <row r="450" ht="16.5" spans="1:10">
      <c r="A450" s="38"/>
      <c r="B450" s="38"/>
      <c r="C450" s="38"/>
      <c r="D450" s="38"/>
      <c r="E450" s="79"/>
      <c r="F450" s="71"/>
      <c r="G450" s="41" t="s">
        <v>282</v>
      </c>
      <c r="H450" s="38" t="s">
        <v>786</v>
      </c>
      <c r="I450" s="38"/>
      <c r="J450" s="38"/>
    </row>
    <row r="451" ht="15" spans="1:10">
      <c r="A451" s="44" t="s">
        <v>320</v>
      </c>
      <c r="B451" s="44"/>
      <c r="C451" s="44"/>
      <c r="D451" s="44"/>
      <c r="E451" s="44"/>
      <c r="F451" s="44"/>
      <c r="G451" s="44"/>
      <c r="H451" s="44"/>
      <c r="I451" s="44"/>
      <c r="J451" s="44"/>
    </row>
    <row r="452" ht="22.5" spans="1:10">
      <c r="A452" s="37" t="s">
        <v>790</v>
      </c>
      <c r="B452" s="37"/>
      <c r="C452" s="37"/>
      <c r="D452" s="37"/>
      <c r="E452" s="37"/>
      <c r="F452" s="37"/>
      <c r="G452" s="37"/>
      <c r="H452" s="37"/>
      <c r="I452" s="37"/>
      <c r="J452" s="37"/>
    </row>
    <row r="453" ht="15" spans="1:10">
      <c r="A453" s="38" t="s">
        <v>239</v>
      </c>
      <c r="B453" s="38" t="s">
        <v>791</v>
      </c>
      <c r="C453" s="38"/>
      <c r="D453" s="38"/>
      <c r="E453" s="38" t="s">
        <v>241</v>
      </c>
      <c r="F453" s="38"/>
      <c r="G453" s="38" t="s">
        <v>242</v>
      </c>
      <c r="H453" s="38"/>
      <c r="I453" s="38" t="s">
        <v>243</v>
      </c>
      <c r="J453" s="38">
        <v>21079</v>
      </c>
    </row>
    <row r="454" ht="15" spans="1:10">
      <c r="A454" s="38" t="s">
        <v>60</v>
      </c>
      <c r="B454" s="38" t="s">
        <v>250</v>
      </c>
      <c r="C454" s="38"/>
      <c r="D454" s="38" t="s">
        <v>245</v>
      </c>
      <c r="E454" s="38" t="s">
        <v>524</v>
      </c>
      <c r="F454" s="38"/>
      <c r="G454" s="38" t="s">
        <v>247</v>
      </c>
      <c r="H454" s="38" t="s">
        <v>792</v>
      </c>
      <c r="I454" s="38" t="s">
        <v>249</v>
      </c>
      <c r="J454" s="38" t="s">
        <v>793</v>
      </c>
    </row>
    <row r="455" ht="15" spans="1:10">
      <c r="A455" s="38" t="s">
        <v>251</v>
      </c>
      <c r="B455" s="38" t="s">
        <v>381</v>
      </c>
      <c r="C455" s="38"/>
      <c r="D455" s="38" t="s">
        <v>253</v>
      </c>
      <c r="E455" s="38"/>
      <c r="F455" s="38" t="s">
        <v>794</v>
      </c>
      <c r="G455" s="38" t="s">
        <v>255</v>
      </c>
      <c r="H455" s="38" t="s">
        <v>795</v>
      </c>
      <c r="I455" s="38" t="s">
        <v>257</v>
      </c>
      <c r="J455" s="38" t="s">
        <v>796</v>
      </c>
    </row>
    <row r="456" ht="31.5" spans="1:10">
      <c r="A456" s="39" t="s">
        <v>259</v>
      </c>
      <c r="B456" s="39"/>
      <c r="C456" s="39">
        <v>2</v>
      </c>
      <c r="D456" s="39"/>
      <c r="E456" s="39"/>
      <c r="F456" s="39">
        <v>0</v>
      </c>
      <c r="G456" s="39"/>
      <c r="H456" s="39"/>
      <c r="I456" s="39" t="s">
        <v>797</v>
      </c>
      <c r="J456" s="39"/>
    </row>
    <row r="457" ht="15" spans="1:10">
      <c r="A457" s="39"/>
      <c r="B457" s="39"/>
      <c r="C457" s="38">
        <v>0</v>
      </c>
      <c r="D457" s="38"/>
      <c r="E457" s="38" t="s">
        <v>261</v>
      </c>
      <c r="F457" s="38"/>
      <c r="G457" s="38">
        <v>0</v>
      </c>
      <c r="H457" s="38"/>
      <c r="I457" s="39"/>
      <c r="J457" s="39"/>
    </row>
    <row r="458" ht="15" spans="1:10">
      <c r="A458" s="39"/>
      <c r="B458" s="39"/>
      <c r="C458" s="38">
        <v>2</v>
      </c>
      <c r="D458" s="38"/>
      <c r="E458" s="38" t="s">
        <v>262</v>
      </c>
      <c r="F458" s="38"/>
      <c r="G458" s="38">
        <v>0</v>
      </c>
      <c r="H458" s="38"/>
      <c r="I458" s="39"/>
      <c r="J458" s="39"/>
    </row>
    <row r="459" ht="15" spans="1:10">
      <c r="A459" s="38" t="s">
        <v>263</v>
      </c>
      <c r="B459" s="38"/>
      <c r="C459" s="38"/>
      <c r="D459" s="38"/>
      <c r="E459" s="38"/>
      <c r="F459" s="38" t="s">
        <v>263</v>
      </c>
      <c r="G459" s="38"/>
      <c r="H459" s="38"/>
      <c r="I459" s="38"/>
      <c r="J459" s="38"/>
    </row>
    <row r="460" ht="15" spans="1:10">
      <c r="A460" s="38" t="s">
        <v>104</v>
      </c>
      <c r="B460" s="38" t="s">
        <v>103</v>
      </c>
      <c r="C460" s="38" t="s">
        <v>264</v>
      </c>
      <c r="D460" s="38" t="s">
        <v>265</v>
      </c>
      <c r="E460" s="38" t="s">
        <v>92</v>
      </c>
      <c r="F460" s="38" t="s">
        <v>92</v>
      </c>
      <c r="G460" s="38" t="s">
        <v>265</v>
      </c>
      <c r="H460" s="38" t="s">
        <v>264</v>
      </c>
      <c r="I460" s="38" t="s">
        <v>103</v>
      </c>
      <c r="J460" s="38" t="s">
        <v>104</v>
      </c>
    </row>
    <row r="461" ht="16.5" spans="1:10">
      <c r="A461" s="38"/>
      <c r="B461" s="38"/>
      <c r="C461" s="41"/>
      <c r="D461" s="38" t="s">
        <v>130</v>
      </c>
      <c r="E461" s="38">
        <v>1</v>
      </c>
      <c r="F461" s="38">
        <v>2</v>
      </c>
      <c r="G461" s="38" t="s">
        <v>798</v>
      </c>
      <c r="H461" s="41" t="s">
        <v>724</v>
      </c>
      <c r="I461" s="38"/>
      <c r="J461" s="38"/>
    </row>
    <row r="462" ht="16.5" spans="1:10">
      <c r="A462" s="38"/>
      <c r="B462" s="38"/>
      <c r="C462" s="41"/>
      <c r="D462" s="38" t="s">
        <v>137</v>
      </c>
      <c r="E462" s="38">
        <v>3</v>
      </c>
      <c r="F462" s="38">
        <v>4</v>
      </c>
      <c r="G462" s="38" t="s">
        <v>799</v>
      </c>
      <c r="H462" s="41"/>
      <c r="I462" s="38"/>
      <c r="J462" s="38"/>
    </row>
    <row r="463" ht="16.5" spans="1:10">
      <c r="A463" s="38"/>
      <c r="B463" s="38"/>
      <c r="C463" s="41" t="s">
        <v>426</v>
      </c>
      <c r="D463" s="38" t="s">
        <v>141</v>
      </c>
      <c r="E463" s="38">
        <v>7</v>
      </c>
      <c r="F463" s="38">
        <v>7</v>
      </c>
      <c r="G463" s="38" t="s">
        <v>800</v>
      </c>
      <c r="H463" s="41" t="s">
        <v>633</v>
      </c>
      <c r="I463" s="38"/>
      <c r="J463" s="38"/>
    </row>
    <row r="464" ht="16.5" spans="1:10">
      <c r="A464" s="38"/>
      <c r="B464" s="41" t="s">
        <v>801</v>
      </c>
      <c r="C464" s="41"/>
      <c r="D464" s="38" t="s">
        <v>271</v>
      </c>
      <c r="E464" s="38">
        <v>8</v>
      </c>
      <c r="F464" s="38">
        <v>8</v>
      </c>
      <c r="G464" s="38" t="s">
        <v>802</v>
      </c>
      <c r="H464" s="41" t="s">
        <v>803</v>
      </c>
      <c r="I464" s="38"/>
      <c r="J464" s="38"/>
    </row>
    <row r="465" ht="16.5" spans="1:10">
      <c r="A465" s="38"/>
      <c r="B465" s="38"/>
      <c r="C465" s="41" t="s">
        <v>804</v>
      </c>
      <c r="D465" s="38" t="s">
        <v>410</v>
      </c>
      <c r="E465" s="38">
        <v>9</v>
      </c>
      <c r="F465" s="38">
        <v>11</v>
      </c>
      <c r="G465" s="38" t="s">
        <v>805</v>
      </c>
      <c r="H465" s="41"/>
      <c r="I465" s="38"/>
      <c r="J465" s="38"/>
    </row>
    <row r="466" ht="16.5" spans="1:10">
      <c r="A466" s="38"/>
      <c r="B466" s="38"/>
      <c r="C466" s="41"/>
      <c r="D466" s="38" t="s">
        <v>274</v>
      </c>
      <c r="E466" s="38">
        <v>10</v>
      </c>
      <c r="F466" s="38">
        <v>16</v>
      </c>
      <c r="G466" s="38" t="s">
        <v>806</v>
      </c>
      <c r="H466" s="41"/>
      <c r="I466" s="38"/>
      <c r="J466" s="38"/>
    </row>
    <row r="467" ht="16.5" spans="1:10">
      <c r="A467" s="38"/>
      <c r="B467" s="41" t="s">
        <v>807</v>
      </c>
      <c r="C467" s="41"/>
      <c r="D467" s="38" t="s">
        <v>153</v>
      </c>
      <c r="E467" s="38">
        <v>13</v>
      </c>
      <c r="F467" s="38">
        <v>21</v>
      </c>
      <c r="G467" s="38" t="s">
        <v>808</v>
      </c>
      <c r="H467" s="41"/>
      <c r="I467" s="41" t="s">
        <v>581</v>
      </c>
      <c r="J467" s="38"/>
    </row>
    <row r="468" ht="16.5" spans="1:10">
      <c r="A468" s="38"/>
      <c r="B468" s="41" t="s">
        <v>496</v>
      </c>
      <c r="C468" s="41" t="s">
        <v>492</v>
      </c>
      <c r="D468" s="40" t="s">
        <v>298</v>
      </c>
      <c r="E468" s="38">
        <v>18</v>
      </c>
      <c r="F468" s="38">
        <v>23</v>
      </c>
      <c r="G468" s="38" t="s">
        <v>809</v>
      </c>
      <c r="H468" s="41"/>
      <c r="I468" s="41" t="s">
        <v>276</v>
      </c>
      <c r="J468" s="38"/>
    </row>
    <row r="469" ht="16.5" spans="1:10">
      <c r="A469" s="38"/>
      <c r="B469" s="38"/>
      <c r="C469" s="41"/>
      <c r="D469" s="38" t="s">
        <v>161</v>
      </c>
      <c r="E469" s="38">
        <v>19</v>
      </c>
      <c r="F469" s="38">
        <v>25</v>
      </c>
      <c r="G469" s="38" t="s">
        <v>810</v>
      </c>
      <c r="H469" s="41" t="s">
        <v>811</v>
      </c>
      <c r="I469" s="38"/>
      <c r="J469" s="38"/>
    </row>
    <row r="470" ht="16.5" spans="1:10">
      <c r="A470" s="38"/>
      <c r="B470" s="38"/>
      <c r="C470" s="41"/>
      <c r="D470" s="38" t="s">
        <v>286</v>
      </c>
      <c r="E470" s="38">
        <v>22</v>
      </c>
      <c r="F470" s="38">
        <v>28</v>
      </c>
      <c r="G470" s="38" t="s">
        <v>812</v>
      </c>
      <c r="H470" s="41" t="s">
        <v>336</v>
      </c>
      <c r="I470" s="38"/>
      <c r="J470" s="38"/>
    </row>
    <row r="471" ht="16.5" spans="1:10">
      <c r="A471" s="38"/>
      <c r="B471" s="41" t="s">
        <v>682</v>
      </c>
      <c r="C471" s="41" t="s">
        <v>775</v>
      </c>
      <c r="D471" s="38" t="s">
        <v>173</v>
      </c>
      <c r="E471" s="38">
        <v>32</v>
      </c>
      <c r="F471" s="38">
        <v>39</v>
      </c>
      <c r="G471" s="38" t="s">
        <v>813</v>
      </c>
      <c r="H471" s="41"/>
      <c r="I471" s="38"/>
      <c r="J471" s="38"/>
    </row>
    <row r="472" ht="15" spans="1:10">
      <c r="A472" s="40" t="s">
        <v>290</v>
      </c>
      <c r="B472" s="40"/>
      <c r="C472" s="40"/>
      <c r="D472" s="40"/>
      <c r="E472" s="40"/>
      <c r="F472" s="38" t="s">
        <v>290</v>
      </c>
      <c r="G472" s="38"/>
      <c r="H472" s="38"/>
      <c r="I472" s="38"/>
      <c r="J472" s="38"/>
    </row>
    <row r="473" ht="15" spans="1:10">
      <c r="A473" s="40" t="s">
        <v>104</v>
      </c>
      <c r="B473" s="40" t="s">
        <v>103</v>
      </c>
      <c r="C473" s="38" t="s">
        <v>291</v>
      </c>
      <c r="D473" s="38" t="s">
        <v>265</v>
      </c>
      <c r="E473" s="38" t="s">
        <v>92</v>
      </c>
      <c r="F473" s="38" t="s">
        <v>92</v>
      </c>
      <c r="G473" s="38" t="s">
        <v>265</v>
      </c>
      <c r="H473" s="38" t="s">
        <v>291</v>
      </c>
      <c r="I473" s="38" t="s">
        <v>103</v>
      </c>
      <c r="J473" s="38" t="s">
        <v>104</v>
      </c>
    </row>
    <row r="474" ht="16.5" spans="1:10">
      <c r="A474" s="38"/>
      <c r="B474" s="41" t="s">
        <v>814</v>
      </c>
      <c r="C474" s="38"/>
      <c r="D474" s="38" t="s">
        <v>133</v>
      </c>
      <c r="E474" s="38">
        <v>2</v>
      </c>
      <c r="F474" s="38">
        <v>1</v>
      </c>
      <c r="G474" s="38" t="s">
        <v>815</v>
      </c>
      <c r="H474" s="38"/>
      <c r="I474" s="38"/>
      <c r="J474" s="38"/>
    </row>
    <row r="475" ht="16.5" spans="1:10">
      <c r="A475" s="38"/>
      <c r="B475" s="38"/>
      <c r="C475" s="41" t="s">
        <v>775</v>
      </c>
      <c r="D475" s="38" t="s">
        <v>138</v>
      </c>
      <c r="E475" s="38">
        <v>4</v>
      </c>
      <c r="F475" s="38">
        <v>3</v>
      </c>
      <c r="G475" s="38" t="s">
        <v>816</v>
      </c>
      <c r="H475" s="38"/>
      <c r="I475" s="38"/>
      <c r="J475" s="38"/>
    </row>
    <row r="476" ht="16.5" spans="1:10">
      <c r="A476" s="38"/>
      <c r="B476" s="38"/>
      <c r="C476" s="38"/>
      <c r="D476" s="38" t="s">
        <v>205</v>
      </c>
      <c r="E476" s="38">
        <v>6</v>
      </c>
      <c r="F476" s="38">
        <v>5</v>
      </c>
      <c r="G476" s="38" t="s">
        <v>817</v>
      </c>
      <c r="H476" s="41" t="s">
        <v>336</v>
      </c>
      <c r="I476" s="41" t="s">
        <v>288</v>
      </c>
      <c r="J476" s="38"/>
    </row>
    <row r="477" ht="16.5" spans="1:10">
      <c r="A477" s="38"/>
      <c r="B477" s="38"/>
      <c r="C477" s="41" t="s">
        <v>426</v>
      </c>
      <c r="D477" s="38" t="s">
        <v>151</v>
      </c>
      <c r="E477" s="38">
        <v>11</v>
      </c>
      <c r="F477" s="38">
        <v>6</v>
      </c>
      <c r="G477" s="38" t="s">
        <v>818</v>
      </c>
      <c r="H477" s="38"/>
      <c r="I477" s="38"/>
      <c r="J477" s="38"/>
    </row>
    <row r="478" ht="16.5" spans="1:10">
      <c r="A478" s="38"/>
      <c r="B478" s="38"/>
      <c r="C478" s="38"/>
      <c r="D478" s="38" t="s">
        <v>152</v>
      </c>
      <c r="E478" s="38">
        <v>12</v>
      </c>
      <c r="F478" s="38">
        <v>9</v>
      </c>
      <c r="G478" s="38" t="s">
        <v>819</v>
      </c>
      <c r="H478" s="41" t="s">
        <v>633</v>
      </c>
      <c r="I478" s="40"/>
      <c r="J478" s="38"/>
    </row>
    <row r="479" ht="16.5" spans="1:10">
      <c r="A479" s="40"/>
      <c r="B479" s="38"/>
      <c r="C479" s="40"/>
      <c r="D479" s="38" t="s">
        <v>154</v>
      </c>
      <c r="E479" s="38">
        <v>14</v>
      </c>
      <c r="F479" s="38">
        <v>10</v>
      </c>
      <c r="G479" s="38" t="s">
        <v>820</v>
      </c>
      <c r="H479" s="41" t="s">
        <v>811</v>
      </c>
      <c r="I479" s="38"/>
      <c r="J479" s="40"/>
    </row>
    <row r="480" ht="16.5" spans="1:10">
      <c r="A480" s="38"/>
      <c r="B480" s="38"/>
      <c r="C480" s="41" t="s">
        <v>492</v>
      </c>
      <c r="D480" s="38" t="s">
        <v>156</v>
      </c>
      <c r="E480" s="38">
        <v>16</v>
      </c>
      <c r="F480" s="38">
        <v>15</v>
      </c>
      <c r="G480" s="38" t="s">
        <v>821</v>
      </c>
      <c r="H480" s="41" t="s">
        <v>803</v>
      </c>
      <c r="I480" s="38"/>
      <c r="J480" s="38"/>
    </row>
    <row r="481" ht="16.5" spans="1:10">
      <c r="A481" s="38"/>
      <c r="B481" s="38"/>
      <c r="C481" s="38"/>
      <c r="D481" s="38" t="s">
        <v>296</v>
      </c>
      <c r="E481" s="38">
        <v>17</v>
      </c>
      <c r="F481" s="38">
        <v>17</v>
      </c>
      <c r="G481" s="38" t="s">
        <v>822</v>
      </c>
      <c r="H481" s="41" t="s">
        <v>724</v>
      </c>
      <c r="I481" s="38"/>
      <c r="J481" s="38"/>
    </row>
    <row r="482" ht="16.5" spans="1:10">
      <c r="A482" s="38"/>
      <c r="B482" s="38"/>
      <c r="C482" s="41" t="s">
        <v>804</v>
      </c>
      <c r="D482" s="38" t="s">
        <v>169</v>
      </c>
      <c r="E482" s="38">
        <v>27</v>
      </c>
      <c r="F482" s="38">
        <v>19</v>
      </c>
      <c r="G482" s="38" t="s">
        <v>823</v>
      </c>
      <c r="H482" s="38"/>
      <c r="I482" s="38"/>
      <c r="J482" s="38"/>
    </row>
    <row r="483" ht="15" spans="1:10">
      <c r="A483" s="38"/>
      <c r="B483" s="38"/>
      <c r="C483" s="38"/>
      <c r="D483" s="38" t="s">
        <v>232</v>
      </c>
      <c r="E483" s="38">
        <v>28</v>
      </c>
      <c r="F483" s="38">
        <v>24</v>
      </c>
      <c r="G483" s="38" t="s">
        <v>824</v>
      </c>
      <c r="H483" s="38"/>
      <c r="I483" s="38"/>
      <c r="J483" s="38"/>
    </row>
    <row r="484" ht="15" spans="1:10">
      <c r="A484" s="38"/>
      <c r="B484" s="38"/>
      <c r="C484" s="38"/>
      <c r="D484" s="38" t="s">
        <v>233</v>
      </c>
      <c r="E484" s="38">
        <v>31</v>
      </c>
      <c r="F484" s="38">
        <v>26</v>
      </c>
      <c r="G484" s="38" t="s">
        <v>825</v>
      </c>
      <c r="H484" s="38"/>
      <c r="I484" s="38"/>
      <c r="J484" s="38"/>
    </row>
    <row r="485" ht="15" spans="1:10">
      <c r="A485" s="38"/>
      <c r="B485" s="38"/>
      <c r="C485" s="38"/>
      <c r="D485" s="38" t="s">
        <v>214</v>
      </c>
      <c r="E485" s="38">
        <v>33</v>
      </c>
      <c r="F485" s="38">
        <v>29</v>
      </c>
      <c r="G485" s="38" t="s">
        <v>826</v>
      </c>
      <c r="H485" s="38"/>
      <c r="I485" s="38"/>
      <c r="J485" s="38"/>
    </row>
    <row r="486" ht="15" spans="1:10">
      <c r="A486" s="38" t="s">
        <v>306</v>
      </c>
      <c r="B486" s="38"/>
      <c r="C486" s="38"/>
      <c r="D486" s="38" t="s">
        <v>307</v>
      </c>
      <c r="E486" s="38"/>
      <c r="F486" s="38" t="s">
        <v>307</v>
      </c>
      <c r="G486" s="38"/>
      <c r="H486" s="38" t="s">
        <v>827</v>
      </c>
      <c r="I486" s="38"/>
      <c r="J486" s="38"/>
    </row>
    <row r="487" ht="15" spans="1:10">
      <c r="A487" s="38" t="s">
        <v>309</v>
      </c>
      <c r="B487" s="38"/>
      <c r="C487" s="38"/>
      <c r="D487" s="38" t="s">
        <v>310</v>
      </c>
      <c r="E487" s="38"/>
      <c r="F487" s="38" t="s">
        <v>310</v>
      </c>
      <c r="G487" s="38"/>
      <c r="H487" s="38" t="s">
        <v>655</v>
      </c>
      <c r="I487" s="38"/>
      <c r="J487" s="38"/>
    </row>
    <row r="488" ht="16.5" spans="1:10">
      <c r="A488" s="38" t="s">
        <v>518</v>
      </c>
      <c r="B488" s="38"/>
      <c r="C488" s="38"/>
      <c r="D488" s="41" t="s">
        <v>659</v>
      </c>
      <c r="E488" s="42" t="s">
        <v>317</v>
      </c>
      <c r="F488" s="42" t="s">
        <v>317</v>
      </c>
      <c r="G488" s="38"/>
      <c r="H488" s="41"/>
      <c r="I488" s="41"/>
      <c r="J488" s="41"/>
    </row>
    <row r="489" ht="16.5" spans="1:10">
      <c r="A489" s="38" t="s">
        <v>274</v>
      </c>
      <c r="B489" s="38"/>
      <c r="C489" s="38"/>
      <c r="D489" s="41" t="s">
        <v>828</v>
      </c>
      <c r="E489" s="43" t="s">
        <v>319</v>
      </c>
      <c r="F489" s="43" t="s">
        <v>319</v>
      </c>
      <c r="G489" s="38"/>
      <c r="H489" s="41"/>
      <c r="I489" s="41"/>
      <c r="J489" s="41"/>
    </row>
    <row r="490" ht="15" spans="1:10">
      <c r="A490" s="44" t="s">
        <v>320</v>
      </c>
      <c r="B490" s="44"/>
      <c r="C490" s="44"/>
      <c r="D490" s="44"/>
      <c r="E490" s="44"/>
      <c r="F490" s="44"/>
      <c r="G490" s="44"/>
      <c r="H490" s="44"/>
      <c r="I490" s="44"/>
      <c r="J490" s="44"/>
    </row>
    <row r="491" ht="22.5" spans="1:10">
      <c r="A491" s="37" t="s">
        <v>829</v>
      </c>
      <c r="B491" s="37"/>
      <c r="C491" s="37"/>
      <c r="D491" s="37"/>
      <c r="E491" s="37"/>
      <c r="F491" s="37"/>
      <c r="G491" s="37"/>
      <c r="H491" s="37"/>
      <c r="I491" s="37"/>
      <c r="J491" s="37"/>
    </row>
    <row r="492" ht="15" spans="1:10">
      <c r="A492" s="38" t="s">
        <v>239</v>
      </c>
      <c r="B492" s="38" t="s">
        <v>830</v>
      </c>
      <c r="C492" s="38"/>
      <c r="D492" s="38"/>
      <c r="E492" s="38" t="s">
        <v>241</v>
      </c>
      <c r="F492" s="38"/>
      <c r="G492" s="38" t="s">
        <v>242</v>
      </c>
      <c r="H492" s="38"/>
      <c r="I492" s="38" t="s">
        <v>243</v>
      </c>
      <c r="J492" s="38">
        <v>14289</v>
      </c>
    </row>
    <row r="493" ht="15" spans="1:10">
      <c r="A493" s="38" t="s">
        <v>60</v>
      </c>
      <c r="B493" s="38" t="s">
        <v>667</v>
      </c>
      <c r="C493" s="38"/>
      <c r="D493" s="38" t="s">
        <v>245</v>
      </c>
      <c r="E493" s="38" t="s">
        <v>246</v>
      </c>
      <c r="F493" s="38"/>
      <c r="G493" s="38" t="s">
        <v>247</v>
      </c>
      <c r="H493" s="38" t="s">
        <v>481</v>
      </c>
      <c r="I493" s="38" t="s">
        <v>249</v>
      </c>
      <c r="J493" s="38" t="s">
        <v>831</v>
      </c>
    </row>
    <row r="494" ht="15" spans="1:10">
      <c r="A494" s="38" t="s">
        <v>251</v>
      </c>
      <c r="B494" s="38" t="s">
        <v>832</v>
      </c>
      <c r="C494" s="38"/>
      <c r="D494" s="38" t="s">
        <v>253</v>
      </c>
      <c r="E494" s="38"/>
      <c r="F494" s="38" t="s">
        <v>709</v>
      </c>
      <c r="G494" s="38" t="s">
        <v>255</v>
      </c>
      <c r="H494" s="38" t="s">
        <v>833</v>
      </c>
      <c r="I494" s="38" t="s">
        <v>257</v>
      </c>
      <c r="J494" s="38" t="s">
        <v>669</v>
      </c>
    </row>
    <row r="495" ht="31.5" spans="1:10">
      <c r="A495" s="39" t="s">
        <v>259</v>
      </c>
      <c r="B495" s="39"/>
      <c r="C495" s="39">
        <v>4</v>
      </c>
      <c r="D495" s="39"/>
      <c r="E495" s="39"/>
      <c r="F495" s="39">
        <v>1</v>
      </c>
      <c r="G495" s="39"/>
      <c r="H495" s="39"/>
      <c r="I495" s="39" t="s">
        <v>834</v>
      </c>
      <c r="J495" s="39"/>
    </row>
    <row r="496" ht="15" spans="1:10">
      <c r="A496" s="39"/>
      <c r="B496" s="39"/>
      <c r="C496" s="38">
        <v>1</v>
      </c>
      <c r="D496" s="38"/>
      <c r="E496" s="38" t="s">
        <v>261</v>
      </c>
      <c r="F496" s="38"/>
      <c r="G496" s="38">
        <v>1</v>
      </c>
      <c r="H496" s="38"/>
      <c r="I496" s="39"/>
      <c r="J496" s="39"/>
    </row>
    <row r="497" ht="15" spans="1:10">
      <c r="A497" s="39"/>
      <c r="B497" s="39"/>
      <c r="C497" s="38">
        <v>3</v>
      </c>
      <c r="D497" s="38"/>
      <c r="E497" s="38" t="s">
        <v>262</v>
      </c>
      <c r="F497" s="38"/>
      <c r="G497" s="38">
        <v>0</v>
      </c>
      <c r="H497" s="38"/>
      <c r="I497" s="39"/>
      <c r="J497" s="39"/>
    </row>
    <row r="498" ht="15" spans="1:10">
      <c r="A498" s="38" t="s">
        <v>263</v>
      </c>
      <c r="B498" s="38"/>
      <c r="C498" s="38"/>
      <c r="D498" s="38"/>
      <c r="E498" s="38"/>
      <c r="F498" s="38" t="s">
        <v>263</v>
      </c>
      <c r="G498" s="38"/>
      <c r="H498" s="38"/>
      <c r="I498" s="38"/>
      <c r="J498" s="38"/>
    </row>
    <row r="499" ht="15" spans="1:10">
      <c r="A499" s="38" t="s">
        <v>104</v>
      </c>
      <c r="B499" s="38" t="s">
        <v>103</v>
      </c>
      <c r="C499" s="38" t="s">
        <v>264</v>
      </c>
      <c r="D499" s="38" t="s">
        <v>265</v>
      </c>
      <c r="E499" s="38" t="s">
        <v>92</v>
      </c>
      <c r="F499" s="38" t="s">
        <v>92</v>
      </c>
      <c r="G499" s="38" t="s">
        <v>265</v>
      </c>
      <c r="H499" s="38" t="s">
        <v>264</v>
      </c>
      <c r="I499" s="38" t="s">
        <v>103</v>
      </c>
      <c r="J499" s="38" t="s">
        <v>104</v>
      </c>
    </row>
    <row r="500" ht="16.5" spans="1:10">
      <c r="A500" s="38"/>
      <c r="B500" s="38"/>
      <c r="C500" s="41"/>
      <c r="D500" s="38" t="s">
        <v>130</v>
      </c>
      <c r="E500" s="38">
        <v>1</v>
      </c>
      <c r="F500" s="38">
        <v>1</v>
      </c>
      <c r="G500" s="38" t="s">
        <v>835</v>
      </c>
      <c r="H500" s="41" t="s">
        <v>775</v>
      </c>
      <c r="I500" s="38"/>
      <c r="J500" s="38"/>
    </row>
    <row r="501" ht="16.5" spans="1:10">
      <c r="A501" s="38"/>
      <c r="B501" s="38"/>
      <c r="C501" s="41"/>
      <c r="D501" s="38" t="s">
        <v>133</v>
      </c>
      <c r="E501" s="38">
        <v>2</v>
      </c>
      <c r="F501" s="38">
        <v>3</v>
      </c>
      <c r="G501" s="38" t="s">
        <v>836</v>
      </c>
      <c r="H501" s="41" t="s">
        <v>347</v>
      </c>
      <c r="I501" s="38"/>
      <c r="J501" s="38"/>
    </row>
    <row r="502" ht="16.5" spans="1:10">
      <c r="A502" s="38"/>
      <c r="B502" s="38"/>
      <c r="C502" s="41"/>
      <c r="D502" s="38" t="s">
        <v>137</v>
      </c>
      <c r="E502" s="38">
        <v>3</v>
      </c>
      <c r="F502" s="38">
        <v>7</v>
      </c>
      <c r="G502" s="38" t="s">
        <v>837</v>
      </c>
      <c r="H502" s="38"/>
      <c r="I502" s="38"/>
      <c r="J502" s="38"/>
    </row>
    <row r="503" ht="16.5" spans="1:10">
      <c r="A503" s="38"/>
      <c r="B503" s="38"/>
      <c r="C503" s="41" t="s">
        <v>838</v>
      </c>
      <c r="D503" s="38" t="s">
        <v>138</v>
      </c>
      <c r="E503" s="38">
        <v>4</v>
      </c>
      <c r="F503" s="38">
        <v>11</v>
      </c>
      <c r="G503" s="38" t="s">
        <v>839</v>
      </c>
      <c r="H503" s="41" t="s">
        <v>350</v>
      </c>
      <c r="I503" s="38"/>
      <c r="J503" s="38"/>
    </row>
    <row r="504" ht="16.5" spans="1:10">
      <c r="A504" s="38"/>
      <c r="B504" s="38"/>
      <c r="C504" s="41" t="s">
        <v>398</v>
      </c>
      <c r="D504" s="38" t="s">
        <v>141</v>
      </c>
      <c r="E504" s="38">
        <v>7</v>
      </c>
      <c r="F504" s="38">
        <v>16</v>
      </c>
      <c r="G504" s="38" t="s">
        <v>840</v>
      </c>
      <c r="H504" s="38"/>
      <c r="I504" s="41" t="s">
        <v>355</v>
      </c>
      <c r="J504" s="38"/>
    </row>
    <row r="505" ht="16.5" spans="1:10">
      <c r="A505" s="38"/>
      <c r="B505" s="38"/>
      <c r="C505" s="41"/>
      <c r="D505" s="38" t="s">
        <v>271</v>
      </c>
      <c r="E505" s="38">
        <v>8</v>
      </c>
      <c r="F505" s="38">
        <v>17</v>
      </c>
      <c r="G505" s="38" t="s">
        <v>841</v>
      </c>
      <c r="H505" s="38"/>
      <c r="I505" s="38"/>
      <c r="J505" s="38"/>
    </row>
    <row r="506" ht="16.5" spans="1:10">
      <c r="A506" s="38"/>
      <c r="B506" s="38"/>
      <c r="C506" s="41"/>
      <c r="D506" s="38" t="s">
        <v>410</v>
      </c>
      <c r="E506" s="38">
        <v>9</v>
      </c>
      <c r="F506" s="38">
        <v>18</v>
      </c>
      <c r="G506" s="38" t="s">
        <v>842</v>
      </c>
      <c r="H506" s="38"/>
      <c r="I506" s="38"/>
      <c r="J506" s="38"/>
    </row>
    <row r="507" ht="16.5" spans="1:10">
      <c r="A507" s="38"/>
      <c r="B507" s="38"/>
      <c r="C507" s="41" t="s">
        <v>393</v>
      </c>
      <c r="D507" s="38" t="s">
        <v>274</v>
      </c>
      <c r="E507" s="38">
        <v>10</v>
      </c>
      <c r="F507" s="38">
        <v>20</v>
      </c>
      <c r="G507" s="38" t="s">
        <v>843</v>
      </c>
      <c r="H507" s="41" t="s">
        <v>844</v>
      </c>
      <c r="I507" s="38"/>
      <c r="J507" s="38"/>
    </row>
    <row r="508" ht="16.5" spans="1:10">
      <c r="A508" s="38"/>
      <c r="B508" s="38"/>
      <c r="C508" s="41" t="s">
        <v>775</v>
      </c>
      <c r="D508" s="38" t="s">
        <v>156</v>
      </c>
      <c r="E508" s="38">
        <v>16</v>
      </c>
      <c r="F508" s="38">
        <v>27</v>
      </c>
      <c r="G508" s="38" t="s">
        <v>845</v>
      </c>
      <c r="H508" s="41" t="s">
        <v>742</v>
      </c>
      <c r="I508" s="38"/>
      <c r="J508" s="38"/>
    </row>
    <row r="509" ht="16.5" spans="1:10">
      <c r="A509" s="38"/>
      <c r="B509" s="38"/>
      <c r="C509" s="41" t="s">
        <v>422</v>
      </c>
      <c r="D509" s="40" t="s">
        <v>298</v>
      </c>
      <c r="E509" s="38">
        <v>18</v>
      </c>
      <c r="F509" s="38">
        <v>32</v>
      </c>
      <c r="G509" s="38" t="s">
        <v>846</v>
      </c>
      <c r="H509" s="38"/>
      <c r="I509" s="38"/>
      <c r="J509" s="38"/>
    </row>
    <row r="510" ht="16.5" spans="1:10">
      <c r="A510" s="38"/>
      <c r="B510" s="38"/>
      <c r="C510" s="41"/>
      <c r="D510" s="38" t="s">
        <v>173</v>
      </c>
      <c r="E510" s="38">
        <v>32</v>
      </c>
      <c r="F510" s="38">
        <v>33</v>
      </c>
      <c r="G510" s="38" t="s">
        <v>847</v>
      </c>
      <c r="H510" s="38"/>
      <c r="I510" s="38"/>
      <c r="J510" s="38"/>
    </row>
    <row r="511" ht="15" spans="1:10">
      <c r="A511" s="40" t="s">
        <v>290</v>
      </c>
      <c r="B511" s="40"/>
      <c r="C511" s="40"/>
      <c r="D511" s="40"/>
      <c r="E511" s="40"/>
      <c r="F511" s="38" t="s">
        <v>290</v>
      </c>
      <c r="G511" s="38"/>
      <c r="H511" s="38"/>
      <c r="I511" s="38"/>
      <c r="J511" s="38"/>
    </row>
    <row r="512" ht="15" spans="1:10">
      <c r="A512" s="40" t="s">
        <v>104</v>
      </c>
      <c r="B512" s="40" t="s">
        <v>103</v>
      </c>
      <c r="C512" s="38" t="s">
        <v>291</v>
      </c>
      <c r="D512" s="38" t="s">
        <v>265</v>
      </c>
      <c r="E512" s="38" t="s">
        <v>92</v>
      </c>
      <c r="F512" s="38" t="s">
        <v>92</v>
      </c>
      <c r="G512" s="38" t="s">
        <v>265</v>
      </c>
      <c r="H512" s="38" t="s">
        <v>291</v>
      </c>
      <c r="I512" s="38" t="s">
        <v>103</v>
      </c>
      <c r="J512" s="38" t="s">
        <v>104</v>
      </c>
    </row>
    <row r="513" ht="16.5" spans="1:10">
      <c r="A513" s="38"/>
      <c r="B513" s="38"/>
      <c r="C513" s="41" t="s">
        <v>422</v>
      </c>
      <c r="D513" s="38" t="s">
        <v>205</v>
      </c>
      <c r="E513" s="38">
        <v>6</v>
      </c>
      <c r="F513" s="38">
        <v>5</v>
      </c>
      <c r="G513" s="38" t="s">
        <v>848</v>
      </c>
      <c r="H513" s="38"/>
      <c r="I513" s="38"/>
      <c r="J513" s="38"/>
    </row>
    <row r="514" ht="16.5" spans="1:10">
      <c r="A514" s="38"/>
      <c r="B514" s="38"/>
      <c r="C514" s="41" t="s">
        <v>393</v>
      </c>
      <c r="D514" s="38" t="s">
        <v>151</v>
      </c>
      <c r="E514" s="38">
        <v>11</v>
      </c>
      <c r="F514" s="38">
        <v>8</v>
      </c>
      <c r="G514" s="38" t="s">
        <v>849</v>
      </c>
      <c r="H514" s="41" t="s">
        <v>350</v>
      </c>
      <c r="I514" s="38"/>
      <c r="J514" s="38"/>
    </row>
    <row r="515" ht="16.5" spans="1:10">
      <c r="A515" s="38"/>
      <c r="B515" s="38"/>
      <c r="C515" s="38"/>
      <c r="D515" s="38" t="s">
        <v>152</v>
      </c>
      <c r="E515" s="38">
        <v>12</v>
      </c>
      <c r="F515" s="38">
        <v>9</v>
      </c>
      <c r="G515" s="38" t="s">
        <v>850</v>
      </c>
      <c r="H515" s="41" t="s">
        <v>844</v>
      </c>
      <c r="I515" s="38"/>
      <c r="J515" s="38"/>
    </row>
    <row r="516" ht="15" spans="1:10">
      <c r="A516" s="38"/>
      <c r="B516" s="38"/>
      <c r="C516" s="38"/>
      <c r="D516" s="38" t="s">
        <v>153</v>
      </c>
      <c r="E516" s="38">
        <v>13</v>
      </c>
      <c r="F516" s="38">
        <v>13</v>
      </c>
      <c r="G516" s="38" t="s">
        <v>851</v>
      </c>
      <c r="H516" s="38"/>
      <c r="I516" s="38"/>
      <c r="J516" s="38"/>
    </row>
    <row r="517" ht="16.5" spans="1:10">
      <c r="A517" s="38"/>
      <c r="B517" s="38"/>
      <c r="C517" s="38"/>
      <c r="D517" s="38" t="s">
        <v>154</v>
      </c>
      <c r="E517" s="38">
        <v>14</v>
      </c>
      <c r="F517" s="38">
        <v>23</v>
      </c>
      <c r="G517" s="38" t="s">
        <v>852</v>
      </c>
      <c r="H517" s="41" t="s">
        <v>347</v>
      </c>
      <c r="I517" s="38"/>
      <c r="J517" s="38"/>
    </row>
    <row r="518" ht="16.5" spans="1:10">
      <c r="A518" s="40"/>
      <c r="B518" s="38"/>
      <c r="C518" s="41" t="s">
        <v>838</v>
      </c>
      <c r="D518" s="38" t="s">
        <v>161</v>
      </c>
      <c r="E518" s="38">
        <v>19</v>
      </c>
      <c r="F518" s="38">
        <v>29</v>
      </c>
      <c r="G518" s="38" t="s">
        <v>853</v>
      </c>
      <c r="H518" s="41" t="s">
        <v>775</v>
      </c>
      <c r="I518" s="38"/>
      <c r="J518" s="40"/>
    </row>
    <row r="519" ht="16.5" spans="1:10">
      <c r="A519" s="38"/>
      <c r="B519" s="38"/>
      <c r="C519" s="41" t="s">
        <v>775</v>
      </c>
      <c r="D519" s="38" t="s">
        <v>286</v>
      </c>
      <c r="E519" s="38">
        <v>22</v>
      </c>
      <c r="F519" s="38">
        <v>31</v>
      </c>
      <c r="G519" s="38" t="s">
        <v>854</v>
      </c>
      <c r="H519" s="41" t="s">
        <v>742</v>
      </c>
      <c r="I519" s="38"/>
      <c r="J519" s="38"/>
    </row>
    <row r="520" ht="15" spans="1:10">
      <c r="A520" s="38"/>
      <c r="B520" s="38"/>
      <c r="C520" s="38"/>
      <c r="D520" s="38" t="s">
        <v>166</v>
      </c>
      <c r="E520" s="38">
        <v>23</v>
      </c>
      <c r="F520" s="38"/>
      <c r="G520" s="38"/>
      <c r="H520" s="38"/>
      <c r="I520" s="38"/>
      <c r="J520" s="38"/>
    </row>
    <row r="521" ht="16.5" spans="1:10">
      <c r="A521" s="38"/>
      <c r="B521" s="38"/>
      <c r="C521" s="41" t="s">
        <v>398</v>
      </c>
      <c r="D521" s="38" t="s">
        <v>169</v>
      </c>
      <c r="E521" s="38">
        <v>27</v>
      </c>
      <c r="F521" s="38"/>
      <c r="G521" s="38"/>
      <c r="H521" s="38"/>
      <c r="I521" s="38"/>
      <c r="J521" s="38"/>
    </row>
    <row r="522" ht="15" spans="1:10">
      <c r="A522" s="38"/>
      <c r="B522" s="38"/>
      <c r="C522" s="38"/>
      <c r="D522" s="38" t="s">
        <v>232</v>
      </c>
      <c r="E522" s="38">
        <v>28</v>
      </c>
      <c r="F522" s="38"/>
      <c r="G522" s="38"/>
      <c r="H522" s="38"/>
      <c r="I522" s="38"/>
      <c r="J522" s="38"/>
    </row>
    <row r="523" ht="15" spans="1:10">
      <c r="A523" s="38"/>
      <c r="B523" s="38"/>
      <c r="C523" s="38"/>
      <c r="D523" s="38" t="s">
        <v>214</v>
      </c>
      <c r="E523" s="38">
        <v>33</v>
      </c>
      <c r="F523" s="38"/>
      <c r="G523" s="38"/>
      <c r="H523" s="38"/>
      <c r="I523" s="38"/>
      <c r="J523" s="38"/>
    </row>
    <row r="524" ht="15" spans="1:10">
      <c r="A524" s="38"/>
      <c r="B524" s="38"/>
      <c r="C524" s="38"/>
      <c r="D524" s="38" t="s">
        <v>234</v>
      </c>
      <c r="E524" s="38">
        <v>37</v>
      </c>
      <c r="F524" s="38"/>
      <c r="G524" s="38"/>
      <c r="H524" s="38"/>
      <c r="I524" s="38"/>
      <c r="J524" s="38"/>
    </row>
    <row r="525" ht="15" spans="1:10">
      <c r="A525" s="38" t="s">
        <v>306</v>
      </c>
      <c r="B525" s="38"/>
      <c r="C525" s="38"/>
      <c r="D525" s="38" t="s">
        <v>307</v>
      </c>
      <c r="E525" s="38"/>
      <c r="F525" s="38" t="s">
        <v>307</v>
      </c>
      <c r="G525" s="38"/>
      <c r="H525" s="38" t="s">
        <v>855</v>
      </c>
      <c r="I525" s="38"/>
      <c r="J525" s="38"/>
    </row>
    <row r="526" ht="15" spans="1:10">
      <c r="A526" s="38" t="s">
        <v>309</v>
      </c>
      <c r="B526" s="38"/>
      <c r="C526" s="38"/>
      <c r="D526" s="38" t="s">
        <v>310</v>
      </c>
      <c r="E526" s="38"/>
      <c r="F526" s="38" t="s">
        <v>310</v>
      </c>
      <c r="G526" s="38"/>
      <c r="H526" s="38" t="s">
        <v>655</v>
      </c>
      <c r="I526" s="38"/>
      <c r="J526" s="38"/>
    </row>
    <row r="527" ht="16.5" spans="1:10">
      <c r="A527" s="38" t="s">
        <v>856</v>
      </c>
      <c r="B527" s="38"/>
      <c r="C527" s="38"/>
      <c r="D527" s="41" t="s">
        <v>448</v>
      </c>
      <c r="E527" s="42"/>
      <c r="F527" s="42"/>
      <c r="G527" s="41" t="s">
        <v>268</v>
      </c>
      <c r="H527" s="38" t="s">
        <v>857</v>
      </c>
      <c r="I527" s="38"/>
      <c r="J527" s="38"/>
    </row>
    <row r="528" ht="16.5" spans="1:10">
      <c r="A528" s="38" t="s">
        <v>858</v>
      </c>
      <c r="B528" s="38"/>
      <c r="C528" s="38"/>
      <c r="D528" s="41" t="s">
        <v>789</v>
      </c>
      <c r="E528" s="56" t="s">
        <v>317</v>
      </c>
      <c r="F528" s="56" t="s">
        <v>317</v>
      </c>
      <c r="G528" s="41"/>
      <c r="H528" s="41"/>
      <c r="I528" s="41"/>
      <c r="J528" s="41"/>
    </row>
    <row r="529" ht="16.5" spans="1:10">
      <c r="A529" s="38" t="s">
        <v>656</v>
      </c>
      <c r="B529" s="38"/>
      <c r="C529" s="38"/>
      <c r="D529" s="41" t="s">
        <v>393</v>
      </c>
      <c r="E529" s="77" t="s">
        <v>319</v>
      </c>
      <c r="F529" s="56" t="s">
        <v>319</v>
      </c>
      <c r="G529" s="41"/>
      <c r="H529" s="41"/>
      <c r="I529" s="41"/>
      <c r="J529" s="41"/>
    </row>
    <row r="530" ht="16.5" spans="1:10">
      <c r="A530" s="38" t="s">
        <v>859</v>
      </c>
      <c r="B530" s="38"/>
      <c r="C530" s="38"/>
      <c r="D530" s="41" t="s">
        <v>318</v>
      </c>
      <c r="E530" s="71"/>
      <c r="F530" s="71"/>
      <c r="G530" s="38"/>
      <c r="H530" s="41"/>
      <c r="I530" s="41"/>
      <c r="J530" s="41"/>
    </row>
    <row r="531" ht="15" spans="1:10">
      <c r="A531" s="44" t="s">
        <v>320</v>
      </c>
      <c r="B531" s="44"/>
      <c r="C531" s="44"/>
      <c r="D531" s="44"/>
      <c r="E531" s="44"/>
      <c r="F531" s="44"/>
      <c r="G531" s="44"/>
      <c r="H531" s="44"/>
      <c r="I531" s="44"/>
      <c r="J531" s="44"/>
    </row>
    <row r="532" ht="22.5" spans="1:10">
      <c r="A532" s="37" t="s">
        <v>860</v>
      </c>
      <c r="B532" s="37"/>
      <c r="C532" s="37"/>
      <c r="D532" s="37"/>
      <c r="E532" s="37"/>
      <c r="F532" s="37"/>
      <c r="G532" s="37"/>
      <c r="H532" s="37"/>
      <c r="I532" s="37"/>
      <c r="J532" s="37"/>
    </row>
    <row r="533" ht="15" spans="1:10">
      <c r="A533" s="38" t="s">
        <v>239</v>
      </c>
      <c r="B533" s="38" t="s">
        <v>861</v>
      </c>
      <c r="C533" s="38"/>
      <c r="D533" s="38"/>
      <c r="E533" s="38" t="s">
        <v>241</v>
      </c>
      <c r="F533" s="38"/>
      <c r="G533" s="38" t="s">
        <v>862</v>
      </c>
      <c r="H533" s="38"/>
      <c r="I533" s="38" t="s">
        <v>243</v>
      </c>
      <c r="J533" s="38">
        <v>23657</v>
      </c>
    </row>
    <row r="534" ht="15" spans="1:10">
      <c r="A534" s="38" t="s">
        <v>60</v>
      </c>
      <c r="B534" s="38" t="s">
        <v>863</v>
      </c>
      <c r="C534" s="38"/>
      <c r="D534" s="38" t="s">
        <v>245</v>
      </c>
      <c r="E534" s="38" t="s">
        <v>864</v>
      </c>
      <c r="F534" s="38"/>
      <c r="G534" s="38" t="s">
        <v>247</v>
      </c>
      <c r="H534" s="38" t="s">
        <v>479</v>
      </c>
      <c r="I534" s="38" t="s">
        <v>249</v>
      </c>
      <c r="J534" s="38" t="s">
        <v>865</v>
      </c>
    </row>
    <row r="535" ht="15" spans="1:10">
      <c r="A535" s="38" t="s">
        <v>251</v>
      </c>
      <c r="B535" s="38" t="s">
        <v>432</v>
      </c>
      <c r="C535" s="38"/>
      <c r="D535" s="38" t="s">
        <v>253</v>
      </c>
      <c r="E535" s="38"/>
      <c r="F535" s="38" t="s">
        <v>866</v>
      </c>
      <c r="G535" s="38" t="s">
        <v>255</v>
      </c>
      <c r="H535" s="38" t="s">
        <v>434</v>
      </c>
      <c r="I535" s="38" t="s">
        <v>257</v>
      </c>
      <c r="J535" s="38" t="s">
        <v>867</v>
      </c>
    </row>
    <row r="536" ht="31.5" spans="1:10">
      <c r="A536" s="39" t="s">
        <v>868</v>
      </c>
      <c r="B536" s="39"/>
      <c r="C536" s="39">
        <v>0</v>
      </c>
      <c r="D536" s="39"/>
      <c r="E536" s="39"/>
      <c r="F536" s="39">
        <v>3</v>
      </c>
      <c r="G536" s="39"/>
      <c r="H536" s="39"/>
      <c r="I536" s="39" t="s">
        <v>259</v>
      </c>
      <c r="J536" s="39"/>
    </row>
    <row r="537" ht="15" spans="1:10">
      <c r="A537" s="39"/>
      <c r="B537" s="39"/>
      <c r="C537" s="38">
        <v>0</v>
      </c>
      <c r="D537" s="38"/>
      <c r="E537" s="38" t="s">
        <v>261</v>
      </c>
      <c r="F537" s="38"/>
      <c r="G537" s="38">
        <v>2</v>
      </c>
      <c r="H537" s="38"/>
      <c r="I537" s="39"/>
      <c r="J537" s="39"/>
    </row>
    <row r="538" ht="15" spans="1:10">
      <c r="A538" s="39"/>
      <c r="B538" s="39"/>
      <c r="C538" s="38">
        <v>0</v>
      </c>
      <c r="D538" s="38"/>
      <c r="E538" s="38" t="s">
        <v>262</v>
      </c>
      <c r="F538" s="38"/>
      <c r="G538" s="38">
        <v>1</v>
      </c>
      <c r="H538" s="38"/>
      <c r="I538" s="39"/>
      <c r="J538" s="39"/>
    </row>
    <row r="539" ht="15" spans="1:10">
      <c r="A539" s="38" t="s">
        <v>263</v>
      </c>
      <c r="B539" s="38"/>
      <c r="C539" s="38"/>
      <c r="D539" s="38"/>
      <c r="E539" s="38"/>
      <c r="F539" s="38" t="s">
        <v>263</v>
      </c>
      <c r="G539" s="38"/>
      <c r="H539" s="38"/>
      <c r="I539" s="38"/>
      <c r="J539" s="38"/>
    </row>
    <row r="540" ht="15" spans="1:10">
      <c r="A540" s="38" t="s">
        <v>104</v>
      </c>
      <c r="B540" s="38" t="s">
        <v>103</v>
      </c>
      <c r="C540" s="38" t="s">
        <v>264</v>
      </c>
      <c r="D540" s="38" t="s">
        <v>265</v>
      </c>
      <c r="E540" s="38" t="s">
        <v>92</v>
      </c>
      <c r="F540" s="38" t="s">
        <v>92</v>
      </c>
      <c r="G540" s="38" t="s">
        <v>265</v>
      </c>
      <c r="H540" s="38" t="s">
        <v>264</v>
      </c>
      <c r="I540" s="38" t="s">
        <v>103</v>
      </c>
      <c r="J540" s="38" t="s">
        <v>104</v>
      </c>
    </row>
    <row r="541" ht="16.5" spans="1:10">
      <c r="A541" s="38"/>
      <c r="B541" s="41"/>
      <c r="C541" s="41" t="s">
        <v>279</v>
      </c>
      <c r="D541" s="38" t="s">
        <v>869</v>
      </c>
      <c r="E541" s="38">
        <v>6</v>
      </c>
      <c r="F541" s="38">
        <v>1</v>
      </c>
      <c r="G541" s="38" t="s">
        <v>130</v>
      </c>
      <c r="H541" s="41"/>
      <c r="I541" s="38"/>
      <c r="J541" s="38"/>
    </row>
    <row r="542" ht="16.5" spans="1:10">
      <c r="A542" s="38"/>
      <c r="B542" s="41"/>
      <c r="C542" s="41" t="s">
        <v>347</v>
      </c>
      <c r="D542" s="38" t="s">
        <v>870</v>
      </c>
      <c r="E542" s="38">
        <v>7</v>
      </c>
      <c r="F542" s="38">
        <v>3</v>
      </c>
      <c r="G542" s="38" t="s">
        <v>137</v>
      </c>
      <c r="H542" s="41"/>
      <c r="I542" s="38"/>
      <c r="J542" s="38"/>
    </row>
    <row r="543" ht="16.5" spans="1:10">
      <c r="A543" s="38"/>
      <c r="B543" s="38"/>
      <c r="C543" s="38"/>
      <c r="D543" s="38" t="s">
        <v>871</v>
      </c>
      <c r="E543" s="38">
        <v>9</v>
      </c>
      <c r="F543" s="38">
        <v>4</v>
      </c>
      <c r="G543" s="38" t="s">
        <v>138</v>
      </c>
      <c r="H543" s="41"/>
      <c r="I543" s="38"/>
      <c r="J543" s="38"/>
    </row>
    <row r="544" ht="16.5" spans="1:10">
      <c r="A544" s="38"/>
      <c r="B544" s="38"/>
      <c r="C544" s="38"/>
      <c r="D544" s="38" t="s">
        <v>872</v>
      </c>
      <c r="E544" s="38">
        <v>14</v>
      </c>
      <c r="F544" s="38">
        <v>8</v>
      </c>
      <c r="G544" s="38" t="s">
        <v>271</v>
      </c>
      <c r="H544" s="41"/>
      <c r="I544" s="38"/>
      <c r="J544" s="38"/>
    </row>
    <row r="545" ht="16.5" spans="1:10">
      <c r="A545" s="38"/>
      <c r="B545" s="38"/>
      <c r="C545" s="41" t="s">
        <v>873</v>
      </c>
      <c r="D545" s="38" t="s">
        <v>874</v>
      </c>
      <c r="E545" s="38">
        <v>16</v>
      </c>
      <c r="F545" s="38">
        <v>9</v>
      </c>
      <c r="G545" s="38" t="s">
        <v>410</v>
      </c>
      <c r="H545" s="41" t="s">
        <v>393</v>
      </c>
      <c r="I545" s="41" t="s">
        <v>875</v>
      </c>
      <c r="J545" s="38"/>
    </row>
    <row r="546" ht="16.5" spans="1:10">
      <c r="A546" s="38"/>
      <c r="B546" s="41" t="s">
        <v>876</v>
      </c>
      <c r="C546" s="38"/>
      <c r="D546" s="38" t="s">
        <v>877</v>
      </c>
      <c r="E546" s="38">
        <v>21</v>
      </c>
      <c r="F546" s="38">
        <v>13</v>
      </c>
      <c r="G546" s="38" t="s">
        <v>153</v>
      </c>
      <c r="H546" s="41"/>
      <c r="I546" s="38"/>
      <c r="J546" s="38"/>
    </row>
    <row r="547" ht="16.5" spans="1:10">
      <c r="A547" s="38"/>
      <c r="B547" s="38"/>
      <c r="C547" s="38"/>
      <c r="D547" s="38" t="s">
        <v>878</v>
      </c>
      <c r="E547" s="38">
        <v>22</v>
      </c>
      <c r="F547" s="38">
        <v>18</v>
      </c>
      <c r="G547" s="40" t="s">
        <v>298</v>
      </c>
      <c r="H547" s="41" t="s">
        <v>496</v>
      </c>
      <c r="I547" s="38"/>
      <c r="J547" s="38"/>
    </row>
    <row r="548" ht="16.5" spans="1:10">
      <c r="A548" s="38"/>
      <c r="B548" s="38"/>
      <c r="C548" s="41" t="s">
        <v>439</v>
      </c>
      <c r="D548" s="38" t="s">
        <v>879</v>
      </c>
      <c r="E548" s="38">
        <v>29</v>
      </c>
      <c r="F548" s="38">
        <v>22</v>
      </c>
      <c r="G548" s="38" t="s">
        <v>286</v>
      </c>
      <c r="H548" s="41" t="s">
        <v>465</v>
      </c>
      <c r="I548" s="38"/>
      <c r="J548" s="38"/>
    </row>
    <row r="549" ht="16.5" spans="1:10">
      <c r="A549" s="38"/>
      <c r="B549" s="38"/>
      <c r="C549" s="38"/>
      <c r="D549" s="38" t="s">
        <v>880</v>
      </c>
      <c r="E549" s="38">
        <v>30</v>
      </c>
      <c r="F549" s="38">
        <v>27</v>
      </c>
      <c r="G549" s="38" t="s">
        <v>169</v>
      </c>
      <c r="H549" s="41" t="s">
        <v>398</v>
      </c>
      <c r="I549" s="38"/>
      <c r="J549" s="38"/>
    </row>
    <row r="550" ht="16.5" spans="1:10">
      <c r="A550" s="38"/>
      <c r="B550" s="41" t="s">
        <v>789</v>
      </c>
      <c r="C550" s="38"/>
      <c r="D550" s="38" t="s">
        <v>881</v>
      </c>
      <c r="E550" s="38">
        <v>32</v>
      </c>
      <c r="F550" s="38">
        <v>32</v>
      </c>
      <c r="G550" s="38" t="s">
        <v>173</v>
      </c>
      <c r="H550" s="41"/>
      <c r="I550" s="38"/>
      <c r="J550" s="38"/>
    </row>
    <row r="551" ht="16.5" spans="1:10">
      <c r="A551" s="38"/>
      <c r="B551" s="38"/>
      <c r="C551" s="41" t="s">
        <v>586</v>
      </c>
      <c r="D551" s="38" t="s">
        <v>882</v>
      </c>
      <c r="E551" s="38">
        <v>36</v>
      </c>
      <c r="F551" s="38">
        <v>33</v>
      </c>
      <c r="G551" s="38" t="s">
        <v>214</v>
      </c>
      <c r="H551" s="41" t="s">
        <v>883</v>
      </c>
      <c r="I551" s="38"/>
      <c r="J551" s="38"/>
    </row>
    <row r="552" ht="15" spans="1:10">
      <c r="A552" s="40" t="s">
        <v>290</v>
      </c>
      <c r="B552" s="40"/>
      <c r="C552" s="40"/>
      <c r="D552" s="40"/>
      <c r="E552" s="40"/>
      <c r="F552" s="38" t="s">
        <v>290</v>
      </c>
      <c r="G552" s="38"/>
      <c r="H552" s="38"/>
      <c r="I552" s="38"/>
      <c r="J552" s="38"/>
    </row>
    <row r="553" ht="15" spans="1:10">
      <c r="A553" s="40" t="s">
        <v>104</v>
      </c>
      <c r="B553" s="40" t="s">
        <v>103</v>
      </c>
      <c r="C553" s="38" t="s">
        <v>291</v>
      </c>
      <c r="D553" s="38" t="s">
        <v>265</v>
      </c>
      <c r="E553" s="38" t="s">
        <v>92</v>
      </c>
      <c r="F553" s="38" t="s">
        <v>92</v>
      </c>
      <c r="G553" s="38" t="s">
        <v>265</v>
      </c>
      <c r="H553" s="38" t="s">
        <v>291</v>
      </c>
      <c r="I553" s="38" t="s">
        <v>103</v>
      </c>
      <c r="J553" s="38" t="s">
        <v>104</v>
      </c>
    </row>
    <row r="554" ht="16.5" spans="1:10">
      <c r="A554" s="38"/>
      <c r="B554" s="38"/>
      <c r="C554" s="41" t="s">
        <v>279</v>
      </c>
      <c r="D554" s="38" t="s">
        <v>884</v>
      </c>
      <c r="E554" s="38">
        <v>2</v>
      </c>
      <c r="F554" s="38">
        <v>2</v>
      </c>
      <c r="G554" s="38" t="s">
        <v>133</v>
      </c>
      <c r="H554" s="38"/>
      <c r="I554" s="38"/>
      <c r="J554" s="38"/>
    </row>
    <row r="555" ht="15" spans="1:10">
      <c r="A555" s="38"/>
      <c r="B555" s="38"/>
      <c r="C555" s="38"/>
      <c r="D555" s="38" t="s">
        <v>885</v>
      </c>
      <c r="E555" s="38">
        <v>3</v>
      </c>
      <c r="F555" s="38">
        <v>6</v>
      </c>
      <c r="G555" s="38" t="s">
        <v>205</v>
      </c>
      <c r="H555" s="38"/>
      <c r="I555" s="38"/>
      <c r="J555" s="38"/>
    </row>
    <row r="556" ht="16.5" spans="1:10">
      <c r="A556" s="40"/>
      <c r="B556" s="38"/>
      <c r="C556" s="38"/>
      <c r="D556" s="38" t="s">
        <v>886</v>
      </c>
      <c r="E556" s="38">
        <v>4</v>
      </c>
      <c r="F556" s="38">
        <v>7</v>
      </c>
      <c r="G556" s="38" t="s">
        <v>141</v>
      </c>
      <c r="H556" s="41" t="s">
        <v>883</v>
      </c>
      <c r="I556" s="38"/>
      <c r="J556" s="38"/>
    </row>
    <row r="557" ht="16.5" spans="1:10">
      <c r="A557" s="38"/>
      <c r="B557" s="38"/>
      <c r="C557" s="38"/>
      <c r="D557" s="38" t="s">
        <v>887</v>
      </c>
      <c r="E557" s="38">
        <v>5</v>
      </c>
      <c r="F557" s="38">
        <v>10</v>
      </c>
      <c r="G557" s="38" t="s">
        <v>274</v>
      </c>
      <c r="H557" s="41" t="s">
        <v>398</v>
      </c>
      <c r="I557" s="41" t="s">
        <v>492</v>
      </c>
      <c r="J557" s="38"/>
    </row>
    <row r="558" ht="16.5" spans="1:10">
      <c r="A558" s="38"/>
      <c r="B558" s="38"/>
      <c r="C558" s="41" t="s">
        <v>586</v>
      </c>
      <c r="D558" s="38" t="s">
        <v>888</v>
      </c>
      <c r="E558" s="38">
        <v>10</v>
      </c>
      <c r="F558" s="38">
        <v>11</v>
      </c>
      <c r="G558" s="38" t="s">
        <v>151</v>
      </c>
      <c r="H558" s="40"/>
      <c r="I558" s="38"/>
      <c r="J558" s="38"/>
    </row>
    <row r="559" ht="16.5" spans="1:10">
      <c r="A559" s="38"/>
      <c r="B559" s="41" t="s">
        <v>595</v>
      </c>
      <c r="C559" s="41" t="s">
        <v>873</v>
      </c>
      <c r="D559" s="38" t="s">
        <v>889</v>
      </c>
      <c r="E559" s="38">
        <v>11</v>
      </c>
      <c r="F559" s="38">
        <v>12</v>
      </c>
      <c r="G559" s="38" t="s">
        <v>152</v>
      </c>
      <c r="H559" s="38"/>
      <c r="I559" s="38"/>
      <c r="J559" s="40"/>
    </row>
    <row r="560" ht="16.5" spans="1:10">
      <c r="A560" s="38"/>
      <c r="B560" s="38"/>
      <c r="C560" s="38"/>
      <c r="D560" s="38" t="s">
        <v>890</v>
      </c>
      <c r="E560" s="38">
        <v>17</v>
      </c>
      <c r="F560" s="38">
        <v>14</v>
      </c>
      <c r="G560" s="38" t="s">
        <v>154</v>
      </c>
      <c r="H560" s="41" t="s">
        <v>393</v>
      </c>
      <c r="I560" s="38"/>
      <c r="J560" s="38"/>
    </row>
    <row r="561" ht="16.5" spans="1:10">
      <c r="A561" s="38"/>
      <c r="B561" s="38"/>
      <c r="C561" s="38"/>
      <c r="D561" s="38" t="s">
        <v>891</v>
      </c>
      <c r="E561" s="38">
        <v>18</v>
      </c>
      <c r="F561" s="38">
        <v>16</v>
      </c>
      <c r="G561" s="38" t="s">
        <v>156</v>
      </c>
      <c r="H561" s="41" t="s">
        <v>496</v>
      </c>
      <c r="I561" s="38"/>
      <c r="J561" s="38"/>
    </row>
    <row r="562" ht="16.5" spans="1:10">
      <c r="A562" s="38"/>
      <c r="B562" s="38"/>
      <c r="C562" s="41" t="s">
        <v>439</v>
      </c>
      <c r="D562" s="38" t="s">
        <v>892</v>
      </c>
      <c r="E562" s="38">
        <v>23</v>
      </c>
      <c r="F562" s="38">
        <v>17</v>
      </c>
      <c r="G562" s="38" t="s">
        <v>296</v>
      </c>
      <c r="H562" s="38"/>
      <c r="I562" s="38"/>
      <c r="J562" s="38"/>
    </row>
    <row r="563" ht="16.5" spans="1:10">
      <c r="A563" s="38"/>
      <c r="B563" s="38"/>
      <c r="C563" s="38"/>
      <c r="D563" s="38" t="s">
        <v>893</v>
      </c>
      <c r="E563" s="38">
        <v>25</v>
      </c>
      <c r="F563" s="38">
        <v>20</v>
      </c>
      <c r="G563" s="38" t="s">
        <v>162</v>
      </c>
      <c r="H563" s="41" t="s">
        <v>465</v>
      </c>
      <c r="I563" s="38"/>
      <c r="J563" s="38"/>
    </row>
    <row r="564" ht="15" spans="1:10">
      <c r="A564" s="38"/>
      <c r="B564" s="38"/>
      <c r="C564" s="38"/>
      <c r="D564" s="38" t="s">
        <v>894</v>
      </c>
      <c r="E564" s="38">
        <v>33</v>
      </c>
      <c r="F564" s="38">
        <v>23</v>
      </c>
      <c r="G564" s="38" t="s">
        <v>166</v>
      </c>
      <c r="H564" s="38"/>
      <c r="I564" s="38"/>
      <c r="J564" s="38"/>
    </row>
    <row r="565" ht="16.5" spans="1:10">
      <c r="A565" s="38"/>
      <c r="B565" s="38"/>
      <c r="C565" s="41" t="s">
        <v>347</v>
      </c>
      <c r="D565" s="38" t="s">
        <v>895</v>
      </c>
      <c r="E565" s="38">
        <v>40</v>
      </c>
      <c r="F565" s="38">
        <v>31</v>
      </c>
      <c r="G565" s="38" t="s">
        <v>233</v>
      </c>
      <c r="H565" s="38"/>
      <c r="I565" s="38"/>
      <c r="J565" s="38"/>
    </row>
    <row r="566" ht="15" spans="1:10">
      <c r="A566" s="38" t="s">
        <v>896</v>
      </c>
      <c r="B566" s="38"/>
      <c r="C566" s="38"/>
      <c r="D566" s="38" t="s">
        <v>307</v>
      </c>
      <c r="E566" s="38"/>
      <c r="F566" s="38" t="s">
        <v>307</v>
      </c>
      <c r="G566" s="38"/>
      <c r="H566" s="38" t="s">
        <v>306</v>
      </c>
      <c r="I566" s="38"/>
      <c r="J566" s="38"/>
    </row>
    <row r="567" ht="15" spans="1:10">
      <c r="A567" s="38" t="s">
        <v>655</v>
      </c>
      <c r="B567" s="38"/>
      <c r="C567" s="38"/>
      <c r="D567" s="38" t="s">
        <v>310</v>
      </c>
      <c r="E567" s="38"/>
      <c r="F567" s="38" t="s">
        <v>310</v>
      </c>
      <c r="G567" s="38"/>
      <c r="H567" s="38" t="s">
        <v>309</v>
      </c>
      <c r="I567" s="38"/>
      <c r="J567" s="38"/>
    </row>
    <row r="568" ht="16.5" spans="1:10">
      <c r="A568" s="38"/>
      <c r="B568" s="38"/>
      <c r="C568" s="38"/>
      <c r="D568" s="38"/>
      <c r="E568" s="42"/>
      <c r="F568" s="42"/>
      <c r="G568" s="41" t="s">
        <v>517</v>
      </c>
      <c r="H568" s="38" t="s">
        <v>897</v>
      </c>
      <c r="I568" s="38"/>
      <c r="J568" s="38"/>
    </row>
    <row r="569" ht="16.5" spans="1:10">
      <c r="A569" s="38"/>
      <c r="B569" s="38"/>
      <c r="C569" s="38"/>
      <c r="D569" s="38"/>
      <c r="E569" s="56" t="s">
        <v>317</v>
      </c>
      <c r="F569" s="56" t="s">
        <v>317</v>
      </c>
      <c r="G569" s="41" t="s">
        <v>566</v>
      </c>
      <c r="H569" s="38" t="s">
        <v>898</v>
      </c>
      <c r="I569" s="38"/>
      <c r="J569" s="38"/>
    </row>
    <row r="570" ht="16.5" spans="1:10">
      <c r="A570" s="38"/>
      <c r="B570" s="38"/>
      <c r="C570" s="38"/>
      <c r="D570" s="38"/>
      <c r="E570" s="43" t="s">
        <v>319</v>
      </c>
      <c r="F570" s="43" t="s">
        <v>319</v>
      </c>
      <c r="G570" s="41" t="s">
        <v>336</v>
      </c>
      <c r="H570" s="38" t="s">
        <v>704</v>
      </c>
      <c r="I570" s="38"/>
      <c r="J570" s="38"/>
    </row>
    <row r="571" ht="15" spans="1:10">
      <c r="A571" s="46" t="s">
        <v>899</v>
      </c>
      <c r="B571" s="46"/>
      <c r="C571" s="46"/>
      <c r="D571" s="46"/>
      <c r="E571" s="46"/>
      <c r="F571" s="46"/>
      <c r="G571" s="46"/>
      <c r="H571" s="46"/>
      <c r="I571" s="46"/>
      <c r="J571" s="46"/>
    </row>
    <row r="572" ht="15" spans="1:10">
      <c r="A572" s="47" t="s">
        <v>320</v>
      </c>
      <c r="B572" s="47"/>
      <c r="C572" s="47"/>
      <c r="D572" s="47"/>
      <c r="E572" s="47"/>
      <c r="F572" s="47"/>
      <c r="G572" s="47"/>
      <c r="H572" s="48"/>
      <c r="I572" s="55"/>
      <c r="J572" s="47"/>
    </row>
    <row r="573" ht="22.5" spans="1:10">
      <c r="A573" s="37" t="s">
        <v>900</v>
      </c>
      <c r="B573" s="37"/>
      <c r="C573" s="37"/>
      <c r="D573" s="37"/>
      <c r="E573" s="37"/>
      <c r="F573" s="37"/>
      <c r="G573" s="37"/>
      <c r="H573" s="37"/>
      <c r="I573" s="37"/>
      <c r="J573" s="37"/>
    </row>
    <row r="574" ht="15" spans="1:10">
      <c r="A574" s="38" t="s">
        <v>239</v>
      </c>
      <c r="B574" s="38" t="s">
        <v>901</v>
      </c>
      <c r="C574" s="38"/>
      <c r="D574" s="38"/>
      <c r="E574" s="38" t="s">
        <v>241</v>
      </c>
      <c r="F574" s="38"/>
      <c r="G574" s="38" t="s">
        <v>902</v>
      </c>
      <c r="H574" s="38"/>
      <c r="I574" s="38" t="s">
        <v>243</v>
      </c>
      <c r="J574" s="38">
        <v>7339</v>
      </c>
    </row>
    <row r="575" ht="15" spans="1:10">
      <c r="A575" s="38" t="s">
        <v>60</v>
      </c>
      <c r="B575" s="38" t="s">
        <v>254</v>
      </c>
      <c r="C575" s="38"/>
      <c r="D575" s="38" t="s">
        <v>245</v>
      </c>
      <c r="E575" s="38" t="s">
        <v>903</v>
      </c>
      <c r="F575" s="38"/>
      <c r="G575" s="38" t="s">
        <v>247</v>
      </c>
      <c r="H575" s="38" t="s">
        <v>378</v>
      </c>
      <c r="I575" s="38" t="s">
        <v>249</v>
      </c>
      <c r="J575" s="38" t="s">
        <v>380</v>
      </c>
    </row>
    <row r="576" ht="15" spans="1:10">
      <c r="A576" s="38" t="s">
        <v>251</v>
      </c>
      <c r="B576" s="38" t="s">
        <v>377</v>
      </c>
      <c r="C576" s="38"/>
      <c r="D576" s="38" t="s">
        <v>253</v>
      </c>
      <c r="E576" s="38"/>
      <c r="F576" s="38" t="s">
        <v>904</v>
      </c>
      <c r="G576" s="38" t="s">
        <v>255</v>
      </c>
      <c r="H576" s="38" t="s">
        <v>905</v>
      </c>
      <c r="I576" s="38" t="s">
        <v>257</v>
      </c>
      <c r="J576" s="38" t="s">
        <v>625</v>
      </c>
    </row>
    <row r="577" ht="31.5" spans="1:10">
      <c r="A577" s="39" t="s">
        <v>906</v>
      </c>
      <c r="B577" s="39"/>
      <c r="C577" s="39">
        <v>1</v>
      </c>
      <c r="D577" s="39"/>
      <c r="E577" s="39"/>
      <c r="F577" s="39">
        <v>2</v>
      </c>
      <c r="G577" s="39"/>
      <c r="H577" s="39"/>
      <c r="I577" s="39" t="s">
        <v>259</v>
      </c>
      <c r="J577" s="39"/>
    </row>
    <row r="578" ht="15" spans="1:10">
      <c r="A578" s="39"/>
      <c r="B578" s="39"/>
      <c r="C578" s="38">
        <v>0</v>
      </c>
      <c r="D578" s="38"/>
      <c r="E578" s="38" t="s">
        <v>261</v>
      </c>
      <c r="F578" s="38"/>
      <c r="G578" s="38">
        <v>0</v>
      </c>
      <c r="H578" s="38"/>
      <c r="I578" s="39"/>
      <c r="J578" s="39"/>
    </row>
    <row r="579" ht="15" spans="1:10">
      <c r="A579" s="39"/>
      <c r="B579" s="39"/>
      <c r="C579" s="38">
        <v>1</v>
      </c>
      <c r="D579" s="38"/>
      <c r="E579" s="38" t="s">
        <v>262</v>
      </c>
      <c r="F579" s="38"/>
      <c r="G579" s="38">
        <v>2</v>
      </c>
      <c r="H579" s="38"/>
      <c r="I579" s="39"/>
      <c r="J579" s="39"/>
    </row>
    <row r="580" ht="15" spans="1:10">
      <c r="A580" s="38" t="s">
        <v>263</v>
      </c>
      <c r="B580" s="38"/>
      <c r="C580" s="38"/>
      <c r="D580" s="38"/>
      <c r="E580" s="38"/>
      <c r="F580" s="38" t="s">
        <v>263</v>
      </c>
      <c r="G580" s="38"/>
      <c r="H580" s="38"/>
      <c r="I580" s="38"/>
      <c r="J580" s="38"/>
    </row>
    <row r="581" ht="15" spans="1:10">
      <c r="A581" s="38" t="s">
        <v>104</v>
      </c>
      <c r="B581" s="38" t="s">
        <v>103</v>
      </c>
      <c r="C581" s="38" t="s">
        <v>264</v>
      </c>
      <c r="D581" s="38" t="s">
        <v>265</v>
      </c>
      <c r="E581" s="38" t="s">
        <v>92</v>
      </c>
      <c r="F581" s="38" t="s">
        <v>92</v>
      </c>
      <c r="G581" s="38" t="s">
        <v>265</v>
      </c>
      <c r="H581" s="38" t="s">
        <v>264</v>
      </c>
      <c r="I581" s="38" t="s">
        <v>103</v>
      </c>
      <c r="J581" s="38" t="s">
        <v>104</v>
      </c>
    </row>
    <row r="582" ht="16.5" spans="1:10">
      <c r="A582" s="40"/>
      <c r="B582" s="40"/>
      <c r="C582" s="41" t="s">
        <v>425</v>
      </c>
      <c r="D582" s="40" t="s">
        <v>907</v>
      </c>
      <c r="E582" s="40">
        <v>5</v>
      </c>
      <c r="F582" s="38">
        <v>1</v>
      </c>
      <c r="G582" s="38" t="s">
        <v>130</v>
      </c>
      <c r="H582" s="41"/>
      <c r="I582" s="38"/>
      <c r="J582" s="38"/>
    </row>
    <row r="583" ht="16.5" spans="1:10">
      <c r="A583" s="40"/>
      <c r="B583" s="40"/>
      <c r="C583" s="41"/>
      <c r="D583" s="40" t="s">
        <v>908</v>
      </c>
      <c r="E583" s="40">
        <v>6</v>
      </c>
      <c r="F583" s="38">
        <v>3</v>
      </c>
      <c r="G583" s="38" t="s">
        <v>137</v>
      </c>
      <c r="H583" s="41"/>
      <c r="I583" s="38"/>
      <c r="J583" s="38"/>
    </row>
    <row r="584" ht="16.5" spans="1:10">
      <c r="A584" s="41" t="s">
        <v>544</v>
      </c>
      <c r="B584" s="41" t="s">
        <v>909</v>
      </c>
      <c r="C584" s="41"/>
      <c r="D584" s="40" t="s">
        <v>910</v>
      </c>
      <c r="E584" s="40">
        <v>7</v>
      </c>
      <c r="F584" s="38">
        <v>4</v>
      </c>
      <c r="G584" s="38" t="s">
        <v>138</v>
      </c>
      <c r="H584" s="41" t="s">
        <v>357</v>
      </c>
      <c r="I584" s="38"/>
      <c r="J584" s="38"/>
    </row>
    <row r="585" ht="16.5" spans="1:10">
      <c r="A585" s="40"/>
      <c r="B585" s="41" t="s">
        <v>911</v>
      </c>
      <c r="C585" s="41" t="s">
        <v>452</v>
      </c>
      <c r="D585" s="40" t="s">
        <v>912</v>
      </c>
      <c r="E585" s="40">
        <v>8</v>
      </c>
      <c r="F585" s="38">
        <v>7</v>
      </c>
      <c r="G585" s="38" t="s">
        <v>141</v>
      </c>
      <c r="H585" s="41" t="s">
        <v>678</v>
      </c>
      <c r="I585" s="38"/>
      <c r="J585" s="38"/>
    </row>
    <row r="586" ht="16.5" spans="1:10">
      <c r="A586" s="40"/>
      <c r="B586" s="40"/>
      <c r="C586" s="41" t="s">
        <v>713</v>
      </c>
      <c r="D586" s="40" t="s">
        <v>913</v>
      </c>
      <c r="E586" s="40">
        <v>9</v>
      </c>
      <c r="F586" s="38">
        <v>8</v>
      </c>
      <c r="G586" s="38" t="s">
        <v>271</v>
      </c>
      <c r="H586" s="41"/>
      <c r="I586" s="38"/>
      <c r="J586" s="38"/>
    </row>
    <row r="587" ht="16.5" spans="1:10">
      <c r="A587" s="40"/>
      <c r="B587" s="40"/>
      <c r="C587" s="41"/>
      <c r="D587" s="40" t="s">
        <v>914</v>
      </c>
      <c r="E587" s="40">
        <v>11</v>
      </c>
      <c r="F587" s="38">
        <v>9</v>
      </c>
      <c r="G587" s="38" t="s">
        <v>410</v>
      </c>
      <c r="H587" s="41"/>
      <c r="I587" s="38"/>
      <c r="J587" s="38"/>
    </row>
    <row r="588" ht="16.5" spans="1:10">
      <c r="A588" s="40"/>
      <c r="B588" s="41" t="s">
        <v>345</v>
      </c>
      <c r="C588" s="41" t="s">
        <v>288</v>
      </c>
      <c r="D588" s="40" t="s">
        <v>915</v>
      </c>
      <c r="E588" s="40">
        <v>13</v>
      </c>
      <c r="F588" s="38">
        <v>13</v>
      </c>
      <c r="G588" s="38" t="s">
        <v>153</v>
      </c>
      <c r="H588" s="41"/>
      <c r="I588" s="38"/>
      <c r="J588" s="38"/>
    </row>
    <row r="589" ht="16.5" spans="1:10">
      <c r="A589" s="40"/>
      <c r="B589" s="40"/>
      <c r="C589" s="41"/>
      <c r="D589" s="40" t="s">
        <v>916</v>
      </c>
      <c r="E589" s="40">
        <v>15</v>
      </c>
      <c r="F589" s="38">
        <v>18</v>
      </c>
      <c r="G589" s="40" t="s">
        <v>298</v>
      </c>
      <c r="H589" s="41" t="s">
        <v>282</v>
      </c>
      <c r="I589" s="38"/>
      <c r="J589" s="38"/>
    </row>
    <row r="590" ht="16.5" spans="1:10">
      <c r="A590" s="40"/>
      <c r="B590" s="40"/>
      <c r="C590" s="41"/>
      <c r="D590" s="40" t="s">
        <v>917</v>
      </c>
      <c r="E590" s="40">
        <v>18</v>
      </c>
      <c r="F590" s="38">
        <v>22</v>
      </c>
      <c r="G590" s="38" t="s">
        <v>286</v>
      </c>
      <c r="H590" s="41"/>
      <c r="I590" s="38"/>
      <c r="J590" s="38"/>
    </row>
    <row r="591" ht="16.5" spans="1:10">
      <c r="A591" s="40"/>
      <c r="B591" s="41" t="s">
        <v>345</v>
      </c>
      <c r="C591" s="41"/>
      <c r="D591" s="40" t="s">
        <v>918</v>
      </c>
      <c r="E591" s="40">
        <v>27</v>
      </c>
      <c r="F591" s="38">
        <v>32</v>
      </c>
      <c r="G591" s="38" t="s">
        <v>173</v>
      </c>
      <c r="H591" s="41" t="s">
        <v>425</v>
      </c>
      <c r="I591" s="38"/>
      <c r="J591" s="38"/>
    </row>
    <row r="592" ht="16.5" spans="1:10">
      <c r="A592" s="40"/>
      <c r="B592" s="40"/>
      <c r="C592" s="41" t="s">
        <v>919</v>
      </c>
      <c r="D592" s="40" t="s">
        <v>920</v>
      </c>
      <c r="E592" s="40">
        <v>29</v>
      </c>
      <c r="F592" s="38">
        <v>33</v>
      </c>
      <c r="G592" s="38" t="s">
        <v>214</v>
      </c>
      <c r="H592" s="41" t="s">
        <v>350</v>
      </c>
      <c r="I592" s="38"/>
      <c r="J592" s="38"/>
    </row>
    <row r="593" ht="15" spans="1:10">
      <c r="A593" s="40" t="s">
        <v>290</v>
      </c>
      <c r="B593" s="40"/>
      <c r="C593" s="40"/>
      <c r="D593" s="40"/>
      <c r="E593" s="40"/>
      <c r="F593" s="38" t="s">
        <v>290</v>
      </c>
      <c r="G593" s="38"/>
      <c r="H593" s="38"/>
      <c r="I593" s="38"/>
      <c r="J593" s="38"/>
    </row>
    <row r="594" ht="15" spans="1:10">
      <c r="A594" s="40" t="s">
        <v>104</v>
      </c>
      <c r="B594" s="40" t="s">
        <v>103</v>
      </c>
      <c r="C594" s="38" t="s">
        <v>291</v>
      </c>
      <c r="D594" s="38" t="s">
        <v>265</v>
      </c>
      <c r="E594" s="38" t="s">
        <v>92</v>
      </c>
      <c r="F594" s="38" t="s">
        <v>92</v>
      </c>
      <c r="G594" s="38" t="s">
        <v>265</v>
      </c>
      <c r="H594" s="38" t="s">
        <v>291</v>
      </c>
      <c r="I594" s="38" t="s">
        <v>103</v>
      </c>
      <c r="J594" s="38" t="s">
        <v>104</v>
      </c>
    </row>
    <row r="595" ht="15" spans="1:10">
      <c r="A595" s="40"/>
      <c r="B595" s="40"/>
      <c r="C595" s="38"/>
      <c r="D595" s="40" t="s">
        <v>921</v>
      </c>
      <c r="E595" s="40">
        <v>1</v>
      </c>
      <c r="F595" s="38">
        <v>2</v>
      </c>
      <c r="G595" s="38" t="s">
        <v>133</v>
      </c>
      <c r="H595" s="38"/>
      <c r="I595" s="38"/>
      <c r="J595" s="38"/>
    </row>
    <row r="596" ht="15" spans="1:10">
      <c r="A596" s="40"/>
      <c r="B596" s="40"/>
      <c r="C596" s="38"/>
      <c r="D596" s="40" t="s">
        <v>922</v>
      </c>
      <c r="E596" s="40">
        <v>10</v>
      </c>
      <c r="F596" s="38">
        <v>5</v>
      </c>
      <c r="G596" s="38" t="s">
        <v>139</v>
      </c>
      <c r="H596" s="38"/>
      <c r="I596" s="38"/>
      <c r="J596" s="38"/>
    </row>
    <row r="597" ht="16.5" spans="1:10">
      <c r="A597" s="40"/>
      <c r="B597" s="40"/>
      <c r="C597" s="38"/>
      <c r="D597" s="40" t="s">
        <v>923</v>
      </c>
      <c r="E597" s="40">
        <v>12</v>
      </c>
      <c r="F597" s="38">
        <v>11</v>
      </c>
      <c r="G597" s="38" t="s">
        <v>151</v>
      </c>
      <c r="H597" s="41" t="s">
        <v>678</v>
      </c>
      <c r="I597" s="38"/>
      <c r="J597" s="38"/>
    </row>
    <row r="598" ht="16.5" spans="1:10">
      <c r="A598" s="40"/>
      <c r="B598" s="40"/>
      <c r="C598" s="41" t="s">
        <v>425</v>
      </c>
      <c r="D598" s="40" t="s">
        <v>924</v>
      </c>
      <c r="E598" s="40">
        <v>14</v>
      </c>
      <c r="F598" s="38">
        <v>12</v>
      </c>
      <c r="G598" s="38" t="s">
        <v>152</v>
      </c>
      <c r="H598" s="38"/>
      <c r="I598" s="38"/>
      <c r="J598" s="38"/>
    </row>
    <row r="599" ht="16.5" spans="1:10">
      <c r="A599" s="40"/>
      <c r="B599" s="40"/>
      <c r="C599" s="41" t="s">
        <v>452</v>
      </c>
      <c r="D599" s="40" t="s">
        <v>925</v>
      </c>
      <c r="E599" s="40">
        <v>16</v>
      </c>
      <c r="F599" s="38">
        <v>14</v>
      </c>
      <c r="G599" s="38" t="s">
        <v>154</v>
      </c>
      <c r="H599" s="40"/>
      <c r="I599" s="38"/>
      <c r="J599" s="38"/>
    </row>
    <row r="600" ht="16.5" spans="1:10">
      <c r="A600" s="40"/>
      <c r="B600" s="40"/>
      <c r="C600" s="41"/>
      <c r="D600" s="40" t="s">
        <v>926</v>
      </c>
      <c r="E600" s="40">
        <v>17</v>
      </c>
      <c r="F600" s="38">
        <v>16</v>
      </c>
      <c r="G600" s="38" t="s">
        <v>156</v>
      </c>
      <c r="H600" s="41" t="s">
        <v>282</v>
      </c>
      <c r="I600" s="38"/>
      <c r="J600" s="40"/>
    </row>
    <row r="601" ht="16.5" spans="1:10">
      <c r="A601" s="40"/>
      <c r="B601" s="40"/>
      <c r="C601" s="41" t="s">
        <v>288</v>
      </c>
      <c r="D601" s="40" t="s">
        <v>927</v>
      </c>
      <c r="E601" s="40">
        <v>20</v>
      </c>
      <c r="F601" s="38">
        <v>17</v>
      </c>
      <c r="G601" s="38" t="s">
        <v>296</v>
      </c>
      <c r="H601" s="38"/>
      <c r="I601" s="38"/>
      <c r="J601" s="38"/>
    </row>
    <row r="602" ht="16.5" spans="1:10">
      <c r="A602" s="40"/>
      <c r="B602" s="40"/>
      <c r="C602" s="41" t="s">
        <v>919</v>
      </c>
      <c r="D602" s="40" t="s">
        <v>928</v>
      </c>
      <c r="E602" s="40">
        <v>25</v>
      </c>
      <c r="F602" s="38">
        <v>19</v>
      </c>
      <c r="G602" s="38" t="s">
        <v>161</v>
      </c>
      <c r="H602" s="41" t="s">
        <v>425</v>
      </c>
      <c r="I602" s="41" t="s">
        <v>929</v>
      </c>
      <c r="J602" s="38"/>
    </row>
    <row r="603" ht="16.5" spans="1:10">
      <c r="A603" s="40"/>
      <c r="B603" s="40"/>
      <c r="C603" s="41"/>
      <c r="D603" s="40" t="s">
        <v>930</v>
      </c>
      <c r="E603" s="40">
        <v>36</v>
      </c>
      <c r="F603" s="38">
        <v>20</v>
      </c>
      <c r="G603" s="38" t="s">
        <v>162</v>
      </c>
      <c r="H603" s="38"/>
      <c r="I603" s="38"/>
      <c r="J603" s="38"/>
    </row>
    <row r="604" ht="16.5" spans="1:10">
      <c r="A604" s="40"/>
      <c r="B604" s="40"/>
      <c r="C604" s="41" t="s">
        <v>713</v>
      </c>
      <c r="D604" s="40" t="s">
        <v>931</v>
      </c>
      <c r="E604" s="40">
        <v>38</v>
      </c>
      <c r="F604" s="38">
        <v>23</v>
      </c>
      <c r="G604" s="38" t="s">
        <v>166</v>
      </c>
      <c r="H604" s="38"/>
      <c r="I604" s="38"/>
      <c r="J604" s="38"/>
    </row>
    <row r="605" ht="16.5" spans="1:10">
      <c r="A605" s="40"/>
      <c r="B605" s="40"/>
      <c r="C605" s="41"/>
      <c r="D605" s="40" t="s">
        <v>932</v>
      </c>
      <c r="E605" s="40">
        <v>41</v>
      </c>
      <c r="F605" s="38">
        <v>27</v>
      </c>
      <c r="G605" s="38" t="s">
        <v>169</v>
      </c>
      <c r="H605" s="41" t="s">
        <v>350</v>
      </c>
      <c r="I605" s="38"/>
      <c r="J605" s="38"/>
    </row>
    <row r="606" ht="16.5" spans="1:10">
      <c r="A606" s="40"/>
      <c r="B606" s="40"/>
      <c r="C606" s="41"/>
      <c r="D606" s="40" t="s">
        <v>933</v>
      </c>
      <c r="E606" s="40">
        <v>42</v>
      </c>
      <c r="F606" s="38">
        <v>31</v>
      </c>
      <c r="G606" s="38" t="s">
        <v>233</v>
      </c>
      <c r="H606" s="41" t="s">
        <v>357</v>
      </c>
      <c r="I606" s="38"/>
      <c r="J606" s="38"/>
    </row>
    <row r="607" ht="15" spans="1:10">
      <c r="A607" s="38" t="s">
        <v>934</v>
      </c>
      <c r="B607" s="38"/>
      <c r="C607" s="38"/>
      <c r="D607" s="38" t="s">
        <v>307</v>
      </c>
      <c r="E607" s="38"/>
      <c r="F607" s="38" t="s">
        <v>307</v>
      </c>
      <c r="G607" s="38"/>
      <c r="H607" s="38" t="s">
        <v>306</v>
      </c>
      <c r="I607" s="38"/>
      <c r="J607" s="38"/>
    </row>
    <row r="608" ht="15" spans="1:10">
      <c r="A608" s="38" t="s">
        <v>309</v>
      </c>
      <c r="B608" s="38"/>
      <c r="C608" s="38"/>
      <c r="D608" s="38" t="s">
        <v>310</v>
      </c>
      <c r="E608" s="38"/>
      <c r="F608" s="38" t="s">
        <v>310</v>
      </c>
      <c r="G608" s="38"/>
      <c r="H608" s="38" t="s">
        <v>655</v>
      </c>
      <c r="I608" s="38"/>
      <c r="J608" s="38"/>
    </row>
    <row r="609" ht="16.5" spans="1:10">
      <c r="A609" s="40" t="s">
        <v>935</v>
      </c>
      <c r="B609" s="40"/>
      <c r="C609" s="40"/>
      <c r="D609" s="41" t="s">
        <v>422</v>
      </c>
      <c r="E609" s="42" t="s">
        <v>317</v>
      </c>
      <c r="F609" s="42" t="s">
        <v>317</v>
      </c>
      <c r="G609" s="41" t="s">
        <v>570</v>
      </c>
      <c r="H609" s="40" t="s">
        <v>298</v>
      </c>
      <c r="I609" s="40"/>
      <c r="J609" s="40"/>
    </row>
    <row r="610" ht="16.5" spans="1:10">
      <c r="A610" s="38"/>
      <c r="B610" s="38"/>
      <c r="C610" s="38"/>
      <c r="D610" s="38"/>
      <c r="E610" s="43" t="s">
        <v>319</v>
      </c>
      <c r="F610" s="43" t="s">
        <v>319</v>
      </c>
      <c r="G610" s="41" t="s">
        <v>775</v>
      </c>
      <c r="H610" s="38" t="s">
        <v>315</v>
      </c>
      <c r="I610" s="38"/>
      <c r="J610" s="38"/>
    </row>
    <row r="611" ht="15" spans="1:10">
      <c r="A611" s="46" t="s">
        <v>936</v>
      </c>
      <c r="B611" s="46"/>
      <c r="C611" s="46"/>
      <c r="D611" s="46"/>
      <c r="E611" s="46"/>
      <c r="F611" s="46"/>
      <c r="G611" s="46"/>
      <c r="H611" s="46"/>
      <c r="I611" s="46"/>
      <c r="J611" s="46"/>
    </row>
    <row r="612" ht="15" spans="1:10">
      <c r="A612" s="47" t="s">
        <v>320</v>
      </c>
      <c r="B612" s="47"/>
      <c r="C612" s="47"/>
      <c r="D612" s="47"/>
      <c r="E612" s="47"/>
      <c r="F612" s="47"/>
      <c r="G612" s="47"/>
      <c r="H612" s="48"/>
      <c r="I612" s="55"/>
      <c r="J612" s="47"/>
    </row>
    <row r="613" ht="22.5" spans="1:10">
      <c r="A613" s="37" t="s">
        <v>937</v>
      </c>
      <c r="B613" s="37"/>
      <c r="C613" s="37"/>
      <c r="D613" s="37"/>
      <c r="E613" s="37"/>
      <c r="F613" s="37"/>
      <c r="G613" s="37"/>
      <c r="H613" s="37"/>
      <c r="I613" s="37"/>
      <c r="J613" s="37"/>
    </row>
    <row r="614" ht="15" spans="1:10">
      <c r="A614" s="38" t="s">
        <v>239</v>
      </c>
      <c r="B614" s="38" t="s">
        <v>938</v>
      </c>
      <c r="C614" s="38"/>
      <c r="D614" s="38"/>
      <c r="E614" s="38" t="s">
        <v>241</v>
      </c>
      <c r="F614" s="38"/>
      <c r="G614" s="38" t="s">
        <v>939</v>
      </c>
      <c r="H614" s="38"/>
      <c r="I614" s="38" t="s">
        <v>243</v>
      </c>
      <c r="J614" s="38">
        <v>8156</v>
      </c>
    </row>
    <row r="615" ht="15" spans="1:10">
      <c r="A615" s="38" t="s">
        <v>60</v>
      </c>
      <c r="B615" s="38" t="s">
        <v>940</v>
      </c>
      <c r="C615" s="38"/>
      <c r="D615" s="38" t="s">
        <v>245</v>
      </c>
      <c r="E615" s="38" t="s">
        <v>248</v>
      </c>
      <c r="F615" s="38"/>
      <c r="G615" s="38" t="s">
        <v>247</v>
      </c>
      <c r="H615" s="38" t="s">
        <v>941</v>
      </c>
      <c r="I615" s="38" t="s">
        <v>249</v>
      </c>
      <c r="J615" s="38" t="s">
        <v>378</v>
      </c>
    </row>
    <row r="616" ht="15" spans="1:10">
      <c r="A616" s="38" t="s">
        <v>251</v>
      </c>
      <c r="B616" s="38" t="s">
        <v>832</v>
      </c>
      <c r="C616" s="38"/>
      <c r="D616" s="38" t="s">
        <v>253</v>
      </c>
      <c r="E616" s="38"/>
      <c r="F616" s="38" t="s">
        <v>382</v>
      </c>
      <c r="G616" s="38" t="s">
        <v>255</v>
      </c>
      <c r="H616" s="38" t="s">
        <v>942</v>
      </c>
      <c r="I616" s="38" t="s">
        <v>257</v>
      </c>
      <c r="J616" s="38" t="s">
        <v>943</v>
      </c>
    </row>
    <row r="617" ht="31.5" spans="1:10">
      <c r="A617" s="39" t="s">
        <v>260</v>
      </c>
      <c r="B617" s="39"/>
      <c r="C617" s="39">
        <v>0</v>
      </c>
      <c r="D617" s="39"/>
      <c r="E617" s="39"/>
      <c r="F617" s="39">
        <v>2</v>
      </c>
      <c r="G617" s="39"/>
      <c r="H617" s="39"/>
      <c r="I617" s="39" t="s">
        <v>259</v>
      </c>
      <c r="J617" s="39"/>
    </row>
    <row r="618" ht="15" spans="1:10">
      <c r="A618" s="39"/>
      <c r="B618" s="39"/>
      <c r="C618" s="38">
        <v>0</v>
      </c>
      <c r="D618" s="38"/>
      <c r="E618" s="38" t="s">
        <v>261</v>
      </c>
      <c r="F618" s="38"/>
      <c r="G618" s="38">
        <v>2</v>
      </c>
      <c r="H618" s="38"/>
      <c r="I618" s="39"/>
      <c r="J618" s="39"/>
    </row>
    <row r="619" ht="15" spans="1:10">
      <c r="A619" s="39"/>
      <c r="B619" s="39"/>
      <c r="C619" s="38">
        <v>0</v>
      </c>
      <c r="D619" s="38"/>
      <c r="E619" s="38" t="s">
        <v>262</v>
      </c>
      <c r="F619" s="38"/>
      <c r="G619" s="38">
        <v>0</v>
      </c>
      <c r="H619" s="38"/>
      <c r="I619" s="39"/>
      <c r="J619" s="39"/>
    </row>
    <row r="620" ht="15" spans="1:10">
      <c r="A620" s="38" t="s">
        <v>263</v>
      </c>
      <c r="B620" s="38"/>
      <c r="C620" s="38"/>
      <c r="D620" s="38"/>
      <c r="E620" s="38"/>
      <c r="F620" s="38" t="s">
        <v>263</v>
      </c>
      <c r="G620" s="38"/>
      <c r="H620" s="38"/>
      <c r="I620" s="38"/>
      <c r="J620" s="38"/>
    </row>
    <row r="621" ht="15" spans="1:10">
      <c r="A621" s="38" t="s">
        <v>104</v>
      </c>
      <c r="B621" s="38" t="s">
        <v>103</v>
      </c>
      <c r="C621" s="38" t="s">
        <v>264</v>
      </c>
      <c r="D621" s="38" t="s">
        <v>265</v>
      </c>
      <c r="E621" s="38" t="s">
        <v>92</v>
      </c>
      <c r="F621" s="38" t="s">
        <v>92</v>
      </c>
      <c r="G621" s="38" t="s">
        <v>265</v>
      </c>
      <c r="H621" s="38" t="s">
        <v>264</v>
      </c>
      <c r="I621" s="38" t="s">
        <v>103</v>
      </c>
      <c r="J621" s="38" t="s">
        <v>104</v>
      </c>
    </row>
    <row r="622" ht="16.5" spans="1:10">
      <c r="A622" s="38"/>
      <c r="B622" s="38"/>
      <c r="C622" s="41"/>
      <c r="D622" s="38" t="s">
        <v>266</v>
      </c>
      <c r="E622" s="38">
        <v>4</v>
      </c>
      <c r="F622" s="38">
        <v>1</v>
      </c>
      <c r="G622" s="38" t="s">
        <v>130</v>
      </c>
      <c r="H622" s="41"/>
      <c r="I622" s="38"/>
      <c r="J622" s="38"/>
    </row>
    <row r="623" ht="16.5" spans="1:10">
      <c r="A623" s="38"/>
      <c r="B623" s="38"/>
      <c r="C623" s="41"/>
      <c r="D623" s="38" t="s">
        <v>267</v>
      </c>
      <c r="E623" s="38">
        <v>5</v>
      </c>
      <c r="F623" s="38">
        <v>3</v>
      </c>
      <c r="G623" s="38" t="s">
        <v>137</v>
      </c>
      <c r="H623" s="41"/>
      <c r="I623" s="41" t="s">
        <v>757</v>
      </c>
      <c r="J623" s="38"/>
    </row>
    <row r="624" ht="16.5" spans="1:10">
      <c r="A624" s="38"/>
      <c r="B624" s="38"/>
      <c r="C624" s="41" t="s">
        <v>503</v>
      </c>
      <c r="D624" s="38" t="s">
        <v>293</v>
      </c>
      <c r="E624" s="38">
        <v>7</v>
      </c>
      <c r="F624" s="38">
        <v>7</v>
      </c>
      <c r="G624" s="38" t="s">
        <v>141</v>
      </c>
      <c r="H624" s="41" t="s">
        <v>452</v>
      </c>
      <c r="I624" s="38"/>
      <c r="J624" s="38"/>
    </row>
    <row r="625" ht="16.5" spans="1:10">
      <c r="A625" s="38"/>
      <c r="B625" s="38"/>
      <c r="C625" s="38"/>
      <c r="D625" s="38" t="s">
        <v>269</v>
      </c>
      <c r="E625" s="38">
        <v>9</v>
      </c>
      <c r="F625" s="38">
        <v>8</v>
      </c>
      <c r="G625" s="38" t="s">
        <v>271</v>
      </c>
      <c r="H625" s="41"/>
      <c r="I625" s="38"/>
      <c r="J625" s="38"/>
    </row>
    <row r="626" ht="16.5" spans="1:10">
      <c r="A626" s="38"/>
      <c r="B626" s="38"/>
      <c r="C626" s="41" t="s">
        <v>422</v>
      </c>
      <c r="D626" s="38" t="s">
        <v>270</v>
      </c>
      <c r="E626" s="38">
        <v>11</v>
      </c>
      <c r="F626" s="38">
        <v>9</v>
      </c>
      <c r="G626" s="38" t="s">
        <v>410</v>
      </c>
      <c r="H626" s="41" t="s">
        <v>359</v>
      </c>
      <c r="I626" s="38"/>
      <c r="J626" s="38"/>
    </row>
    <row r="627" ht="16.5" spans="1:10">
      <c r="A627" s="38"/>
      <c r="B627" s="38"/>
      <c r="C627" s="38"/>
      <c r="D627" s="38" t="s">
        <v>272</v>
      </c>
      <c r="E627" s="38">
        <v>12</v>
      </c>
      <c r="F627" s="38">
        <v>10</v>
      </c>
      <c r="G627" s="38" t="s">
        <v>274</v>
      </c>
      <c r="H627" s="41"/>
      <c r="I627" s="38"/>
      <c r="J627" s="38"/>
    </row>
    <row r="628" ht="16.5" spans="1:10">
      <c r="A628" s="38"/>
      <c r="B628" s="38"/>
      <c r="C628" s="38"/>
      <c r="D628" s="38" t="s">
        <v>275</v>
      </c>
      <c r="E628" s="38">
        <v>21</v>
      </c>
      <c r="F628" s="38">
        <v>13</v>
      </c>
      <c r="G628" s="38" t="s">
        <v>153</v>
      </c>
      <c r="H628" s="41"/>
      <c r="I628" s="41" t="s">
        <v>496</v>
      </c>
      <c r="J628" s="38"/>
    </row>
    <row r="629" ht="16.5" spans="1:10">
      <c r="A629" s="38"/>
      <c r="B629" s="41" t="s">
        <v>724</v>
      </c>
      <c r="C629" s="38"/>
      <c r="D629" s="38" t="s">
        <v>944</v>
      </c>
      <c r="E629" s="38">
        <v>23</v>
      </c>
      <c r="F629" s="38">
        <v>18</v>
      </c>
      <c r="G629" s="40" t="s">
        <v>298</v>
      </c>
      <c r="H629" s="41" t="s">
        <v>945</v>
      </c>
      <c r="I629" s="38"/>
      <c r="J629" s="38"/>
    </row>
    <row r="630" ht="16.5" spans="1:10">
      <c r="A630" s="38"/>
      <c r="B630" s="38"/>
      <c r="C630" s="38"/>
      <c r="D630" s="38" t="s">
        <v>278</v>
      </c>
      <c r="E630" s="38">
        <v>25</v>
      </c>
      <c r="F630" s="38">
        <v>19</v>
      </c>
      <c r="G630" s="38" t="s">
        <v>161</v>
      </c>
      <c r="H630" s="41" t="s">
        <v>807</v>
      </c>
      <c r="I630" s="38"/>
      <c r="J630" s="38"/>
    </row>
    <row r="631" ht="16.5" spans="1:10">
      <c r="A631" s="38"/>
      <c r="B631" s="38"/>
      <c r="C631" s="38"/>
      <c r="D631" s="38" t="s">
        <v>946</v>
      </c>
      <c r="E631" s="38">
        <v>32</v>
      </c>
      <c r="F631" s="38">
        <v>22</v>
      </c>
      <c r="G631" s="38" t="s">
        <v>286</v>
      </c>
      <c r="H631" s="41" t="s">
        <v>445</v>
      </c>
      <c r="I631" s="38"/>
      <c r="J631" s="38"/>
    </row>
    <row r="632" ht="16.5" spans="1:10">
      <c r="A632" s="38"/>
      <c r="B632" s="38"/>
      <c r="C632" s="41" t="s">
        <v>947</v>
      </c>
      <c r="D632" s="38" t="s">
        <v>287</v>
      </c>
      <c r="E632" s="38">
        <v>37</v>
      </c>
      <c r="F632" s="38">
        <v>32</v>
      </c>
      <c r="G632" s="38" t="s">
        <v>173</v>
      </c>
      <c r="H632" s="41"/>
      <c r="I632" s="41" t="s">
        <v>313</v>
      </c>
      <c r="J632" s="38"/>
    </row>
    <row r="633" ht="15" spans="1:10">
      <c r="A633" s="40" t="s">
        <v>290</v>
      </c>
      <c r="B633" s="40"/>
      <c r="C633" s="40"/>
      <c r="D633" s="40"/>
      <c r="E633" s="40"/>
      <c r="F633" s="38" t="s">
        <v>290</v>
      </c>
      <c r="G633" s="38"/>
      <c r="H633" s="38"/>
      <c r="I633" s="38"/>
      <c r="J633" s="38"/>
    </row>
    <row r="634" ht="15" spans="1:10">
      <c r="A634" s="40" t="s">
        <v>104</v>
      </c>
      <c r="B634" s="40" t="s">
        <v>103</v>
      </c>
      <c r="C634" s="38" t="s">
        <v>291</v>
      </c>
      <c r="D634" s="38" t="s">
        <v>265</v>
      </c>
      <c r="E634" s="38" t="s">
        <v>92</v>
      </c>
      <c r="F634" s="38" t="s">
        <v>92</v>
      </c>
      <c r="G634" s="38" t="s">
        <v>265</v>
      </c>
      <c r="H634" s="38" t="s">
        <v>291</v>
      </c>
      <c r="I634" s="38" t="s">
        <v>103</v>
      </c>
      <c r="J634" s="38" t="s">
        <v>104</v>
      </c>
    </row>
    <row r="635" ht="16.5" spans="1:10">
      <c r="A635" s="38"/>
      <c r="B635" s="38"/>
      <c r="C635" s="41" t="s">
        <v>947</v>
      </c>
      <c r="D635" s="38" t="s">
        <v>948</v>
      </c>
      <c r="E635" s="38">
        <v>10</v>
      </c>
      <c r="F635" s="38">
        <v>2</v>
      </c>
      <c r="G635" s="38" t="s">
        <v>133</v>
      </c>
      <c r="H635" s="38"/>
      <c r="I635" s="38"/>
      <c r="J635" s="38"/>
    </row>
    <row r="636" ht="16.5" spans="1:10">
      <c r="A636" s="38"/>
      <c r="B636" s="38"/>
      <c r="C636" s="38"/>
      <c r="D636" s="38" t="s">
        <v>295</v>
      </c>
      <c r="E636" s="38">
        <v>15</v>
      </c>
      <c r="F636" s="38">
        <v>4</v>
      </c>
      <c r="G636" s="38" t="s">
        <v>138</v>
      </c>
      <c r="H636" s="41" t="s">
        <v>807</v>
      </c>
      <c r="I636" s="41" t="s">
        <v>452</v>
      </c>
      <c r="J636" s="38"/>
    </row>
    <row r="637" ht="15" spans="1:10">
      <c r="A637" s="40"/>
      <c r="B637" s="38"/>
      <c r="C637" s="38"/>
      <c r="D637" s="38" t="s">
        <v>297</v>
      </c>
      <c r="E637" s="38">
        <v>16</v>
      </c>
      <c r="F637" s="38">
        <v>5</v>
      </c>
      <c r="G637" s="38" t="s">
        <v>139</v>
      </c>
      <c r="H637" s="38"/>
      <c r="I637" s="38"/>
      <c r="J637" s="38"/>
    </row>
    <row r="638" ht="16.5" spans="1:10">
      <c r="A638" s="38"/>
      <c r="B638" s="38"/>
      <c r="C638" s="38"/>
      <c r="D638" s="38" t="s">
        <v>300</v>
      </c>
      <c r="E638" s="38">
        <v>18</v>
      </c>
      <c r="F638" s="38">
        <v>11</v>
      </c>
      <c r="G638" s="38" t="s">
        <v>151</v>
      </c>
      <c r="H638" s="41" t="s">
        <v>945</v>
      </c>
      <c r="I638" s="38"/>
      <c r="J638" s="38"/>
    </row>
    <row r="639" ht="16.5" spans="1:10">
      <c r="A639" s="38"/>
      <c r="B639" s="38"/>
      <c r="C639" s="41" t="s">
        <v>422</v>
      </c>
      <c r="D639" s="38" t="s">
        <v>301</v>
      </c>
      <c r="E639" s="38">
        <v>19</v>
      </c>
      <c r="F639" s="38">
        <v>12</v>
      </c>
      <c r="G639" s="38" t="s">
        <v>152</v>
      </c>
      <c r="H639" s="40"/>
      <c r="I639" s="38"/>
      <c r="J639" s="38"/>
    </row>
    <row r="640" ht="16.5" spans="1:10">
      <c r="A640" s="38"/>
      <c r="B640" s="38"/>
      <c r="C640" s="41" t="s">
        <v>503</v>
      </c>
      <c r="D640" s="38" t="s">
        <v>302</v>
      </c>
      <c r="E640" s="38">
        <v>20</v>
      </c>
      <c r="F640" s="38">
        <v>14</v>
      </c>
      <c r="G640" s="38" t="s">
        <v>154</v>
      </c>
      <c r="H640" s="38"/>
      <c r="I640" s="38"/>
      <c r="J640" s="40"/>
    </row>
    <row r="641" ht="16.5" spans="1:10">
      <c r="A641" s="38"/>
      <c r="B641" s="38"/>
      <c r="C641" s="38"/>
      <c r="D641" s="38" t="s">
        <v>281</v>
      </c>
      <c r="E641" s="38">
        <v>28</v>
      </c>
      <c r="F641" s="38">
        <v>16</v>
      </c>
      <c r="G641" s="38" t="s">
        <v>156</v>
      </c>
      <c r="H641" s="41" t="s">
        <v>445</v>
      </c>
      <c r="I641" s="38"/>
      <c r="J641" s="38"/>
    </row>
    <row r="642" ht="15" spans="1:10">
      <c r="A642" s="38"/>
      <c r="B642" s="38"/>
      <c r="C642" s="38"/>
      <c r="D642" s="38" t="s">
        <v>304</v>
      </c>
      <c r="E642" s="38">
        <v>33</v>
      </c>
      <c r="F642" s="38">
        <v>17</v>
      </c>
      <c r="G642" s="38" t="s">
        <v>296</v>
      </c>
      <c r="H642" s="38"/>
      <c r="I642" s="38"/>
      <c r="J642" s="38"/>
    </row>
    <row r="643" ht="15" spans="1:10">
      <c r="A643" s="38"/>
      <c r="B643" s="38"/>
      <c r="C643" s="38"/>
      <c r="D643" s="38" t="s">
        <v>949</v>
      </c>
      <c r="E643" s="38">
        <v>38</v>
      </c>
      <c r="F643" s="38">
        <v>23</v>
      </c>
      <c r="G643" s="38" t="s">
        <v>166</v>
      </c>
      <c r="H643" s="38"/>
      <c r="I643" s="38"/>
      <c r="J643" s="38"/>
    </row>
    <row r="644" ht="16.5" spans="1:10">
      <c r="A644" s="38"/>
      <c r="B644" s="38"/>
      <c r="C644" s="38"/>
      <c r="D644" s="38" t="s">
        <v>289</v>
      </c>
      <c r="E644" s="38">
        <v>40</v>
      </c>
      <c r="F644" s="38">
        <v>27</v>
      </c>
      <c r="G644" s="38" t="s">
        <v>169</v>
      </c>
      <c r="H644" s="41" t="s">
        <v>452</v>
      </c>
      <c r="I644" s="38"/>
      <c r="J644" s="38"/>
    </row>
    <row r="645" ht="15" spans="1:10">
      <c r="A645" s="38"/>
      <c r="B645" s="38"/>
      <c r="C645" s="38"/>
      <c r="D645" s="38" t="s">
        <v>950</v>
      </c>
      <c r="E645" s="38">
        <v>42</v>
      </c>
      <c r="F645" s="38">
        <v>31</v>
      </c>
      <c r="G645" s="38" t="s">
        <v>233</v>
      </c>
      <c r="H645" s="38"/>
      <c r="I645" s="38"/>
      <c r="J645" s="38"/>
    </row>
    <row r="646" ht="16.5" spans="1:10">
      <c r="A646" s="38"/>
      <c r="B646" s="38"/>
      <c r="C646" s="38"/>
      <c r="D646" s="38" t="s">
        <v>305</v>
      </c>
      <c r="E646" s="38">
        <v>43</v>
      </c>
      <c r="F646" s="38">
        <v>33</v>
      </c>
      <c r="G646" s="38" t="s">
        <v>214</v>
      </c>
      <c r="H646" s="41" t="s">
        <v>359</v>
      </c>
      <c r="I646" s="38"/>
      <c r="J646" s="38"/>
    </row>
    <row r="647" ht="15" spans="1:10">
      <c r="A647" s="38" t="s">
        <v>308</v>
      </c>
      <c r="B647" s="38"/>
      <c r="C647" s="38"/>
      <c r="D647" s="38" t="s">
        <v>307</v>
      </c>
      <c r="E647" s="38"/>
      <c r="F647" s="38" t="s">
        <v>307</v>
      </c>
      <c r="G647" s="38"/>
      <c r="H647" s="38" t="s">
        <v>306</v>
      </c>
      <c r="I647" s="38"/>
      <c r="J647" s="38"/>
    </row>
    <row r="648" ht="15" spans="1:10">
      <c r="A648" s="38" t="s">
        <v>311</v>
      </c>
      <c r="B648" s="38"/>
      <c r="C648" s="38"/>
      <c r="D648" s="38" t="s">
        <v>310</v>
      </c>
      <c r="E648" s="38"/>
      <c r="F648" s="38" t="s">
        <v>310</v>
      </c>
      <c r="G648" s="38"/>
      <c r="H648" s="38" t="s">
        <v>309</v>
      </c>
      <c r="I648" s="38"/>
      <c r="J648" s="38"/>
    </row>
    <row r="649" ht="16.5" spans="1:10">
      <c r="A649" s="38"/>
      <c r="B649" s="38"/>
      <c r="C649" s="38"/>
      <c r="D649" s="38"/>
      <c r="E649" s="42" t="s">
        <v>317</v>
      </c>
      <c r="F649" s="42" t="s">
        <v>317</v>
      </c>
      <c r="G649" s="41" t="s">
        <v>517</v>
      </c>
      <c r="H649" s="38" t="s">
        <v>859</v>
      </c>
      <c r="I649" s="38"/>
      <c r="J649" s="38"/>
    </row>
    <row r="650" ht="16.5" spans="1:10">
      <c r="A650" s="38"/>
      <c r="B650" s="38"/>
      <c r="C650" s="38"/>
      <c r="D650" s="38"/>
      <c r="E650" s="43" t="s">
        <v>319</v>
      </c>
      <c r="F650" s="43" t="s">
        <v>319</v>
      </c>
      <c r="G650" s="41" t="s">
        <v>951</v>
      </c>
      <c r="H650" s="38" t="s">
        <v>952</v>
      </c>
      <c r="I650" s="38"/>
      <c r="J650" s="38"/>
    </row>
    <row r="651" ht="15" spans="1:10">
      <c r="A651" s="44" t="s">
        <v>320</v>
      </c>
      <c r="B651" s="44"/>
      <c r="C651" s="44"/>
      <c r="D651" s="44"/>
      <c r="E651" s="44"/>
      <c r="F651" s="44"/>
      <c r="G651" s="44"/>
      <c r="H651" s="44"/>
      <c r="I651" s="44"/>
      <c r="J651" s="44"/>
    </row>
    <row r="652" ht="22.5" spans="1:10">
      <c r="A652" s="37" t="s">
        <v>953</v>
      </c>
      <c r="B652" s="37"/>
      <c r="C652" s="37"/>
      <c r="D652" s="37"/>
      <c r="E652" s="37"/>
      <c r="F652" s="37"/>
      <c r="G652" s="37"/>
      <c r="H652" s="37"/>
      <c r="I652" s="37"/>
      <c r="J652" s="37"/>
    </row>
    <row r="653" ht="15" spans="1:10">
      <c r="A653" s="38" t="s">
        <v>239</v>
      </c>
      <c r="B653" s="38" t="s">
        <v>954</v>
      </c>
      <c r="C653" s="38"/>
      <c r="D653" s="38"/>
      <c r="E653" s="38" t="s">
        <v>241</v>
      </c>
      <c r="F653" s="38"/>
      <c r="G653" s="38" t="s">
        <v>242</v>
      </c>
      <c r="H653" s="38"/>
      <c r="I653" s="38" t="s">
        <v>243</v>
      </c>
      <c r="J653" s="38">
        <v>21713</v>
      </c>
    </row>
    <row r="654" ht="15" spans="1:10">
      <c r="A654" s="38" t="s">
        <v>60</v>
      </c>
      <c r="B654" s="38" t="s">
        <v>250</v>
      </c>
      <c r="C654" s="38"/>
      <c r="D654" s="38" t="s">
        <v>245</v>
      </c>
      <c r="E654" s="38" t="s">
        <v>431</v>
      </c>
      <c r="F654" s="38"/>
      <c r="G654" s="38" t="s">
        <v>247</v>
      </c>
      <c r="H654" s="38" t="s">
        <v>709</v>
      </c>
      <c r="I654" s="38" t="s">
        <v>249</v>
      </c>
      <c r="J654" s="38" t="s">
        <v>622</v>
      </c>
    </row>
    <row r="655" ht="15" spans="1:10">
      <c r="A655" s="38" t="s">
        <v>251</v>
      </c>
      <c r="B655" s="38" t="s">
        <v>955</v>
      </c>
      <c r="C655" s="38"/>
      <c r="D655" s="38" t="s">
        <v>253</v>
      </c>
      <c r="E655" s="38"/>
      <c r="F655" s="38" t="s">
        <v>956</v>
      </c>
      <c r="G655" s="38" t="s">
        <v>255</v>
      </c>
      <c r="H655" s="38" t="s">
        <v>957</v>
      </c>
      <c r="I655" s="38" t="s">
        <v>257</v>
      </c>
      <c r="J655" s="38" t="s">
        <v>384</v>
      </c>
    </row>
    <row r="656" ht="31.5" spans="1:10">
      <c r="A656" s="39" t="s">
        <v>259</v>
      </c>
      <c r="B656" s="39"/>
      <c r="C656" s="39">
        <v>3</v>
      </c>
      <c r="D656" s="39"/>
      <c r="E656" s="39"/>
      <c r="F656" s="39">
        <v>1</v>
      </c>
      <c r="G656" s="39"/>
      <c r="H656" s="39"/>
      <c r="I656" s="39" t="s">
        <v>332</v>
      </c>
      <c r="J656" s="39"/>
    </row>
    <row r="657" ht="15" spans="1:10">
      <c r="A657" s="39"/>
      <c r="B657" s="39"/>
      <c r="C657" s="38">
        <v>1</v>
      </c>
      <c r="D657" s="38"/>
      <c r="E657" s="38" t="s">
        <v>261</v>
      </c>
      <c r="F657" s="38"/>
      <c r="G657" s="38">
        <v>1</v>
      </c>
      <c r="H657" s="38"/>
      <c r="I657" s="39"/>
      <c r="J657" s="39"/>
    </row>
    <row r="658" ht="15" spans="1:10">
      <c r="A658" s="39"/>
      <c r="B658" s="39"/>
      <c r="C658" s="38">
        <v>2</v>
      </c>
      <c r="D658" s="38"/>
      <c r="E658" s="38" t="s">
        <v>262</v>
      </c>
      <c r="F658" s="38"/>
      <c r="G658" s="38">
        <v>0</v>
      </c>
      <c r="H658" s="38"/>
      <c r="I658" s="39"/>
      <c r="J658" s="39"/>
    </row>
    <row r="659" ht="15" spans="1:10">
      <c r="A659" s="38" t="s">
        <v>263</v>
      </c>
      <c r="B659" s="38"/>
      <c r="C659" s="38"/>
      <c r="D659" s="38"/>
      <c r="E659" s="38"/>
      <c r="F659" s="38" t="s">
        <v>263</v>
      </c>
      <c r="G659" s="38"/>
      <c r="H659" s="38"/>
      <c r="I659" s="38"/>
      <c r="J659" s="38"/>
    </row>
    <row r="660" ht="15" spans="1:10">
      <c r="A660" s="38" t="s">
        <v>104</v>
      </c>
      <c r="B660" s="38" t="s">
        <v>103</v>
      </c>
      <c r="C660" s="38" t="s">
        <v>264</v>
      </c>
      <c r="D660" s="38" t="s">
        <v>265</v>
      </c>
      <c r="E660" s="38" t="s">
        <v>92</v>
      </c>
      <c r="F660" s="38" t="s">
        <v>92</v>
      </c>
      <c r="G660" s="38" t="s">
        <v>265</v>
      </c>
      <c r="H660" s="38" t="s">
        <v>264</v>
      </c>
      <c r="I660" s="38" t="s">
        <v>103</v>
      </c>
      <c r="J660" s="38" t="s">
        <v>104</v>
      </c>
    </row>
    <row r="661" ht="16.5" spans="1:10">
      <c r="A661" s="38"/>
      <c r="B661" s="38"/>
      <c r="C661" s="41"/>
      <c r="D661" s="38" t="s">
        <v>130</v>
      </c>
      <c r="E661" s="38">
        <v>1</v>
      </c>
      <c r="F661" s="38">
        <v>5</v>
      </c>
      <c r="G661" s="38" t="s">
        <v>363</v>
      </c>
      <c r="H661" s="41" t="s">
        <v>347</v>
      </c>
      <c r="I661" s="38"/>
      <c r="J661" s="38"/>
    </row>
    <row r="662" ht="16.5" spans="1:10">
      <c r="A662" s="38"/>
      <c r="B662" s="38"/>
      <c r="C662" s="41"/>
      <c r="D662" s="38" t="s">
        <v>137</v>
      </c>
      <c r="E662" s="38">
        <v>3</v>
      </c>
      <c r="F662" s="38">
        <v>7</v>
      </c>
      <c r="G662" s="38" t="s">
        <v>337</v>
      </c>
      <c r="H662" s="41"/>
      <c r="I662" s="38"/>
      <c r="J662" s="38"/>
    </row>
    <row r="663" ht="16.5" spans="1:10">
      <c r="A663" s="38"/>
      <c r="B663" s="38"/>
      <c r="C663" s="38"/>
      <c r="D663" s="38" t="s">
        <v>138</v>
      </c>
      <c r="E663" s="38">
        <v>4</v>
      </c>
      <c r="F663" s="38">
        <v>8</v>
      </c>
      <c r="G663" s="38" t="s">
        <v>339</v>
      </c>
      <c r="H663" s="41" t="s">
        <v>448</v>
      </c>
      <c r="I663" s="38"/>
      <c r="J663" s="38"/>
    </row>
    <row r="664" ht="16.5" spans="1:10">
      <c r="A664" s="38"/>
      <c r="B664" s="38"/>
      <c r="C664" s="41" t="s">
        <v>659</v>
      </c>
      <c r="D664" s="38" t="s">
        <v>141</v>
      </c>
      <c r="E664" s="38">
        <v>7</v>
      </c>
      <c r="F664" s="38">
        <v>10</v>
      </c>
      <c r="G664" s="38" t="s">
        <v>343</v>
      </c>
      <c r="H664" s="41"/>
      <c r="I664" s="38"/>
      <c r="J664" s="38"/>
    </row>
    <row r="665" ht="16.5" spans="1:10">
      <c r="A665" s="38"/>
      <c r="B665" s="38"/>
      <c r="C665" s="38"/>
      <c r="D665" s="38" t="s">
        <v>271</v>
      </c>
      <c r="E665" s="38">
        <v>8</v>
      </c>
      <c r="F665" s="38">
        <v>11</v>
      </c>
      <c r="G665" s="38" t="s">
        <v>344</v>
      </c>
      <c r="H665" s="41"/>
      <c r="I665" s="38"/>
      <c r="J665" s="38"/>
    </row>
    <row r="666" ht="16.5" spans="1:10">
      <c r="A666" s="38"/>
      <c r="B666" s="38"/>
      <c r="C666" s="41" t="s">
        <v>465</v>
      </c>
      <c r="D666" s="38" t="s">
        <v>410</v>
      </c>
      <c r="E666" s="38">
        <v>9</v>
      </c>
      <c r="F666" s="40">
        <v>17</v>
      </c>
      <c r="G666" s="40" t="s">
        <v>958</v>
      </c>
      <c r="H666" s="41" t="s">
        <v>544</v>
      </c>
      <c r="I666" s="38"/>
      <c r="J666" s="38"/>
    </row>
    <row r="667" ht="16.5" spans="1:10">
      <c r="A667" s="38"/>
      <c r="B667" s="38"/>
      <c r="C667" s="41" t="s">
        <v>959</v>
      </c>
      <c r="D667" s="38" t="s">
        <v>274</v>
      </c>
      <c r="E667" s="38">
        <v>10</v>
      </c>
      <c r="F667" s="40">
        <v>19</v>
      </c>
      <c r="G667" s="40" t="s">
        <v>346</v>
      </c>
      <c r="H667" s="41" t="s">
        <v>357</v>
      </c>
      <c r="I667" s="38"/>
      <c r="J667" s="38"/>
    </row>
    <row r="668" ht="16.5" spans="1:10">
      <c r="A668" s="38"/>
      <c r="B668" s="38"/>
      <c r="C668" s="38"/>
      <c r="D668" s="38" t="s">
        <v>153</v>
      </c>
      <c r="E668" s="38">
        <v>13</v>
      </c>
      <c r="F668" s="40">
        <v>28</v>
      </c>
      <c r="G668" s="40" t="s">
        <v>352</v>
      </c>
      <c r="H668" s="41" t="s">
        <v>350</v>
      </c>
      <c r="I668" s="38"/>
      <c r="J668" s="38"/>
    </row>
    <row r="669" ht="16.5" spans="1:10">
      <c r="A669" s="38"/>
      <c r="B669" s="38"/>
      <c r="C669" s="38"/>
      <c r="D669" s="40" t="s">
        <v>298</v>
      </c>
      <c r="E669" s="38">
        <v>18</v>
      </c>
      <c r="F669" s="40">
        <v>33</v>
      </c>
      <c r="G669" s="40" t="s">
        <v>354</v>
      </c>
      <c r="H669" s="41"/>
      <c r="I669" s="38"/>
      <c r="J669" s="38"/>
    </row>
    <row r="670" ht="16.5" spans="1:10">
      <c r="A670" s="41" t="s">
        <v>426</v>
      </c>
      <c r="B670" s="41" t="s">
        <v>960</v>
      </c>
      <c r="C670" s="38"/>
      <c r="D670" s="38" t="s">
        <v>286</v>
      </c>
      <c r="E670" s="38">
        <v>22</v>
      </c>
      <c r="F670" s="40">
        <v>36</v>
      </c>
      <c r="G670" s="40" t="s">
        <v>356</v>
      </c>
      <c r="H670" s="41"/>
      <c r="I670" s="41" t="s">
        <v>961</v>
      </c>
      <c r="J670" s="38"/>
    </row>
    <row r="671" ht="16.5" spans="1:10">
      <c r="A671" s="38"/>
      <c r="B671" s="38"/>
      <c r="C671" s="41" t="s">
        <v>503</v>
      </c>
      <c r="D671" s="38" t="s">
        <v>166</v>
      </c>
      <c r="E671" s="38">
        <v>23</v>
      </c>
      <c r="F671" s="40">
        <v>45</v>
      </c>
      <c r="G671" s="40" t="s">
        <v>358</v>
      </c>
      <c r="H671" s="41"/>
      <c r="I671" s="38"/>
      <c r="J671" s="38"/>
    </row>
    <row r="672" ht="15" spans="1:10">
      <c r="A672" s="40" t="s">
        <v>290</v>
      </c>
      <c r="B672" s="40"/>
      <c r="C672" s="40"/>
      <c r="D672" s="40"/>
      <c r="E672" s="40"/>
      <c r="F672" s="38" t="s">
        <v>290</v>
      </c>
      <c r="G672" s="38"/>
      <c r="H672" s="38"/>
      <c r="I672" s="38"/>
      <c r="J672" s="38"/>
    </row>
    <row r="673" ht="15" spans="1:10">
      <c r="A673" s="40" t="s">
        <v>104</v>
      </c>
      <c r="B673" s="40" t="s">
        <v>103</v>
      </c>
      <c r="C673" s="38" t="s">
        <v>291</v>
      </c>
      <c r="D673" s="38" t="s">
        <v>265</v>
      </c>
      <c r="E673" s="38" t="s">
        <v>92</v>
      </c>
      <c r="F673" s="38" t="s">
        <v>92</v>
      </c>
      <c r="G673" s="38" t="s">
        <v>265</v>
      </c>
      <c r="H673" s="38" t="s">
        <v>291</v>
      </c>
      <c r="I673" s="38" t="s">
        <v>103</v>
      </c>
      <c r="J673" s="38" t="s">
        <v>104</v>
      </c>
    </row>
    <row r="674" ht="15" spans="1:10">
      <c r="A674" s="38"/>
      <c r="B674" s="38"/>
      <c r="C674" s="38"/>
      <c r="D674" s="38" t="s">
        <v>133</v>
      </c>
      <c r="E674" s="38">
        <v>2</v>
      </c>
      <c r="F674" s="38">
        <v>1</v>
      </c>
      <c r="G674" s="38" t="s">
        <v>360</v>
      </c>
      <c r="H674" s="38"/>
      <c r="I674" s="40"/>
      <c r="J674" s="40"/>
    </row>
    <row r="675" ht="16.5" spans="1:10">
      <c r="A675" s="38"/>
      <c r="B675" s="38"/>
      <c r="C675" s="38"/>
      <c r="D675" s="38" t="s">
        <v>139</v>
      </c>
      <c r="E675" s="38">
        <v>5</v>
      </c>
      <c r="F675" s="38">
        <v>2</v>
      </c>
      <c r="G675" s="38" t="s">
        <v>361</v>
      </c>
      <c r="H675" s="41" t="s">
        <v>347</v>
      </c>
      <c r="I675" s="40"/>
      <c r="J675" s="40"/>
    </row>
    <row r="676" ht="16.5" spans="1:10">
      <c r="A676" s="38"/>
      <c r="B676" s="38"/>
      <c r="C676" s="41" t="s">
        <v>959</v>
      </c>
      <c r="D676" s="38" t="s">
        <v>151</v>
      </c>
      <c r="E676" s="38">
        <v>11</v>
      </c>
      <c r="F676" s="38">
        <v>3</v>
      </c>
      <c r="G676" s="38" t="s">
        <v>362</v>
      </c>
      <c r="H676" s="38"/>
      <c r="I676" s="40"/>
      <c r="J676" s="40"/>
    </row>
    <row r="677" ht="15" spans="1:10">
      <c r="A677" s="38"/>
      <c r="B677" s="38"/>
      <c r="C677" s="38"/>
      <c r="D677" s="38" t="s">
        <v>152</v>
      </c>
      <c r="E677" s="38">
        <v>12</v>
      </c>
      <c r="F677" s="38">
        <v>4</v>
      </c>
      <c r="G677" s="38" t="s">
        <v>335</v>
      </c>
      <c r="H677" s="38"/>
      <c r="I677" s="40"/>
      <c r="J677" s="40"/>
    </row>
    <row r="678" ht="16.5" spans="1:10">
      <c r="A678" s="38"/>
      <c r="B678" s="38"/>
      <c r="C678" s="41" t="s">
        <v>659</v>
      </c>
      <c r="D678" s="38" t="s">
        <v>154</v>
      </c>
      <c r="E678" s="38">
        <v>14</v>
      </c>
      <c r="F678" s="38">
        <v>6</v>
      </c>
      <c r="G678" s="38" t="s">
        <v>364</v>
      </c>
      <c r="H678" s="41" t="s">
        <v>544</v>
      </c>
      <c r="I678" s="40"/>
      <c r="J678" s="40"/>
    </row>
    <row r="679" ht="15" spans="1:10">
      <c r="A679" s="40"/>
      <c r="B679" s="38"/>
      <c r="C679" s="40"/>
      <c r="D679" s="38" t="s">
        <v>156</v>
      </c>
      <c r="E679" s="38">
        <v>16</v>
      </c>
      <c r="F679" s="38">
        <v>9</v>
      </c>
      <c r="G679" s="38" t="s">
        <v>365</v>
      </c>
      <c r="H679" s="38"/>
      <c r="I679" s="40"/>
      <c r="J679" s="40"/>
    </row>
    <row r="680" ht="16.5" spans="1:10">
      <c r="A680" s="38"/>
      <c r="B680" s="38"/>
      <c r="C680" s="41" t="s">
        <v>465</v>
      </c>
      <c r="D680" s="38" t="s">
        <v>169</v>
      </c>
      <c r="E680" s="38">
        <v>27</v>
      </c>
      <c r="F680" s="40">
        <v>20</v>
      </c>
      <c r="G680" s="40" t="s">
        <v>368</v>
      </c>
      <c r="H680" s="41" t="s">
        <v>357</v>
      </c>
      <c r="I680" s="41" t="s">
        <v>811</v>
      </c>
      <c r="J680" s="40"/>
    </row>
    <row r="681" ht="16.5" spans="1:10">
      <c r="A681" s="38"/>
      <c r="B681" s="38"/>
      <c r="C681" s="41" t="s">
        <v>503</v>
      </c>
      <c r="D681" s="38" t="s">
        <v>233</v>
      </c>
      <c r="E681" s="38">
        <v>31</v>
      </c>
      <c r="F681" s="40">
        <v>22</v>
      </c>
      <c r="G681" s="40" t="s">
        <v>349</v>
      </c>
      <c r="H681" s="41" t="s">
        <v>448</v>
      </c>
      <c r="I681" s="40"/>
      <c r="J681" s="40"/>
    </row>
    <row r="682" ht="16.5" spans="1:10">
      <c r="A682" s="38"/>
      <c r="B682" s="38"/>
      <c r="C682" s="38"/>
      <c r="D682" s="38" t="s">
        <v>214</v>
      </c>
      <c r="E682" s="38">
        <v>33</v>
      </c>
      <c r="F682" s="40">
        <v>26</v>
      </c>
      <c r="G682" s="40" t="s">
        <v>962</v>
      </c>
      <c r="H682" s="41" t="s">
        <v>350</v>
      </c>
      <c r="I682" s="40"/>
      <c r="J682" s="40"/>
    </row>
    <row r="683" ht="15" spans="1:10">
      <c r="A683" s="38"/>
      <c r="B683" s="38"/>
      <c r="C683" s="38"/>
      <c r="D683" s="38" t="s">
        <v>234</v>
      </c>
      <c r="E683" s="38">
        <v>37</v>
      </c>
      <c r="F683" s="40">
        <v>29</v>
      </c>
      <c r="G683" s="40" t="s">
        <v>369</v>
      </c>
      <c r="H683" s="38"/>
      <c r="I683" s="40"/>
      <c r="J683" s="40"/>
    </row>
    <row r="684" ht="15" spans="1:10">
      <c r="A684" s="38"/>
      <c r="B684" s="38"/>
      <c r="C684" s="38"/>
      <c r="D684" s="38" t="s">
        <v>235</v>
      </c>
      <c r="E684" s="38">
        <v>38</v>
      </c>
      <c r="F684" s="40">
        <v>31</v>
      </c>
      <c r="G684" s="40" t="s">
        <v>370</v>
      </c>
      <c r="H684" s="38"/>
      <c r="I684" s="40"/>
      <c r="J684" s="40"/>
    </row>
    <row r="685" ht="15" spans="1:10">
      <c r="A685" s="38"/>
      <c r="B685" s="38"/>
      <c r="C685" s="38"/>
      <c r="D685" s="38" t="s">
        <v>237</v>
      </c>
      <c r="E685" s="38">
        <v>45</v>
      </c>
      <c r="F685" s="40">
        <v>39</v>
      </c>
      <c r="G685" s="40" t="s">
        <v>371</v>
      </c>
      <c r="H685" s="38"/>
      <c r="I685" s="40"/>
      <c r="J685" s="40"/>
    </row>
    <row r="686" ht="15" spans="1:10">
      <c r="A686" s="38" t="s">
        <v>306</v>
      </c>
      <c r="B686" s="38"/>
      <c r="C686" s="38"/>
      <c r="D686" s="38" t="s">
        <v>307</v>
      </c>
      <c r="E686" s="38"/>
      <c r="F686" s="38" t="s">
        <v>307</v>
      </c>
      <c r="G686" s="38"/>
      <c r="H686" s="38" t="s">
        <v>372</v>
      </c>
      <c r="I686" s="38"/>
      <c r="J686" s="38"/>
    </row>
    <row r="687" ht="15" spans="1:10">
      <c r="A687" s="38" t="s">
        <v>309</v>
      </c>
      <c r="B687" s="38"/>
      <c r="C687" s="38"/>
      <c r="D687" s="38" t="s">
        <v>310</v>
      </c>
      <c r="E687" s="38"/>
      <c r="F687" s="38" t="s">
        <v>310</v>
      </c>
      <c r="G687" s="38"/>
      <c r="H687" s="38" t="s">
        <v>655</v>
      </c>
      <c r="I687" s="38"/>
      <c r="J687" s="38"/>
    </row>
    <row r="688" ht="16.5" spans="1:10">
      <c r="A688" s="38" t="s">
        <v>656</v>
      </c>
      <c r="B688" s="38"/>
      <c r="C688" s="38"/>
      <c r="D688" s="41" t="s">
        <v>314</v>
      </c>
      <c r="E688" s="42"/>
      <c r="F688" s="42"/>
      <c r="G688" s="41" t="s">
        <v>876</v>
      </c>
      <c r="H688" s="40" t="s">
        <v>963</v>
      </c>
      <c r="I688" s="40"/>
      <c r="J688" s="40"/>
    </row>
    <row r="689" ht="16.5" spans="1:10">
      <c r="A689" s="38" t="s">
        <v>964</v>
      </c>
      <c r="B689" s="38"/>
      <c r="C689" s="38"/>
      <c r="D689" s="41" t="s">
        <v>775</v>
      </c>
      <c r="E689" s="56" t="s">
        <v>317</v>
      </c>
      <c r="F689" s="56" t="s">
        <v>317</v>
      </c>
      <c r="G689" s="41"/>
      <c r="H689" s="41"/>
      <c r="I689" s="41"/>
      <c r="J689" s="41"/>
    </row>
    <row r="690" ht="16.5" spans="1:10">
      <c r="A690" s="38" t="s">
        <v>656</v>
      </c>
      <c r="B690" s="38"/>
      <c r="C690" s="38"/>
      <c r="D690" s="41" t="s">
        <v>595</v>
      </c>
      <c r="E690" s="43" t="s">
        <v>319</v>
      </c>
      <c r="F690" s="43" t="s">
        <v>319</v>
      </c>
      <c r="G690" s="38"/>
      <c r="H690" s="41"/>
      <c r="I690" s="41"/>
      <c r="J690" s="41"/>
    </row>
    <row r="691" ht="15" spans="1:10">
      <c r="A691" s="44" t="s">
        <v>320</v>
      </c>
      <c r="B691" s="44"/>
      <c r="C691" s="44"/>
      <c r="D691" s="44"/>
      <c r="E691" s="44"/>
      <c r="F691" s="44"/>
      <c r="G691" s="44"/>
      <c r="H691" s="44"/>
      <c r="I691" s="44"/>
      <c r="J691" s="44"/>
    </row>
    <row r="692" ht="22.5" spans="1:10">
      <c r="A692" s="37" t="s">
        <v>965</v>
      </c>
      <c r="B692" s="37"/>
      <c r="C692" s="37"/>
      <c r="D692" s="37"/>
      <c r="E692" s="37"/>
      <c r="F692" s="37"/>
      <c r="G692" s="37"/>
      <c r="H692" s="37"/>
      <c r="I692" s="37"/>
      <c r="J692" s="37"/>
    </row>
    <row r="693" ht="15" spans="1:10">
      <c r="A693" s="38" t="s">
        <v>239</v>
      </c>
      <c r="B693" s="38" t="s">
        <v>966</v>
      </c>
      <c r="C693" s="38"/>
      <c r="D693" s="38"/>
      <c r="E693" s="38" t="s">
        <v>241</v>
      </c>
      <c r="F693" s="38"/>
      <c r="G693" s="38" t="s">
        <v>967</v>
      </c>
      <c r="H693" s="38"/>
      <c r="I693" s="38" t="s">
        <v>243</v>
      </c>
      <c r="J693" s="38">
        <v>15795</v>
      </c>
    </row>
    <row r="694" ht="16.5" spans="1:10">
      <c r="A694" s="38" t="s">
        <v>60</v>
      </c>
      <c r="B694" s="38" t="s">
        <v>666</v>
      </c>
      <c r="C694" s="38"/>
      <c r="D694" s="38" t="s">
        <v>245</v>
      </c>
      <c r="E694" s="38" t="s">
        <v>968</v>
      </c>
      <c r="F694" s="38" t="s">
        <v>247</v>
      </c>
      <c r="G694" s="80" t="s">
        <v>969</v>
      </c>
      <c r="H694" s="81"/>
      <c r="I694" s="38" t="s">
        <v>249</v>
      </c>
      <c r="J694" s="38" t="s">
        <v>667</v>
      </c>
    </row>
    <row r="695" ht="15" spans="1:10">
      <c r="A695" s="38" t="s">
        <v>251</v>
      </c>
      <c r="B695" s="38" t="s">
        <v>329</v>
      </c>
      <c r="C695" s="38"/>
      <c r="D695" s="38" t="s">
        <v>253</v>
      </c>
      <c r="E695" s="38"/>
      <c r="F695" s="38" t="s">
        <v>623</v>
      </c>
      <c r="G695" s="38" t="s">
        <v>255</v>
      </c>
      <c r="H695" s="38" t="s">
        <v>970</v>
      </c>
      <c r="I695" s="38" t="s">
        <v>257</v>
      </c>
      <c r="J695" s="38" t="s">
        <v>377</v>
      </c>
    </row>
    <row r="696" ht="31.5" spans="1:10">
      <c r="A696" s="60" t="s">
        <v>385</v>
      </c>
      <c r="B696" s="60"/>
      <c r="C696" s="39">
        <v>0</v>
      </c>
      <c r="D696" s="39"/>
      <c r="E696" s="39"/>
      <c r="F696" s="39">
        <v>1</v>
      </c>
      <c r="G696" s="39"/>
      <c r="H696" s="39"/>
      <c r="I696" s="39" t="s">
        <v>259</v>
      </c>
      <c r="J696" s="39"/>
    </row>
    <row r="697" ht="15" spans="1:10">
      <c r="A697" s="60"/>
      <c r="B697" s="60"/>
      <c r="C697" s="38">
        <v>0</v>
      </c>
      <c r="D697" s="38"/>
      <c r="E697" s="38" t="s">
        <v>261</v>
      </c>
      <c r="F697" s="38"/>
      <c r="G697" s="38">
        <v>1</v>
      </c>
      <c r="H697" s="38"/>
      <c r="I697" s="39"/>
      <c r="J697" s="39"/>
    </row>
    <row r="698" ht="15" spans="1:10">
      <c r="A698" s="60"/>
      <c r="B698" s="60"/>
      <c r="C698" s="38">
        <v>0</v>
      </c>
      <c r="D698" s="38"/>
      <c r="E698" s="38" t="s">
        <v>262</v>
      </c>
      <c r="F698" s="38"/>
      <c r="G698" s="38">
        <v>0</v>
      </c>
      <c r="H698" s="38"/>
      <c r="I698" s="39"/>
      <c r="J698" s="39"/>
    </row>
    <row r="699" ht="15" spans="1:10">
      <c r="A699" s="38" t="s">
        <v>263</v>
      </c>
      <c r="B699" s="38"/>
      <c r="C699" s="38"/>
      <c r="D699" s="38"/>
      <c r="E699" s="38"/>
      <c r="F699" s="38" t="s">
        <v>263</v>
      </c>
      <c r="G699" s="38"/>
      <c r="H699" s="38"/>
      <c r="I699" s="38"/>
      <c r="J699" s="38"/>
    </row>
    <row r="700" ht="15" spans="1:10">
      <c r="A700" s="38" t="s">
        <v>104</v>
      </c>
      <c r="B700" s="38" t="s">
        <v>103</v>
      </c>
      <c r="C700" s="38" t="s">
        <v>264</v>
      </c>
      <c r="D700" s="38" t="s">
        <v>265</v>
      </c>
      <c r="E700" s="38" t="s">
        <v>92</v>
      </c>
      <c r="F700" s="38" t="s">
        <v>92</v>
      </c>
      <c r="G700" s="38" t="s">
        <v>265</v>
      </c>
      <c r="H700" s="38" t="s">
        <v>264</v>
      </c>
      <c r="I700" s="38" t="s">
        <v>103</v>
      </c>
      <c r="J700" s="38" t="s">
        <v>104</v>
      </c>
    </row>
    <row r="701" ht="16.5" spans="1:10">
      <c r="A701" s="38"/>
      <c r="B701" s="38"/>
      <c r="C701" s="41"/>
      <c r="D701" s="38" t="s">
        <v>386</v>
      </c>
      <c r="E701" s="38">
        <v>2</v>
      </c>
      <c r="F701" s="38">
        <v>1</v>
      </c>
      <c r="G701" s="38" t="s">
        <v>130</v>
      </c>
      <c r="H701" s="41"/>
      <c r="I701" s="38"/>
      <c r="J701" s="38"/>
    </row>
    <row r="702" ht="16.5" spans="1:10">
      <c r="A702" s="38"/>
      <c r="B702" s="38"/>
      <c r="C702" s="38"/>
      <c r="D702" s="74" t="s">
        <v>507</v>
      </c>
      <c r="E702" s="38">
        <v>4</v>
      </c>
      <c r="F702" s="38">
        <v>3</v>
      </c>
      <c r="G702" s="38" t="s">
        <v>137</v>
      </c>
      <c r="H702" s="41"/>
      <c r="I702" s="38"/>
      <c r="J702" s="38"/>
    </row>
    <row r="703" ht="16.5" spans="1:10">
      <c r="A703" s="38"/>
      <c r="B703" s="38"/>
      <c r="C703" s="41" t="s">
        <v>425</v>
      </c>
      <c r="D703" s="38" t="s">
        <v>387</v>
      </c>
      <c r="E703" s="38">
        <v>8</v>
      </c>
      <c r="F703" s="38">
        <v>4</v>
      </c>
      <c r="G703" s="38" t="s">
        <v>138</v>
      </c>
      <c r="H703" s="41"/>
      <c r="I703" s="38"/>
      <c r="J703" s="38"/>
    </row>
    <row r="704" ht="16.5" spans="1:10">
      <c r="A704" s="38"/>
      <c r="B704" s="38"/>
      <c r="C704" s="41" t="s">
        <v>597</v>
      </c>
      <c r="D704" s="38" t="s">
        <v>389</v>
      </c>
      <c r="E704" s="38">
        <v>10</v>
      </c>
      <c r="F704" s="38">
        <v>7</v>
      </c>
      <c r="G704" s="38" t="s">
        <v>141</v>
      </c>
      <c r="H704" s="41" t="s">
        <v>393</v>
      </c>
      <c r="I704" s="38"/>
      <c r="J704" s="38"/>
    </row>
    <row r="705" ht="16.5" spans="1:10">
      <c r="A705" s="38"/>
      <c r="B705" s="38"/>
      <c r="C705" s="41" t="s">
        <v>465</v>
      </c>
      <c r="D705" s="38" t="s">
        <v>392</v>
      </c>
      <c r="E705" s="38">
        <v>11</v>
      </c>
      <c r="F705" s="38">
        <v>8</v>
      </c>
      <c r="G705" s="38" t="s">
        <v>271</v>
      </c>
      <c r="H705" s="41"/>
      <c r="I705" s="38"/>
      <c r="J705" s="38"/>
    </row>
    <row r="706" ht="16.5" spans="1:10">
      <c r="A706" s="38"/>
      <c r="B706" s="38"/>
      <c r="C706" s="38"/>
      <c r="D706" s="38" t="s">
        <v>971</v>
      </c>
      <c r="E706" s="38">
        <v>18</v>
      </c>
      <c r="F706" s="38">
        <v>9</v>
      </c>
      <c r="G706" s="38" t="s">
        <v>410</v>
      </c>
      <c r="H706" s="41"/>
      <c r="I706" s="41" t="s">
        <v>355</v>
      </c>
      <c r="J706" s="38"/>
    </row>
    <row r="707" ht="16.5" spans="1:10">
      <c r="A707" s="38"/>
      <c r="B707" s="38"/>
      <c r="C707" s="38"/>
      <c r="D707" s="38" t="s">
        <v>397</v>
      </c>
      <c r="E707" s="38">
        <v>22</v>
      </c>
      <c r="F707" s="38">
        <v>10</v>
      </c>
      <c r="G707" s="38" t="s">
        <v>274</v>
      </c>
      <c r="H707" s="41" t="s">
        <v>318</v>
      </c>
      <c r="I707" s="38"/>
      <c r="J707" s="38"/>
    </row>
    <row r="708" ht="16.5" spans="1:10">
      <c r="A708" s="38"/>
      <c r="B708" s="38"/>
      <c r="C708" s="38"/>
      <c r="D708" s="38" t="s">
        <v>399</v>
      </c>
      <c r="E708" s="38">
        <v>24</v>
      </c>
      <c r="F708" s="38">
        <v>13</v>
      </c>
      <c r="G708" s="38" t="s">
        <v>153</v>
      </c>
      <c r="H708" s="41"/>
      <c r="I708" s="38"/>
      <c r="J708" s="38"/>
    </row>
    <row r="709" ht="16.5" spans="1:10">
      <c r="A709" s="40"/>
      <c r="B709" s="38"/>
      <c r="C709" s="41" t="s">
        <v>972</v>
      </c>
      <c r="D709" s="38" t="s">
        <v>418</v>
      </c>
      <c r="E709" s="38">
        <v>27</v>
      </c>
      <c r="F709" s="38">
        <v>16</v>
      </c>
      <c r="G709" s="38" t="s">
        <v>156</v>
      </c>
      <c r="H709" s="41"/>
      <c r="I709" s="38"/>
      <c r="J709" s="38"/>
    </row>
    <row r="710" ht="16.5" spans="1:10">
      <c r="A710" s="38"/>
      <c r="B710" s="38"/>
      <c r="C710" s="38"/>
      <c r="D710" s="38" t="s">
        <v>403</v>
      </c>
      <c r="E710" s="38">
        <v>36</v>
      </c>
      <c r="F710" s="38">
        <v>18</v>
      </c>
      <c r="G710" s="40" t="s">
        <v>298</v>
      </c>
      <c r="H710" s="41"/>
      <c r="I710" s="38"/>
      <c r="J710" s="38"/>
    </row>
    <row r="711" ht="16.5" spans="1:10">
      <c r="A711" s="38"/>
      <c r="B711" s="38"/>
      <c r="C711" s="38"/>
      <c r="D711" s="38" t="s">
        <v>405</v>
      </c>
      <c r="E711" s="38">
        <v>40</v>
      </c>
      <c r="F711" s="38">
        <v>32</v>
      </c>
      <c r="G711" s="38" t="s">
        <v>173</v>
      </c>
      <c r="H711" s="41" t="s">
        <v>503</v>
      </c>
      <c r="I711" s="41" t="s">
        <v>494</v>
      </c>
      <c r="J711" s="38"/>
    </row>
    <row r="712" ht="15" spans="1:10">
      <c r="A712" s="40" t="s">
        <v>290</v>
      </c>
      <c r="B712" s="40"/>
      <c r="C712" s="40"/>
      <c r="D712" s="40"/>
      <c r="E712" s="40"/>
      <c r="F712" s="38" t="s">
        <v>290</v>
      </c>
      <c r="G712" s="38"/>
      <c r="H712" s="38"/>
      <c r="I712" s="38"/>
      <c r="J712" s="38"/>
    </row>
    <row r="713" ht="15" spans="1:10">
      <c r="A713" s="40" t="s">
        <v>104</v>
      </c>
      <c r="B713" s="40" t="s">
        <v>103</v>
      </c>
      <c r="C713" s="38" t="s">
        <v>291</v>
      </c>
      <c r="D713" s="38" t="s">
        <v>265</v>
      </c>
      <c r="E713" s="38" t="s">
        <v>92</v>
      </c>
      <c r="F713" s="38" t="s">
        <v>92</v>
      </c>
      <c r="G713" s="38" t="s">
        <v>265</v>
      </c>
      <c r="H713" s="38" t="s">
        <v>291</v>
      </c>
      <c r="I713" s="38" t="s">
        <v>103</v>
      </c>
      <c r="J713" s="38" t="s">
        <v>104</v>
      </c>
    </row>
    <row r="714" ht="16.5" spans="1:10">
      <c r="A714" s="38"/>
      <c r="B714" s="38"/>
      <c r="C714" s="38"/>
      <c r="D714" s="38" t="s">
        <v>407</v>
      </c>
      <c r="E714" s="38">
        <v>3</v>
      </c>
      <c r="F714" s="38">
        <v>2</v>
      </c>
      <c r="G714" s="38" t="s">
        <v>133</v>
      </c>
      <c r="H714" s="41" t="s">
        <v>318</v>
      </c>
      <c r="I714" s="38"/>
      <c r="J714" s="38"/>
    </row>
    <row r="715" ht="16.5" spans="1:10">
      <c r="A715" s="38"/>
      <c r="B715" s="38"/>
      <c r="C715" s="38"/>
      <c r="D715" s="38" t="s">
        <v>973</v>
      </c>
      <c r="E715" s="38">
        <v>5</v>
      </c>
      <c r="F715" s="38">
        <v>5</v>
      </c>
      <c r="G715" s="38" t="s">
        <v>139</v>
      </c>
      <c r="H715" s="41" t="s">
        <v>503</v>
      </c>
      <c r="I715" s="38"/>
      <c r="J715" s="38"/>
    </row>
    <row r="716" ht="16.5" spans="1:10">
      <c r="A716" s="38"/>
      <c r="B716" s="38"/>
      <c r="C716" s="41" t="s">
        <v>972</v>
      </c>
      <c r="D716" s="38" t="s">
        <v>411</v>
      </c>
      <c r="E716" s="38">
        <v>7</v>
      </c>
      <c r="F716" s="38">
        <v>11</v>
      </c>
      <c r="G716" s="38" t="s">
        <v>151</v>
      </c>
      <c r="H716" s="38"/>
      <c r="I716" s="38"/>
      <c r="J716" s="38"/>
    </row>
    <row r="717" ht="16.5" spans="1:10">
      <c r="A717" s="38"/>
      <c r="B717" s="38"/>
      <c r="C717" s="41" t="s">
        <v>425</v>
      </c>
      <c r="D717" s="38" t="s">
        <v>412</v>
      </c>
      <c r="E717" s="38">
        <v>9</v>
      </c>
      <c r="F717" s="38">
        <v>12</v>
      </c>
      <c r="G717" s="38" t="s">
        <v>152</v>
      </c>
      <c r="H717" s="38"/>
      <c r="I717" s="38"/>
      <c r="J717" s="38"/>
    </row>
    <row r="718" ht="15" spans="1:10">
      <c r="A718" s="38"/>
      <c r="B718" s="38"/>
      <c r="C718" s="38"/>
      <c r="D718" s="38" t="s">
        <v>395</v>
      </c>
      <c r="E718" s="38">
        <v>13</v>
      </c>
      <c r="F718" s="38">
        <v>14</v>
      </c>
      <c r="G718" s="38" t="s">
        <v>154</v>
      </c>
      <c r="H718" s="40"/>
      <c r="I718" s="38"/>
      <c r="J718" s="38"/>
    </row>
    <row r="719" ht="15" spans="1:10">
      <c r="A719" s="38"/>
      <c r="B719" s="38"/>
      <c r="C719" s="40"/>
      <c r="D719" s="38" t="s">
        <v>974</v>
      </c>
      <c r="E719" s="38">
        <v>14</v>
      </c>
      <c r="F719" s="38">
        <v>23</v>
      </c>
      <c r="G719" s="38" t="s">
        <v>166</v>
      </c>
      <c r="H719" s="38"/>
      <c r="I719" s="38"/>
      <c r="J719" s="40"/>
    </row>
    <row r="720" ht="16.5" spans="1:10">
      <c r="A720" s="40"/>
      <c r="B720" s="38"/>
      <c r="C720" s="38"/>
      <c r="D720" s="38" t="s">
        <v>413</v>
      </c>
      <c r="E720" s="38">
        <v>16</v>
      </c>
      <c r="F720" s="38">
        <v>27</v>
      </c>
      <c r="G720" s="38" t="s">
        <v>169</v>
      </c>
      <c r="H720" s="41" t="s">
        <v>393</v>
      </c>
      <c r="I720" s="38"/>
      <c r="J720" s="38"/>
    </row>
    <row r="721" ht="16.5" spans="1:10">
      <c r="A721" s="38"/>
      <c r="B721" s="38"/>
      <c r="C721" s="41" t="s">
        <v>465</v>
      </c>
      <c r="D721" s="38" t="s">
        <v>415</v>
      </c>
      <c r="E721" s="38">
        <v>19</v>
      </c>
      <c r="F721" s="38">
        <v>31</v>
      </c>
      <c r="G721" s="38" t="s">
        <v>233</v>
      </c>
      <c r="H721" s="38"/>
      <c r="I721" s="38"/>
      <c r="J721" s="38"/>
    </row>
    <row r="722" ht="16.5" spans="1:10">
      <c r="A722" s="38"/>
      <c r="B722" s="38"/>
      <c r="C722" s="41" t="s">
        <v>597</v>
      </c>
      <c r="D722" s="38" t="s">
        <v>396</v>
      </c>
      <c r="E722" s="38">
        <v>20</v>
      </c>
      <c r="F722" s="38">
        <v>33</v>
      </c>
      <c r="G722" s="38" t="s">
        <v>214</v>
      </c>
      <c r="H722" s="38"/>
      <c r="I722" s="38"/>
      <c r="J722" s="38"/>
    </row>
    <row r="723" ht="15" spans="1:10">
      <c r="A723" s="38"/>
      <c r="B723" s="38"/>
      <c r="C723" s="38"/>
      <c r="D723" s="38" t="s">
        <v>417</v>
      </c>
      <c r="E723" s="38">
        <v>23</v>
      </c>
      <c r="F723" s="38">
        <v>37</v>
      </c>
      <c r="G723" s="38" t="s">
        <v>234</v>
      </c>
      <c r="H723" s="38"/>
      <c r="I723" s="38"/>
      <c r="J723" s="38"/>
    </row>
    <row r="724" ht="15" spans="1:10">
      <c r="A724" s="38"/>
      <c r="B724" s="38"/>
      <c r="C724" s="38"/>
      <c r="D724" s="38" t="s">
        <v>402</v>
      </c>
      <c r="E724" s="38">
        <v>26</v>
      </c>
      <c r="F724" s="38">
        <v>38</v>
      </c>
      <c r="G724" s="38" t="s">
        <v>235</v>
      </c>
      <c r="H724" s="38"/>
      <c r="I724" s="38"/>
      <c r="J724" s="38"/>
    </row>
    <row r="725" ht="15" spans="1:10">
      <c r="A725" s="38"/>
      <c r="B725" s="38"/>
      <c r="C725" s="38"/>
      <c r="D725" s="38" t="s">
        <v>419</v>
      </c>
      <c r="E725" s="38">
        <v>32</v>
      </c>
      <c r="F725" s="38">
        <v>45</v>
      </c>
      <c r="G725" s="38" t="s">
        <v>237</v>
      </c>
      <c r="H725" s="38"/>
      <c r="I725" s="38"/>
      <c r="J725" s="38"/>
    </row>
    <row r="726" ht="15" spans="1:10">
      <c r="A726" s="38" t="s">
        <v>420</v>
      </c>
      <c r="B726" s="38"/>
      <c r="C726" s="38"/>
      <c r="D726" s="38" t="s">
        <v>307</v>
      </c>
      <c r="E726" s="38"/>
      <c r="F726" s="38" t="s">
        <v>307</v>
      </c>
      <c r="G726" s="38"/>
      <c r="H726" s="38" t="s">
        <v>306</v>
      </c>
      <c r="I726" s="38"/>
      <c r="J726" s="38"/>
    </row>
    <row r="727" ht="15" spans="1:10">
      <c r="A727" s="38" t="s">
        <v>309</v>
      </c>
      <c r="B727" s="38"/>
      <c r="C727" s="38"/>
      <c r="D727" s="38" t="s">
        <v>310</v>
      </c>
      <c r="E727" s="38"/>
      <c r="F727" s="38" t="s">
        <v>310</v>
      </c>
      <c r="G727" s="38"/>
      <c r="H727" s="38" t="s">
        <v>655</v>
      </c>
      <c r="I727" s="38"/>
      <c r="J727" s="38"/>
    </row>
    <row r="728" ht="16.5" spans="1:10">
      <c r="A728" s="38"/>
      <c r="B728" s="38"/>
      <c r="C728" s="38"/>
      <c r="D728" s="38"/>
      <c r="E728" s="42" t="s">
        <v>317</v>
      </c>
      <c r="F728" s="42" t="s">
        <v>317</v>
      </c>
      <c r="G728" s="41" t="s">
        <v>501</v>
      </c>
      <c r="H728" s="38" t="s">
        <v>518</v>
      </c>
      <c r="I728" s="38"/>
      <c r="J728" s="38"/>
    </row>
    <row r="729" ht="16.5" spans="1:10">
      <c r="A729" s="38"/>
      <c r="B729" s="38"/>
      <c r="C729" s="38"/>
      <c r="D729" s="38"/>
      <c r="E729" s="43" t="s">
        <v>319</v>
      </c>
      <c r="F729" s="43" t="s">
        <v>319</v>
      </c>
      <c r="G729" s="38"/>
      <c r="H729" s="41"/>
      <c r="I729" s="41"/>
      <c r="J729" s="41"/>
    </row>
    <row r="730" ht="15" spans="1:10">
      <c r="A730" s="44" t="s">
        <v>320</v>
      </c>
      <c r="B730" s="44"/>
      <c r="C730" s="44"/>
      <c r="D730" s="44"/>
      <c r="E730" s="44"/>
      <c r="F730" s="44"/>
      <c r="G730" s="44"/>
      <c r="H730" s="44"/>
      <c r="I730" s="44"/>
      <c r="J730" s="44"/>
    </row>
    <row r="731" ht="22.5" spans="1:10">
      <c r="A731" s="37" t="s">
        <v>975</v>
      </c>
      <c r="B731" s="37"/>
      <c r="C731" s="37"/>
      <c r="D731" s="37"/>
      <c r="E731" s="37"/>
      <c r="F731" s="37"/>
      <c r="G731" s="37"/>
      <c r="H731" s="37"/>
      <c r="I731" s="37"/>
      <c r="J731" s="37"/>
    </row>
    <row r="732" ht="15" spans="1:10">
      <c r="A732" s="38" t="s">
        <v>239</v>
      </c>
      <c r="B732" s="38" t="s">
        <v>976</v>
      </c>
      <c r="C732" s="38"/>
      <c r="D732" s="38"/>
      <c r="E732" s="38" t="s">
        <v>241</v>
      </c>
      <c r="F732" s="38"/>
      <c r="G732" s="38" t="s">
        <v>242</v>
      </c>
      <c r="H732" s="38"/>
      <c r="I732" s="38" t="s">
        <v>243</v>
      </c>
      <c r="J732" s="38">
        <v>22897</v>
      </c>
    </row>
    <row r="733" ht="15" spans="1:10">
      <c r="A733" s="38" t="s">
        <v>60</v>
      </c>
      <c r="B733" s="38" t="s">
        <v>832</v>
      </c>
      <c r="C733" s="38"/>
      <c r="D733" s="38" t="s">
        <v>245</v>
      </c>
      <c r="E733" s="38" t="s">
        <v>246</v>
      </c>
      <c r="F733" s="38"/>
      <c r="G733" s="38" t="s">
        <v>247</v>
      </c>
      <c r="H733" s="38" t="s">
        <v>977</v>
      </c>
      <c r="I733" s="38" t="s">
        <v>249</v>
      </c>
      <c r="J733" s="38" t="s">
        <v>708</v>
      </c>
    </row>
    <row r="734" ht="15" spans="1:10">
      <c r="A734" s="38" t="s">
        <v>251</v>
      </c>
      <c r="B734" s="38" t="s">
        <v>328</v>
      </c>
      <c r="C734" s="38"/>
      <c r="D734" s="38" t="s">
        <v>253</v>
      </c>
      <c r="E734" s="38"/>
      <c r="F734" s="38" t="s">
        <v>866</v>
      </c>
      <c r="G734" s="38" t="s">
        <v>255</v>
      </c>
      <c r="H734" s="38" t="s">
        <v>978</v>
      </c>
      <c r="I734" s="38" t="s">
        <v>257</v>
      </c>
      <c r="J734" s="38" t="s">
        <v>943</v>
      </c>
    </row>
    <row r="735" ht="31.5" spans="1:10">
      <c r="A735" s="39" t="s">
        <v>259</v>
      </c>
      <c r="B735" s="39"/>
      <c r="C735" s="39">
        <v>5</v>
      </c>
      <c r="D735" s="39"/>
      <c r="E735" s="39"/>
      <c r="F735" s="39">
        <v>1</v>
      </c>
      <c r="G735" s="39"/>
      <c r="H735" s="39"/>
      <c r="I735" s="39" t="s">
        <v>435</v>
      </c>
      <c r="J735" s="39"/>
    </row>
    <row r="736" ht="15" spans="1:10">
      <c r="A736" s="39"/>
      <c r="B736" s="39"/>
      <c r="C736" s="38">
        <v>3</v>
      </c>
      <c r="D736" s="38"/>
      <c r="E736" s="38" t="s">
        <v>261</v>
      </c>
      <c r="F736" s="38"/>
      <c r="G736" s="38">
        <v>1</v>
      </c>
      <c r="H736" s="38"/>
      <c r="I736" s="39"/>
      <c r="J736" s="39"/>
    </row>
    <row r="737" ht="15" spans="1:10">
      <c r="A737" s="39"/>
      <c r="B737" s="39"/>
      <c r="C737" s="38">
        <v>2</v>
      </c>
      <c r="D737" s="38"/>
      <c r="E737" s="38" t="s">
        <v>262</v>
      </c>
      <c r="F737" s="38"/>
      <c r="G737" s="38">
        <v>0</v>
      </c>
      <c r="H737" s="38"/>
      <c r="I737" s="39"/>
      <c r="J737" s="39"/>
    </row>
    <row r="738" ht="15" spans="1:10">
      <c r="A738" s="38" t="s">
        <v>263</v>
      </c>
      <c r="B738" s="38"/>
      <c r="C738" s="38"/>
      <c r="D738" s="38"/>
      <c r="E738" s="38"/>
      <c r="F738" s="38" t="s">
        <v>263</v>
      </c>
      <c r="G738" s="38"/>
      <c r="H738" s="38"/>
      <c r="I738" s="38"/>
      <c r="J738" s="38"/>
    </row>
    <row r="739" ht="15" spans="1:10">
      <c r="A739" s="38" t="s">
        <v>104</v>
      </c>
      <c r="B739" s="38" t="s">
        <v>103</v>
      </c>
      <c r="C739" s="38" t="s">
        <v>264</v>
      </c>
      <c r="D739" s="38" t="s">
        <v>265</v>
      </c>
      <c r="E739" s="38" t="s">
        <v>92</v>
      </c>
      <c r="F739" s="38" t="s">
        <v>92</v>
      </c>
      <c r="G739" s="38" t="s">
        <v>265</v>
      </c>
      <c r="H739" s="38" t="s">
        <v>264</v>
      </c>
      <c r="I739" s="38" t="s">
        <v>103</v>
      </c>
      <c r="J739" s="38" t="s">
        <v>104</v>
      </c>
    </row>
    <row r="740" ht="16.5" spans="1:10">
      <c r="A740" s="38"/>
      <c r="B740" s="38"/>
      <c r="C740" s="38"/>
      <c r="D740" s="38" t="s">
        <v>130</v>
      </c>
      <c r="E740" s="38">
        <v>1</v>
      </c>
      <c r="F740" s="40">
        <v>1</v>
      </c>
      <c r="G740" s="40" t="s">
        <v>454</v>
      </c>
      <c r="H740" s="41"/>
      <c r="I740" s="40"/>
      <c r="J740" s="40"/>
    </row>
    <row r="741" ht="16.5" spans="1:10">
      <c r="A741" s="38"/>
      <c r="B741" s="41" t="s">
        <v>597</v>
      </c>
      <c r="C741" s="41" t="s">
        <v>804</v>
      </c>
      <c r="D741" s="38" t="s">
        <v>137</v>
      </c>
      <c r="E741" s="38">
        <v>3</v>
      </c>
      <c r="F741" s="40">
        <v>3</v>
      </c>
      <c r="G741" s="40" t="s">
        <v>437</v>
      </c>
      <c r="H741" s="41"/>
      <c r="I741" s="41" t="s">
        <v>757</v>
      </c>
      <c r="J741" s="40"/>
    </row>
    <row r="742" ht="16.5" spans="1:10">
      <c r="A742" s="38"/>
      <c r="B742" s="38"/>
      <c r="C742" s="41" t="s">
        <v>979</v>
      </c>
      <c r="D742" s="38" t="s">
        <v>138</v>
      </c>
      <c r="E742" s="38">
        <v>4</v>
      </c>
      <c r="F742" s="40">
        <v>5</v>
      </c>
      <c r="G742" s="40" t="s">
        <v>438</v>
      </c>
      <c r="H742" s="41"/>
      <c r="I742" s="40"/>
      <c r="J742" s="40"/>
    </row>
    <row r="743" ht="16.5" spans="1:10">
      <c r="A743" s="38"/>
      <c r="B743" s="38"/>
      <c r="C743" s="38"/>
      <c r="D743" s="38" t="s">
        <v>141</v>
      </c>
      <c r="E743" s="38">
        <v>7</v>
      </c>
      <c r="F743" s="40">
        <v>8</v>
      </c>
      <c r="G743" s="40" t="s">
        <v>441</v>
      </c>
      <c r="H743" s="41" t="s">
        <v>393</v>
      </c>
      <c r="I743" s="40"/>
      <c r="J743" s="40"/>
    </row>
    <row r="744" ht="16.5" spans="1:10">
      <c r="A744" s="38"/>
      <c r="B744" s="38"/>
      <c r="C744" s="38"/>
      <c r="D744" s="38" t="s">
        <v>271</v>
      </c>
      <c r="E744" s="38">
        <v>8</v>
      </c>
      <c r="F744" s="40">
        <v>10</v>
      </c>
      <c r="G744" s="40" t="s">
        <v>442</v>
      </c>
      <c r="H744" s="41" t="s">
        <v>980</v>
      </c>
      <c r="I744" s="40"/>
      <c r="J744" s="40"/>
    </row>
    <row r="745" ht="16.5" spans="1:10">
      <c r="A745" s="38"/>
      <c r="B745" s="38"/>
      <c r="C745" s="38"/>
      <c r="D745" s="38" t="s">
        <v>410</v>
      </c>
      <c r="E745" s="38">
        <v>9</v>
      </c>
      <c r="F745" s="40">
        <v>11</v>
      </c>
      <c r="G745" s="40" t="s">
        <v>444</v>
      </c>
      <c r="H745" s="41" t="s">
        <v>981</v>
      </c>
      <c r="I745" s="40"/>
      <c r="J745" s="40"/>
    </row>
    <row r="746" ht="16.5" spans="1:10">
      <c r="A746" s="38"/>
      <c r="B746" s="38"/>
      <c r="C746" s="41" t="s">
        <v>544</v>
      </c>
      <c r="D746" s="38" t="s">
        <v>274</v>
      </c>
      <c r="E746" s="38">
        <v>10</v>
      </c>
      <c r="F746" s="40">
        <v>23</v>
      </c>
      <c r="G746" s="40" t="s">
        <v>446</v>
      </c>
      <c r="H746" s="41"/>
      <c r="I746" s="40"/>
      <c r="J746" s="40"/>
    </row>
    <row r="747" ht="16.5" spans="1:10">
      <c r="A747" s="38"/>
      <c r="B747" s="38"/>
      <c r="C747" s="38"/>
      <c r="D747" s="38" t="s">
        <v>153</v>
      </c>
      <c r="E747" s="38">
        <v>13</v>
      </c>
      <c r="F747" s="40">
        <v>24</v>
      </c>
      <c r="G747" s="40" t="s">
        <v>464</v>
      </c>
      <c r="H747" s="41" t="s">
        <v>398</v>
      </c>
      <c r="I747" s="40"/>
      <c r="J747" s="40"/>
    </row>
    <row r="748" ht="16.5" spans="1:10">
      <c r="A748" s="38"/>
      <c r="B748" s="38"/>
      <c r="C748" s="38"/>
      <c r="D748" s="40" t="s">
        <v>298</v>
      </c>
      <c r="E748" s="38">
        <v>18</v>
      </c>
      <c r="F748" s="40">
        <v>27</v>
      </c>
      <c r="G748" s="40" t="s">
        <v>982</v>
      </c>
      <c r="H748" s="41"/>
      <c r="I748" s="40"/>
      <c r="J748" s="40"/>
    </row>
    <row r="749" ht="16.5" spans="1:10">
      <c r="A749" s="38"/>
      <c r="B749" s="38"/>
      <c r="C749" s="41" t="s">
        <v>492</v>
      </c>
      <c r="D749" s="38" t="s">
        <v>286</v>
      </c>
      <c r="E749" s="38">
        <v>22</v>
      </c>
      <c r="F749" s="40">
        <v>28</v>
      </c>
      <c r="G749" s="40" t="s">
        <v>983</v>
      </c>
      <c r="H749" s="41"/>
      <c r="I749" s="40"/>
      <c r="J749" s="40"/>
    </row>
    <row r="750" ht="16.5" spans="1:10">
      <c r="A750" s="38"/>
      <c r="B750" s="38"/>
      <c r="C750" s="41" t="s">
        <v>273</v>
      </c>
      <c r="D750" s="38" t="s">
        <v>173</v>
      </c>
      <c r="E750" s="38">
        <v>32</v>
      </c>
      <c r="F750" s="40">
        <v>29</v>
      </c>
      <c r="G750" s="40" t="s">
        <v>449</v>
      </c>
      <c r="H750" s="41" t="s">
        <v>273</v>
      </c>
      <c r="I750" s="40"/>
      <c r="J750" s="40"/>
    </row>
    <row r="751" ht="15" spans="1:10">
      <c r="A751" s="40" t="s">
        <v>290</v>
      </c>
      <c r="B751" s="40"/>
      <c r="C751" s="40"/>
      <c r="D751" s="40"/>
      <c r="E751" s="40"/>
      <c r="F751" s="38" t="s">
        <v>290</v>
      </c>
      <c r="G751" s="38"/>
      <c r="H751" s="38"/>
      <c r="I751" s="38"/>
      <c r="J751" s="38"/>
    </row>
    <row r="752" ht="15" spans="1:10">
      <c r="A752" s="40" t="s">
        <v>104</v>
      </c>
      <c r="B752" s="40" t="s">
        <v>103</v>
      </c>
      <c r="C752" s="38" t="s">
        <v>291</v>
      </c>
      <c r="D752" s="38" t="s">
        <v>265</v>
      </c>
      <c r="E752" s="38" t="s">
        <v>92</v>
      </c>
      <c r="F752" s="38" t="s">
        <v>92</v>
      </c>
      <c r="G752" s="38" t="s">
        <v>265</v>
      </c>
      <c r="H752" s="38" t="s">
        <v>291</v>
      </c>
      <c r="I752" s="38" t="s">
        <v>103</v>
      </c>
      <c r="J752" s="38" t="s">
        <v>104</v>
      </c>
    </row>
    <row r="753" ht="16.5" spans="1:10">
      <c r="A753" s="38"/>
      <c r="B753" s="38"/>
      <c r="C753" s="38"/>
      <c r="D753" s="38" t="s">
        <v>133</v>
      </c>
      <c r="E753" s="38">
        <v>2</v>
      </c>
      <c r="F753" s="40">
        <v>6</v>
      </c>
      <c r="G753" s="40" t="s">
        <v>455</v>
      </c>
      <c r="H753" s="41" t="s">
        <v>393</v>
      </c>
      <c r="I753" s="40"/>
      <c r="J753" s="40"/>
    </row>
    <row r="754" ht="16.5" spans="1:10">
      <c r="A754" s="38"/>
      <c r="B754" s="38"/>
      <c r="C754" s="41" t="s">
        <v>804</v>
      </c>
      <c r="D754" s="38" t="s">
        <v>139</v>
      </c>
      <c r="E754" s="38">
        <v>5</v>
      </c>
      <c r="F754" s="40">
        <v>9</v>
      </c>
      <c r="G754" s="40" t="s">
        <v>456</v>
      </c>
      <c r="H754" s="38"/>
      <c r="I754" s="40"/>
      <c r="J754" s="40"/>
    </row>
    <row r="755" ht="15" spans="1:10">
      <c r="A755" s="38"/>
      <c r="B755" s="38"/>
      <c r="C755" s="38"/>
      <c r="D755" s="38" t="s">
        <v>151</v>
      </c>
      <c r="E755" s="38">
        <v>11</v>
      </c>
      <c r="F755" s="40">
        <v>16</v>
      </c>
      <c r="G755" s="40" t="s">
        <v>457</v>
      </c>
      <c r="H755" s="38"/>
      <c r="I755" s="40"/>
      <c r="J755" s="40"/>
    </row>
    <row r="756" ht="16.5" spans="1:10">
      <c r="A756" s="38"/>
      <c r="B756" s="38"/>
      <c r="C756" s="38"/>
      <c r="D756" s="38" t="s">
        <v>152</v>
      </c>
      <c r="E756" s="38">
        <v>12</v>
      </c>
      <c r="F756" s="40">
        <v>17</v>
      </c>
      <c r="G756" s="40" t="s">
        <v>458</v>
      </c>
      <c r="H756" s="41" t="s">
        <v>981</v>
      </c>
      <c r="I756" s="40"/>
      <c r="J756" s="40"/>
    </row>
    <row r="757" ht="16.5" spans="1:10">
      <c r="A757" s="38"/>
      <c r="B757" s="38"/>
      <c r="C757" s="38"/>
      <c r="D757" s="38" t="s">
        <v>154</v>
      </c>
      <c r="E757" s="38">
        <v>14</v>
      </c>
      <c r="F757" s="40">
        <v>18</v>
      </c>
      <c r="G757" s="40" t="s">
        <v>459</v>
      </c>
      <c r="H757" s="41" t="s">
        <v>398</v>
      </c>
      <c r="I757" s="40"/>
      <c r="J757" s="40"/>
    </row>
    <row r="758" ht="16.5" spans="1:10">
      <c r="A758" s="40"/>
      <c r="B758" s="38"/>
      <c r="C758" s="41" t="s">
        <v>492</v>
      </c>
      <c r="D758" s="38" t="s">
        <v>156</v>
      </c>
      <c r="E758" s="38">
        <v>16</v>
      </c>
      <c r="F758" s="40">
        <v>20</v>
      </c>
      <c r="G758" s="40" t="s">
        <v>461</v>
      </c>
      <c r="H758" s="41" t="s">
        <v>273</v>
      </c>
      <c r="I758" s="40"/>
      <c r="J758" s="40"/>
    </row>
    <row r="759" ht="16.5" spans="1:10">
      <c r="A759" s="38"/>
      <c r="B759" s="38"/>
      <c r="C759" s="41" t="s">
        <v>979</v>
      </c>
      <c r="D759" s="38" t="s">
        <v>166</v>
      </c>
      <c r="E759" s="38">
        <v>23</v>
      </c>
      <c r="F759" s="40">
        <v>21</v>
      </c>
      <c r="G759" s="40" t="s">
        <v>462</v>
      </c>
      <c r="H759" s="41" t="s">
        <v>980</v>
      </c>
      <c r="I759" s="40"/>
      <c r="J759" s="40"/>
    </row>
    <row r="760" ht="16.5" spans="1:10">
      <c r="A760" s="38"/>
      <c r="B760" s="38"/>
      <c r="C760" s="41" t="s">
        <v>544</v>
      </c>
      <c r="D760" s="38" t="s">
        <v>169</v>
      </c>
      <c r="E760" s="38">
        <v>27</v>
      </c>
      <c r="F760" s="40">
        <v>22</v>
      </c>
      <c r="G760" s="40" t="s">
        <v>463</v>
      </c>
      <c r="H760" s="38"/>
      <c r="I760" s="40"/>
      <c r="J760" s="40"/>
    </row>
    <row r="761" ht="16.5" spans="1:10">
      <c r="A761" s="38"/>
      <c r="B761" s="38"/>
      <c r="C761" s="41" t="s">
        <v>273</v>
      </c>
      <c r="D761" s="38" t="s">
        <v>233</v>
      </c>
      <c r="E761" s="38">
        <v>31</v>
      </c>
      <c r="F761" s="40">
        <v>25</v>
      </c>
      <c r="G761" s="74" t="s">
        <v>984</v>
      </c>
      <c r="H761" s="38"/>
      <c r="I761" s="40"/>
      <c r="J761" s="40"/>
    </row>
    <row r="762" ht="15" spans="1:10">
      <c r="A762" s="38"/>
      <c r="B762" s="38"/>
      <c r="C762" s="38"/>
      <c r="D762" s="38" t="s">
        <v>214</v>
      </c>
      <c r="E762" s="38">
        <v>33</v>
      </c>
      <c r="F762" s="40">
        <v>26</v>
      </c>
      <c r="G762" s="40" t="s">
        <v>447</v>
      </c>
      <c r="H762" s="38"/>
      <c r="I762" s="40"/>
      <c r="J762" s="40"/>
    </row>
    <row r="763" ht="15" spans="1:10">
      <c r="A763" s="38"/>
      <c r="B763" s="38"/>
      <c r="C763" s="38"/>
      <c r="D763" s="38" t="s">
        <v>234</v>
      </c>
      <c r="E763" s="38">
        <v>37</v>
      </c>
      <c r="F763" s="40">
        <v>37</v>
      </c>
      <c r="G763" s="40" t="s">
        <v>466</v>
      </c>
      <c r="H763" s="38"/>
      <c r="I763" s="40"/>
      <c r="J763" s="40"/>
    </row>
    <row r="764" ht="15" spans="1:10">
      <c r="A764" s="38"/>
      <c r="B764" s="38"/>
      <c r="C764" s="38"/>
      <c r="D764" s="38" t="s">
        <v>237</v>
      </c>
      <c r="E764" s="38">
        <v>45</v>
      </c>
      <c r="F764" s="40">
        <v>38</v>
      </c>
      <c r="G764" s="40" t="s">
        <v>985</v>
      </c>
      <c r="H764" s="38"/>
      <c r="I764" s="40"/>
      <c r="J764" s="40"/>
    </row>
    <row r="765" ht="15" spans="1:10">
      <c r="A765" s="38" t="s">
        <v>306</v>
      </c>
      <c r="B765" s="38"/>
      <c r="C765" s="38"/>
      <c r="D765" s="38" t="s">
        <v>307</v>
      </c>
      <c r="E765" s="38"/>
      <c r="F765" s="38" t="s">
        <v>307</v>
      </c>
      <c r="G765" s="38"/>
      <c r="H765" s="38" t="s">
        <v>467</v>
      </c>
      <c r="I765" s="38"/>
      <c r="J765" s="38"/>
    </row>
    <row r="766" ht="15" spans="1:10">
      <c r="A766" s="38" t="s">
        <v>309</v>
      </c>
      <c r="B766" s="38"/>
      <c r="C766" s="38"/>
      <c r="D766" s="38" t="s">
        <v>310</v>
      </c>
      <c r="E766" s="38"/>
      <c r="F766" s="38" t="s">
        <v>310</v>
      </c>
      <c r="G766" s="38"/>
      <c r="H766" s="38" t="s">
        <v>655</v>
      </c>
      <c r="I766" s="38"/>
      <c r="J766" s="38"/>
    </row>
    <row r="767" ht="16.5" spans="1:10">
      <c r="A767" s="38" t="s">
        <v>986</v>
      </c>
      <c r="B767" s="38"/>
      <c r="C767" s="38"/>
      <c r="D767" s="41" t="s">
        <v>592</v>
      </c>
      <c r="E767" s="42"/>
      <c r="F767" s="42"/>
      <c r="G767" s="41" t="s">
        <v>517</v>
      </c>
      <c r="H767" s="38" t="s">
        <v>987</v>
      </c>
      <c r="I767" s="38"/>
      <c r="J767" s="38"/>
    </row>
    <row r="768" ht="16.5" spans="1:10">
      <c r="A768" s="38" t="s">
        <v>657</v>
      </c>
      <c r="B768" s="38"/>
      <c r="C768" s="38"/>
      <c r="D768" s="41" t="s">
        <v>268</v>
      </c>
      <c r="E768" s="56"/>
      <c r="F768" s="56"/>
      <c r="G768" s="41"/>
      <c r="H768" s="41"/>
      <c r="I768" s="41"/>
      <c r="J768" s="41"/>
    </row>
    <row r="769" ht="16.5" spans="1:10">
      <c r="A769" s="38" t="s">
        <v>704</v>
      </c>
      <c r="B769" s="38"/>
      <c r="C769" s="38"/>
      <c r="D769" s="41" t="s">
        <v>313</v>
      </c>
      <c r="E769" s="56" t="s">
        <v>317</v>
      </c>
      <c r="F769" s="56" t="s">
        <v>317</v>
      </c>
      <c r="G769" s="41"/>
      <c r="H769" s="41"/>
      <c r="I769" s="41"/>
      <c r="J769" s="41"/>
    </row>
    <row r="770" ht="16.5" spans="1:10">
      <c r="A770" s="38" t="s">
        <v>858</v>
      </c>
      <c r="B770" s="38"/>
      <c r="C770" s="38"/>
      <c r="D770" s="41" t="s">
        <v>616</v>
      </c>
      <c r="E770" s="56" t="s">
        <v>319</v>
      </c>
      <c r="F770" s="56" t="s">
        <v>319</v>
      </c>
      <c r="G770" s="41"/>
      <c r="H770" s="41"/>
      <c r="I770" s="41"/>
      <c r="J770" s="41"/>
    </row>
    <row r="771" ht="16.5" spans="1:10">
      <c r="A771" s="38" t="s">
        <v>660</v>
      </c>
      <c r="B771" s="38"/>
      <c r="C771" s="38"/>
      <c r="D771" s="41" t="s">
        <v>336</v>
      </c>
      <c r="E771" s="71"/>
      <c r="F771" s="71"/>
      <c r="G771" s="38"/>
      <c r="H771" s="41"/>
      <c r="I771" s="41"/>
      <c r="J771" s="41"/>
    </row>
    <row r="772" ht="15" spans="1:10">
      <c r="A772" s="44" t="s">
        <v>320</v>
      </c>
      <c r="B772" s="44"/>
      <c r="C772" s="44"/>
      <c r="D772" s="44"/>
      <c r="E772" s="44"/>
      <c r="F772" s="44"/>
      <c r="G772" s="44"/>
      <c r="H772" s="44"/>
      <c r="I772" s="44"/>
      <c r="J772" s="44"/>
    </row>
    <row r="773" ht="22.5" spans="1:10">
      <c r="A773" s="37" t="s">
        <v>988</v>
      </c>
      <c r="B773" s="37"/>
      <c r="C773" s="37"/>
      <c r="D773" s="37"/>
      <c r="E773" s="37"/>
      <c r="F773" s="37"/>
      <c r="G773" s="37"/>
      <c r="H773" s="37"/>
      <c r="I773" s="37"/>
      <c r="J773" s="37"/>
    </row>
    <row r="774" ht="15" spans="1:10">
      <c r="A774" s="38" t="s">
        <v>239</v>
      </c>
      <c r="B774" s="38" t="s">
        <v>989</v>
      </c>
      <c r="C774" s="38"/>
      <c r="D774" s="38"/>
      <c r="E774" s="38" t="s">
        <v>241</v>
      </c>
      <c r="F774" s="38"/>
      <c r="G774" s="38" t="s">
        <v>242</v>
      </c>
      <c r="H774" s="38"/>
      <c r="I774" s="38" t="s">
        <v>243</v>
      </c>
      <c r="J774" s="38">
        <v>20189</v>
      </c>
    </row>
    <row r="775" ht="15" spans="1:10">
      <c r="A775" s="38" t="s">
        <v>60</v>
      </c>
      <c r="B775" s="38" t="s">
        <v>622</v>
      </c>
      <c r="C775" s="38"/>
      <c r="D775" s="38" t="s">
        <v>245</v>
      </c>
      <c r="E775" s="38" t="s">
        <v>478</v>
      </c>
      <c r="F775" s="38"/>
      <c r="G775" s="38" t="s">
        <v>247</v>
      </c>
      <c r="H775" s="38" t="s">
        <v>990</v>
      </c>
      <c r="I775" s="38" t="s">
        <v>249</v>
      </c>
      <c r="J775" s="38" t="s">
        <v>991</v>
      </c>
    </row>
    <row r="776" ht="15" spans="1:10">
      <c r="A776" s="38" t="s">
        <v>251</v>
      </c>
      <c r="B776" s="38" t="s">
        <v>992</v>
      </c>
      <c r="C776" s="38"/>
      <c r="D776" s="38" t="s">
        <v>253</v>
      </c>
      <c r="E776" s="38"/>
      <c r="F776" s="38" t="s">
        <v>993</v>
      </c>
      <c r="G776" s="38" t="s">
        <v>255</v>
      </c>
      <c r="H776" s="38" t="s">
        <v>994</v>
      </c>
      <c r="I776" s="38" t="s">
        <v>257</v>
      </c>
      <c r="J776" s="38" t="s">
        <v>995</v>
      </c>
    </row>
    <row r="777" ht="31.5" spans="1:10">
      <c r="A777" s="39" t="s">
        <v>259</v>
      </c>
      <c r="B777" s="39"/>
      <c r="C777" s="39">
        <v>5</v>
      </c>
      <c r="D777" s="39"/>
      <c r="E777" s="39"/>
      <c r="F777" s="39">
        <v>0</v>
      </c>
      <c r="G777" s="39"/>
      <c r="H777" s="39"/>
      <c r="I777" s="39" t="s">
        <v>626</v>
      </c>
      <c r="J777" s="39"/>
    </row>
    <row r="778" ht="15" spans="1:10">
      <c r="A778" s="39"/>
      <c r="B778" s="39"/>
      <c r="C778" s="38">
        <v>0</v>
      </c>
      <c r="D778" s="38"/>
      <c r="E778" s="38" t="s">
        <v>261</v>
      </c>
      <c r="F778" s="38"/>
      <c r="G778" s="38">
        <v>0</v>
      </c>
      <c r="H778" s="38"/>
      <c r="I778" s="39"/>
      <c r="J778" s="39"/>
    </row>
    <row r="779" ht="15" spans="1:10">
      <c r="A779" s="39"/>
      <c r="B779" s="39"/>
      <c r="C779" s="38">
        <v>5</v>
      </c>
      <c r="D779" s="38"/>
      <c r="E779" s="38" t="s">
        <v>262</v>
      </c>
      <c r="F779" s="38"/>
      <c r="G779" s="38">
        <v>0</v>
      </c>
      <c r="H779" s="38"/>
      <c r="I779" s="39"/>
      <c r="J779" s="39"/>
    </row>
    <row r="780" ht="15" spans="1:10">
      <c r="A780" s="38" t="s">
        <v>263</v>
      </c>
      <c r="B780" s="38"/>
      <c r="C780" s="38"/>
      <c r="D780" s="38"/>
      <c r="E780" s="38"/>
      <c r="F780" s="38" t="s">
        <v>263</v>
      </c>
      <c r="G780" s="38"/>
      <c r="H780" s="38"/>
      <c r="I780" s="38"/>
      <c r="J780" s="38"/>
    </row>
    <row r="781" ht="15" spans="1:10">
      <c r="A781" s="38" t="s">
        <v>104</v>
      </c>
      <c r="B781" s="38" t="s">
        <v>103</v>
      </c>
      <c r="C781" s="38" t="s">
        <v>264</v>
      </c>
      <c r="D781" s="38" t="s">
        <v>265</v>
      </c>
      <c r="E781" s="38" t="s">
        <v>92</v>
      </c>
      <c r="F781" s="38" t="s">
        <v>92</v>
      </c>
      <c r="G781" s="38" t="s">
        <v>265</v>
      </c>
      <c r="H781" s="38" t="s">
        <v>264</v>
      </c>
      <c r="I781" s="38" t="s">
        <v>103</v>
      </c>
      <c r="J781" s="38" t="s">
        <v>104</v>
      </c>
    </row>
    <row r="782" ht="16.5" spans="1:10">
      <c r="A782" s="38"/>
      <c r="B782" s="38"/>
      <c r="C782" s="38"/>
      <c r="D782" s="38" t="s">
        <v>130</v>
      </c>
      <c r="E782" s="38">
        <v>1</v>
      </c>
      <c r="F782" s="38">
        <v>3</v>
      </c>
      <c r="G782" s="38" t="s">
        <v>628</v>
      </c>
      <c r="H782" s="41"/>
      <c r="I782" s="41" t="s">
        <v>355</v>
      </c>
      <c r="J782" s="40"/>
    </row>
    <row r="783" ht="16.5" spans="1:10">
      <c r="A783" s="38"/>
      <c r="B783" s="41" t="s">
        <v>595</v>
      </c>
      <c r="C783" s="41" t="s">
        <v>351</v>
      </c>
      <c r="D783" s="38" t="s">
        <v>137</v>
      </c>
      <c r="E783" s="38">
        <v>3</v>
      </c>
      <c r="F783" s="38">
        <v>5</v>
      </c>
      <c r="G783" s="38" t="s">
        <v>996</v>
      </c>
      <c r="H783" s="41" t="s">
        <v>775</v>
      </c>
      <c r="I783" s="38"/>
      <c r="J783" s="40"/>
    </row>
    <row r="784" ht="16.5" spans="1:10">
      <c r="A784" s="38"/>
      <c r="B784" s="38"/>
      <c r="C784" s="41" t="s">
        <v>350</v>
      </c>
      <c r="D784" s="38" t="s">
        <v>138</v>
      </c>
      <c r="E784" s="38">
        <v>4</v>
      </c>
      <c r="F784" s="38">
        <v>7</v>
      </c>
      <c r="G784" s="38" t="s">
        <v>630</v>
      </c>
      <c r="H784" s="41" t="s">
        <v>616</v>
      </c>
      <c r="I784" s="38"/>
      <c r="J784" s="40"/>
    </row>
    <row r="785" ht="16.5" spans="1:10">
      <c r="A785" s="38"/>
      <c r="B785" s="38"/>
      <c r="C785" s="38"/>
      <c r="D785" s="38" t="s">
        <v>141</v>
      </c>
      <c r="E785" s="38">
        <v>7</v>
      </c>
      <c r="F785" s="38">
        <v>16</v>
      </c>
      <c r="G785" s="38" t="s">
        <v>635</v>
      </c>
      <c r="H785" s="41"/>
      <c r="I785" s="38"/>
      <c r="J785" s="40"/>
    </row>
    <row r="786" ht="16.5" spans="1:10">
      <c r="A786" s="38"/>
      <c r="B786" s="38"/>
      <c r="C786" s="41" t="s">
        <v>804</v>
      </c>
      <c r="D786" s="38" t="s">
        <v>271</v>
      </c>
      <c r="E786" s="38">
        <v>8</v>
      </c>
      <c r="F786" s="38">
        <v>20</v>
      </c>
      <c r="G786" s="38" t="s">
        <v>649</v>
      </c>
      <c r="H786" s="41" t="s">
        <v>997</v>
      </c>
      <c r="I786" s="38"/>
      <c r="J786" s="40"/>
    </row>
    <row r="787" ht="16.5" spans="1:10">
      <c r="A787" s="38"/>
      <c r="B787" s="38"/>
      <c r="C787" s="41" t="s">
        <v>590</v>
      </c>
      <c r="D787" s="38" t="s">
        <v>410</v>
      </c>
      <c r="E787" s="38">
        <v>9</v>
      </c>
      <c r="F787" s="38">
        <v>23</v>
      </c>
      <c r="G787" s="38" t="s">
        <v>998</v>
      </c>
      <c r="H787" s="41" t="s">
        <v>282</v>
      </c>
      <c r="I787" s="38"/>
      <c r="J787" s="40"/>
    </row>
    <row r="788" ht="16.5" spans="1:10">
      <c r="A788" s="38"/>
      <c r="B788" s="38"/>
      <c r="C788" s="38"/>
      <c r="D788" s="38" t="s">
        <v>274</v>
      </c>
      <c r="E788" s="38">
        <v>10</v>
      </c>
      <c r="F788" s="38">
        <v>25</v>
      </c>
      <c r="G788" s="38" t="s">
        <v>636</v>
      </c>
      <c r="H788" s="41"/>
      <c r="I788" s="38"/>
      <c r="J788" s="40"/>
    </row>
    <row r="789" ht="16.5" spans="1:10">
      <c r="A789" s="38"/>
      <c r="B789" s="38"/>
      <c r="C789" s="38"/>
      <c r="D789" s="38" t="s">
        <v>153</v>
      </c>
      <c r="E789" s="38">
        <v>13</v>
      </c>
      <c r="F789" s="38">
        <v>26</v>
      </c>
      <c r="G789" s="38" t="s">
        <v>999</v>
      </c>
      <c r="H789" s="41"/>
      <c r="I789" s="41" t="s">
        <v>724</v>
      </c>
      <c r="J789" s="40"/>
    </row>
    <row r="790" ht="16.5" spans="1:10">
      <c r="A790" s="38"/>
      <c r="B790" s="41" t="s">
        <v>784</v>
      </c>
      <c r="C790" s="41" t="s">
        <v>492</v>
      </c>
      <c r="D790" s="40" t="s">
        <v>298</v>
      </c>
      <c r="E790" s="38">
        <v>18</v>
      </c>
      <c r="F790" s="38">
        <v>28</v>
      </c>
      <c r="G790" s="38" t="s">
        <v>1000</v>
      </c>
      <c r="H790" s="41"/>
      <c r="I790" s="38"/>
      <c r="J790" s="40"/>
    </row>
    <row r="791" ht="16.5" spans="1:10">
      <c r="A791" s="38"/>
      <c r="B791" s="38"/>
      <c r="C791" s="38"/>
      <c r="D791" s="38" t="s">
        <v>286</v>
      </c>
      <c r="E791" s="38">
        <v>22</v>
      </c>
      <c r="F791" s="38">
        <v>32</v>
      </c>
      <c r="G791" s="38" t="s">
        <v>638</v>
      </c>
      <c r="H791" s="41"/>
      <c r="I791" s="38"/>
      <c r="J791" s="40"/>
    </row>
    <row r="792" ht="16.5" spans="1:10">
      <c r="A792" s="38"/>
      <c r="B792" s="38"/>
      <c r="C792" s="38"/>
      <c r="D792" s="38" t="s">
        <v>166</v>
      </c>
      <c r="E792" s="38">
        <v>23</v>
      </c>
      <c r="F792" s="38">
        <v>38</v>
      </c>
      <c r="G792" s="38" t="s">
        <v>652</v>
      </c>
      <c r="H792" s="41" t="s">
        <v>838</v>
      </c>
      <c r="I792" s="38"/>
      <c r="J792" s="40"/>
    </row>
    <row r="793" ht="15" spans="1:10">
      <c r="A793" s="40" t="s">
        <v>290</v>
      </c>
      <c r="B793" s="40"/>
      <c r="C793" s="40"/>
      <c r="D793" s="40"/>
      <c r="E793" s="40"/>
      <c r="F793" s="38" t="s">
        <v>290</v>
      </c>
      <c r="G793" s="38"/>
      <c r="H793" s="38"/>
      <c r="I793" s="38"/>
      <c r="J793" s="38"/>
    </row>
    <row r="794" ht="15" spans="1:10">
      <c r="A794" s="40" t="s">
        <v>104</v>
      </c>
      <c r="B794" s="40" t="s">
        <v>103</v>
      </c>
      <c r="C794" s="38" t="s">
        <v>291</v>
      </c>
      <c r="D794" s="38" t="s">
        <v>265</v>
      </c>
      <c r="E794" s="38" t="s">
        <v>92</v>
      </c>
      <c r="F794" s="38" t="s">
        <v>92</v>
      </c>
      <c r="G794" s="38" t="s">
        <v>265</v>
      </c>
      <c r="H794" s="38" t="s">
        <v>291</v>
      </c>
      <c r="I794" s="38" t="s">
        <v>103</v>
      </c>
      <c r="J794" s="38" t="s">
        <v>104</v>
      </c>
    </row>
    <row r="795" ht="15" spans="1:10">
      <c r="A795" s="38"/>
      <c r="B795" s="38"/>
      <c r="C795" s="38"/>
      <c r="D795" s="38" t="s">
        <v>133</v>
      </c>
      <c r="E795" s="38">
        <v>2</v>
      </c>
      <c r="F795" s="38">
        <v>1</v>
      </c>
      <c r="G795" s="38" t="s">
        <v>641</v>
      </c>
      <c r="H795" s="38"/>
      <c r="I795" s="38"/>
      <c r="J795" s="40"/>
    </row>
    <row r="796" ht="16.5" spans="1:10">
      <c r="A796" s="38"/>
      <c r="B796" s="38"/>
      <c r="C796" s="41" t="s">
        <v>351</v>
      </c>
      <c r="D796" s="38" t="s">
        <v>139</v>
      </c>
      <c r="E796" s="38">
        <v>5</v>
      </c>
      <c r="F796" s="38">
        <v>6</v>
      </c>
      <c r="G796" s="38" t="s">
        <v>643</v>
      </c>
      <c r="H796" s="38"/>
      <c r="I796" s="38"/>
      <c r="J796" s="40"/>
    </row>
    <row r="797" ht="16.5" spans="1:10">
      <c r="A797" s="38"/>
      <c r="B797" s="38"/>
      <c r="C797" s="38"/>
      <c r="D797" s="38" t="s">
        <v>205</v>
      </c>
      <c r="E797" s="38">
        <v>6</v>
      </c>
      <c r="F797" s="38">
        <v>12</v>
      </c>
      <c r="G797" s="38" t="s">
        <v>634</v>
      </c>
      <c r="H797" s="41" t="s">
        <v>775</v>
      </c>
      <c r="I797" s="38"/>
      <c r="J797" s="40"/>
    </row>
    <row r="798" ht="16.5" spans="1:10">
      <c r="A798" s="38"/>
      <c r="B798" s="38"/>
      <c r="C798" s="41" t="s">
        <v>804</v>
      </c>
      <c r="D798" s="38" t="s">
        <v>151</v>
      </c>
      <c r="E798" s="38">
        <v>11</v>
      </c>
      <c r="F798" s="38">
        <v>15</v>
      </c>
      <c r="G798" s="38" t="s">
        <v>646</v>
      </c>
      <c r="H798" s="38"/>
      <c r="I798" s="38"/>
      <c r="J798" s="40"/>
    </row>
    <row r="799" ht="16.5" spans="1:10">
      <c r="A799" s="38"/>
      <c r="B799" s="38"/>
      <c r="C799" s="38"/>
      <c r="D799" s="38" t="s">
        <v>152</v>
      </c>
      <c r="E799" s="38">
        <v>12</v>
      </c>
      <c r="F799" s="38">
        <v>17</v>
      </c>
      <c r="G799" s="38" t="s">
        <v>647</v>
      </c>
      <c r="H799" s="41" t="s">
        <v>838</v>
      </c>
      <c r="I799" s="40"/>
      <c r="J799" s="40"/>
    </row>
    <row r="800" ht="16.5" spans="1:10">
      <c r="A800" s="40"/>
      <c r="B800" s="38"/>
      <c r="C800" s="41" t="s">
        <v>492</v>
      </c>
      <c r="D800" s="38" t="s">
        <v>156</v>
      </c>
      <c r="E800" s="38">
        <v>16</v>
      </c>
      <c r="F800" s="38">
        <v>18</v>
      </c>
      <c r="G800" s="38" t="s">
        <v>648</v>
      </c>
      <c r="H800" s="41" t="s">
        <v>997</v>
      </c>
      <c r="I800" s="38"/>
      <c r="J800" s="40"/>
    </row>
    <row r="801" ht="15" spans="1:10">
      <c r="A801" s="38"/>
      <c r="B801" s="38"/>
      <c r="C801" s="38"/>
      <c r="D801" s="38" t="s">
        <v>162</v>
      </c>
      <c r="E801" s="38">
        <v>20</v>
      </c>
      <c r="F801" s="38">
        <v>22</v>
      </c>
      <c r="G801" s="38" t="s">
        <v>1001</v>
      </c>
      <c r="H801" s="38"/>
      <c r="I801" s="38"/>
      <c r="J801" s="40"/>
    </row>
    <row r="802" ht="16.5" spans="1:10">
      <c r="A802" s="38"/>
      <c r="B802" s="38"/>
      <c r="C802" s="38"/>
      <c r="D802" s="38" t="s">
        <v>233</v>
      </c>
      <c r="E802" s="38">
        <v>31</v>
      </c>
      <c r="F802" s="38">
        <v>27</v>
      </c>
      <c r="G802" s="38" t="s">
        <v>650</v>
      </c>
      <c r="H802" s="41" t="s">
        <v>282</v>
      </c>
      <c r="I802" s="38"/>
      <c r="J802" s="40"/>
    </row>
    <row r="803" ht="16.5" spans="1:10">
      <c r="A803" s="38"/>
      <c r="B803" s="38"/>
      <c r="C803" s="41" t="s">
        <v>350</v>
      </c>
      <c r="D803" s="38" t="s">
        <v>173</v>
      </c>
      <c r="E803" s="38">
        <v>32</v>
      </c>
      <c r="F803" s="38">
        <v>30</v>
      </c>
      <c r="G803" s="38" t="s">
        <v>651</v>
      </c>
      <c r="H803" s="41" t="s">
        <v>616</v>
      </c>
      <c r="I803" s="38"/>
      <c r="J803" s="40"/>
    </row>
    <row r="804" ht="16.5" spans="1:10">
      <c r="A804" s="38"/>
      <c r="B804" s="38"/>
      <c r="C804" s="41" t="s">
        <v>590</v>
      </c>
      <c r="D804" s="38" t="s">
        <v>214</v>
      </c>
      <c r="E804" s="38">
        <v>33</v>
      </c>
      <c r="F804" s="38">
        <v>33</v>
      </c>
      <c r="G804" s="38" t="s">
        <v>639</v>
      </c>
      <c r="H804" s="38"/>
      <c r="I804" s="38"/>
      <c r="J804" s="40"/>
    </row>
    <row r="805" ht="15" spans="1:10">
      <c r="A805" s="38"/>
      <c r="B805" s="38"/>
      <c r="C805" s="38"/>
      <c r="D805" s="38" t="s">
        <v>234</v>
      </c>
      <c r="E805" s="38">
        <v>37</v>
      </c>
      <c r="F805" s="38">
        <v>34</v>
      </c>
      <c r="G805" s="38" t="s">
        <v>1002</v>
      </c>
      <c r="H805" s="38"/>
      <c r="I805" s="38"/>
      <c r="J805" s="40"/>
    </row>
    <row r="806" ht="15" spans="1:10">
      <c r="A806" s="38"/>
      <c r="B806" s="38"/>
      <c r="C806" s="38"/>
      <c r="D806" s="38" t="s">
        <v>237</v>
      </c>
      <c r="E806" s="38">
        <v>45</v>
      </c>
      <c r="F806" s="38"/>
      <c r="G806" s="38"/>
      <c r="H806" s="38"/>
      <c r="I806" s="38"/>
      <c r="J806" s="40"/>
    </row>
    <row r="807" ht="15" spans="1:10">
      <c r="A807" s="38" t="s">
        <v>306</v>
      </c>
      <c r="B807" s="38"/>
      <c r="C807" s="38"/>
      <c r="D807" s="38" t="s">
        <v>307</v>
      </c>
      <c r="E807" s="38"/>
      <c r="F807" s="38" t="s">
        <v>307</v>
      </c>
      <c r="G807" s="38"/>
      <c r="H807" s="38" t="s">
        <v>653</v>
      </c>
      <c r="I807" s="38"/>
      <c r="J807" s="38"/>
    </row>
    <row r="808" ht="15" spans="1:10">
      <c r="A808" s="38" t="s">
        <v>309</v>
      </c>
      <c r="B808" s="38"/>
      <c r="C808" s="38"/>
      <c r="D808" s="38" t="s">
        <v>310</v>
      </c>
      <c r="E808" s="38"/>
      <c r="F808" s="38" t="s">
        <v>310</v>
      </c>
      <c r="G808" s="38"/>
      <c r="H808" s="38" t="s">
        <v>1003</v>
      </c>
      <c r="I808" s="38"/>
      <c r="J808" s="38"/>
    </row>
    <row r="809" ht="16.5" spans="1:10">
      <c r="A809" s="38" t="s">
        <v>1004</v>
      </c>
      <c r="B809" s="38"/>
      <c r="C809" s="38"/>
      <c r="D809" s="41" t="s">
        <v>1005</v>
      </c>
      <c r="E809" s="42"/>
      <c r="F809" s="42"/>
      <c r="G809" s="38"/>
      <c r="H809" s="41"/>
      <c r="I809" s="41"/>
      <c r="J809" s="41"/>
    </row>
    <row r="810" ht="16.5" spans="1:10">
      <c r="A810" s="38" t="s">
        <v>657</v>
      </c>
      <c r="B810" s="38"/>
      <c r="C810" s="38"/>
      <c r="D810" s="41" t="s">
        <v>702</v>
      </c>
      <c r="E810" s="56"/>
      <c r="F810" s="56"/>
      <c r="G810" s="41"/>
      <c r="H810" s="41"/>
      <c r="I810" s="41"/>
      <c r="J810" s="41"/>
    </row>
    <row r="811" ht="16.5" spans="1:10">
      <c r="A811" s="38" t="s">
        <v>704</v>
      </c>
      <c r="B811" s="38"/>
      <c r="C811" s="38"/>
      <c r="D811" s="41" t="s">
        <v>789</v>
      </c>
      <c r="E811" s="56" t="s">
        <v>317</v>
      </c>
      <c r="F811" s="56" t="s">
        <v>317</v>
      </c>
      <c r="G811" s="41"/>
      <c r="H811" s="41"/>
      <c r="I811" s="41"/>
      <c r="J811" s="41"/>
    </row>
    <row r="812" ht="16.5" spans="1:10">
      <c r="A812" s="38" t="s">
        <v>1006</v>
      </c>
      <c r="B812" s="38"/>
      <c r="C812" s="38"/>
      <c r="D812" s="41" t="s">
        <v>465</v>
      </c>
      <c r="E812" s="56" t="s">
        <v>319</v>
      </c>
      <c r="F812" s="56" t="s">
        <v>319</v>
      </c>
      <c r="G812" s="41"/>
      <c r="H812" s="41"/>
      <c r="I812" s="41"/>
      <c r="J812" s="41"/>
    </row>
    <row r="813" ht="16.5" spans="1:10">
      <c r="A813" s="38" t="s">
        <v>656</v>
      </c>
      <c r="B813" s="38"/>
      <c r="C813" s="38"/>
      <c r="D813" s="41" t="s">
        <v>273</v>
      </c>
      <c r="E813" s="71"/>
      <c r="F813" s="71"/>
      <c r="G813" s="38"/>
      <c r="H813" s="41"/>
      <c r="I813" s="41"/>
      <c r="J813" s="41"/>
    </row>
    <row r="814" ht="15" spans="1:10">
      <c r="A814" s="44" t="s">
        <v>320</v>
      </c>
      <c r="B814" s="44"/>
      <c r="C814" s="44"/>
      <c r="D814" s="44"/>
      <c r="E814" s="44"/>
      <c r="F814" s="44"/>
      <c r="G814" s="44"/>
      <c r="H814" s="44"/>
      <c r="I814" s="44"/>
      <c r="J814" s="44"/>
    </row>
    <row r="815" ht="22.5" spans="1:10">
      <c r="A815" s="37" t="s">
        <v>1007</v>
      </c>
      <c r="B815" s="37"/>
      <c r="C815" s="37"/>
      <c r="D815" s="37"/>
      <c r="E815" s="37"/>
      <c r="F815" s="37"/>
      <c r="G815" s="37"/>
      <c r="H815" s="37"/>
      <c r="I815" s="37"/>
      <c r="J815" s="37"/>
    </row>
    <row r="816" ht="15" spans="1:10">
      <c r="A816" s="38" t="s">
        <v>239</v>
      </c>
      <c r="B816" s="38" t="s">
        <v>1008</v>
      </c>
      <c r="C816" s="38"/>
      <c r="D816" s="38"/>
      <c r="E816" s="38" t="s">
        <v>241</v>
      </c>
      <c r="F816" s="38"/>
      <c r="G816" s="38" t="s">
        <v>242</v>
      </c>
      <c r="H816" s="38"/>
      <c r="I816" s="38" t="s">
        <v>243</v>
      </c>
      <c r="J816" s="38">
        <v>20869</v>
      </c>
    </row>
    <row r="817" ht="15" spans="1:10">
      <c r="A817" s="38" t="s">
        <v>60</v>
      </c>
      <c r="B817" s="38" t="s">
        <v>252</v>
      </c>
      <c r="C817" s="38"/>
      <c r="D817" s="38" t="s">
        <v>245</v>
      </c>
      <c r="E817" s="38" t="s">
        <v>1009</v>
      </c>
      <c r="F817" s="38"/>
      <c r="G817" s="38" t="s">
        <v>247</v>
      </c>
      <c r="H817" s="38" t="s">
        <v>576</v>
      </c>
      <c r="I817" s="38" t="s">
        <v>249</v>
      </c>
      <c r="J817" s="38" t="s">
        <v>577</v>
      </c>
    </row>
    <row r="818" ht="15" spans="1:10">
      <c r="A818" s="38" t="s">
        <v>251</v>
      </c>
      <c r="B818" s="38" t="s">
        <v>940</v>
      </c>
      <c r="C818" s="38"/>
      <c r="D818" s="38" t="s">
        <v>253</v>
      </c>
      <c r="E818" s="38"/>
      <c r="F818" s="38" t="s">
        <v>378</v>
      </c>
      <c r="G818" s="38" t="s">
        <v>255</v>
      </c>
      <c r="H818" s="38" t="s">
        <v>668</v>
      </c>
      <c r="I818" s="38" t="s">
        <v>257</v>
      </c>
      <c r="J818" s="38" t="s">
        <v>1010</v>
      </c>
    </row>
    <row r="819" ht="31.5" spans="1:10">
      <c r="A819" s="39" t="s">
        <v>259</v>
      </c>
      <c r="B819" s="39"/>
      <c r="C819" s="39">
        <v>8</v>
      </c>
      <c r="D819" s="39"/>
      <c r="E819" s="39"/>
      <c r="F819" s="39">
        <v>1</v>
      </c>
      <c r="G819" s="39"/>
      <c r="H819" s="39"/>
      <c r="I819" s="39" t="s">
        <v>484</v>
      </c>
      <c r="J819" s="39"/>
    </row>
    <row r="820" ht="15" spans="1:10">
      <c r="A820" s="39"/>
      <c r="B820" s="39"/>
      <c r="C820" s="38">
        <v>4</v>
      </c>
      <c r="D820" s="38"/>
      <c r="E820" s="38" t="s">
        <v>261</v>
      </c>
      <c r="F820" s="38"/>
      <c r="G820" s="38">
        <v>0</v>
      </c>
      <c r="H820" s="38"/>
      <c r="I820" s="39"/>
      <c r="J820" s="39"/>
    </row>
    <row r="821" ht="15" spans="1:10">
      <c r="A821" s="39"/>
      <c r="B821" s="39"/>
      <c r="C821" s="38">
        <v>4</v>
      </c>
      <c r="D821" s="38"/>
      <c r="E821" s="38" t="s">
        <v>262</v>
      </c>
      <c r="F821" s="38"/>
      <c r="G821" s="38">
        <v>1</v>
      </c>
      <c r="H821" s="38"/>
      <c r="I821" s="39"/>
      <c r="J821" s="39"/>
    </row>
    <row r="822" ht="15" spans="1:10">
      <c r="A822" s="38" t="s">
        <v>263</v>
      </c>
      <c r="B822" s="38"/>
      <c r="C822" s="38"/>
      <c r="D822" s="38"/>
      <c r="E822" s="38"/>
      <c r="F822" s="38" t="s">
        <v>263</v>
      </c>
      <c r="G822" s="38"/>
      <c r="H822" s="38"/>
      <c r="I822" s="38"/>
      <c r="J822" s="38"/>
    </row>
    <row r="823" ht="15" spans="1:10">
      <c r="A823" s="38" t="s">
        <v>104</v>
      </c>
      <c r="B823" s="38" t="s">
        <v>103</v>
      </c>
      <c r="C823" s="38" t="s">
        <v>264</v>
      </c>
      <c r="D823" s="38" t="s">
        <v>265</v>
      </c>
      <c r="E823" s="38" t="s">
        <v>92</v>
      </c>
      <c r="F823" s="38" t="s">
        <v>92</v>
      </c>
      <c r="G823" s="38" t="s">
        <v>265</v>
      </c>
      <c r="H823" s="38" t="s">
        <v>264</v>
      </c>
      <c r="I823" s="38" t="s">
        <v>103</v>
      </c>
      <c r="J823" s="38" t="s">
        <v>104</v>
      </c>
    </row>
    <row r="824" ht="16.5" spans="1:10">
      <c r="A824" s="38"/>
      <c r="B824" s="38"/>
      <c r="C824" s="38"/>
      <c r="D824" s="38" t="s">
        <v>130</v>
      </c>
      <c r="E824" s="38">
        <v>1</v>
      </c>
      <c r="F824" s="38">
        <v>2</v>
      </c>
      <c r="G824" s="38" t="s">
        <v>505</v>
      </c>
      <c r="H824" s="41" t="s">
        <v>357</v>
      </c>
      <c r="I824" s="40"/>
      <c r="J824" s="40"/>
    </row>
    <row r="825" ht="16.5" spans="1:10">
      <c r="A825" s="38"/>
      <c r="B825" s="38"/>
      <c r="C825" s="38"/>
      <c r="D825" s="38" t="s">
        <v>138</v>
      </c>
      <c r="E825" s="38">
        <v>4</v>
      </c>
      <c r="F825" s="38">
        <v>6</v>
      </c>
      <c r="G825" s="38" t="s">
        <v>487</v>
      </c>
      <c r="H825" s="41" t="s">
        <v>345</v>
      </c>
      <c r="I825" s="40"/>
      <c r="J825" s="40"/>
    </row>
    <row r="826" ht="16.5" spans="1:10">
      <c r="A826" s="38"/>
      <c r="B826" s="38"/>
      <c r="C826" s="38"/>
      <c r="D826" s="38" t="s">
        <v>139</v>
      </c>
      <c r="E826" s="38">
        <v>5</v>
      </c>
      <c r="F826" s="38">
        <v>9</v>
      </c>
      <c r="G826" s="38" t="s">
        <v>508</v>
      </c>
      <c r="H826" s="41" t="s">
        <v>350</v>
      </c>
      <c r="I826" s="40"/>
      <c r="J826" s="40"/>
    </row>
    <row r="827" ht="16.5" spans="1:10">
      <c r="A827" s="38"/>
      <c r="B827" s="38"/>
      <c r="C827" s="38"/>
      <c r="D827" s="38" t="s">
        <v>141</v>
      </c>
      <c r="E827" s="38">
        <v>7</v>
      </c>
      <c r="F827" s="38">
        <v>15</v>
      </c>
      <c r="G827" s="38" t="s">
        <v>1011</v>
      </c>
      <c r="H827" s="41"/>
      <c r="I827" s="40"/>
      <c r="J827" s="40"/>
    </row>
    <row r="828" ht="16.5" spans="1:10">
      <c r="A828" s="38"/>
      <c r="B828" s="38"/>
      <c r="C828" s="38"/>
      <c r="D828" s="38" t="s">
        <v>271</v>
      </c>
      <c r="E828" s="38">
        <v>8</v>
      </c>
      <c r="F828" s="38">
        <v>17</v>
      </c>
      <c r="G828" s="38" t="s">
        <v>512</v>
      </c>
      <c r="H828" s="41"/>
      <c r="I828" s="40"/>
      <c r="J828" s="40"/>
    </row>
    <row r="829" ht="16.5" spans="1:10">
      <c r="A829" s="38"/>
      <c r="B829" s="38"/>
      <c r="C829" s="41" t="s">
        <v>273</v>
      </c>
      <c r="D829" s="38" t="s">
        <v>410</v>
      </c>
      <c r="E829" s="38">
        <v>9</v>
      </c>
      <c r="F829" s="38">
        <v>23</v>
      </c>
      <c r="G829" s="38" t="s">
        <v>497</v>
      </c>
      <c r="H829" s="41"/>
      <c r="I829" s="40"/>
      <c r="J829" s="40"/>
    </row>
    <row r="830" ht="16.5" spans="1:10">
      <c r="A830" s="38"/>
      <c r="B830" s="38"/>
      <c r="C830" s="41" t="s">
        <v>811</v>
      </c>
      <c r="D830" s="38" t="s">
        <v>274</v>
      </c>
      <c r="E830" s="38">
        <v>10</v>
      </c>
      <c r="F830" s="38">
        <v>24</v>
      </c>
      <c r="G830" s="38" t="s">
        <v>1012</v>
      </c>
      <c r="H830" s="41"/>
      <c r="I830" s="41" t="s">
        <v>470</v>
      </c>
      <c r="J830" s="40"/>
    </row>
    <row r="831" ht="16.5" spans="1:10">
      <c r="A831" s="38"/>
      <c r="B831" s="38"/>
      <c r="C831" s="41" t="s">
        <v>838</v>
      </c>
      <c r="D831" s="38" t="s">
        <v>153</v>
      </c>
      <c r="E831" s="38">
        <v>13</v>
      </c>
      <c r="F831" s="38">
        <v>25</v>
      </c>
      <c r="G831" s="38" t="s">
        <v>498</v>
      </c>
      <c r="H831" s="41"/>
      <c r="I831" s="40"/>
      <c r="J831" s="40"/>
    </row>
    <row r="832" ht="16.5" spans="1:10">
      <c r="A832" s="38"/>
      <c r="B832" s="38"/>
      <c r="C832" s="41" t="s">
        <v>284</v>
      </c>
      <c r="D832" s="40" t="s">
        <v>298</v>
      </c>
      <c r="E832" s="38">
        <v>18</v>
      </c>
      <c r="F832" s="38">
        <v>26</v>
      </c>
      <c r="G832" s="38" t="s">
        <v>513</v>
      </c>
      <c r="H832" s="41"/>
      <c r="I832" s="40"/>
      <c r="J832" s="40"/>
    </row>
    <row r="833" ht="16.5" spans="1:10">
      <c r="A833" s="38"/>
      <c r="B833" s="41" t="s">
        <v>627</v>
      </c>
      <c r="C833" s="41" t="s">
        <v>775</v>
      </c>
      <c r="D833" s="38" t="s">
        <v>286</v>
      </c>
      <c r="E833" s="38">
        <v>22</v>
      </c>
      <c r="F833" s="38">
        <v>29</v>
      </c>
      <c r="G833" s="38" t="s">
        <v>499</v>
      </c>
      <c r="H833" s="41" t="s">
        <v>359</v>
      </c>
      <c r="I833" s="40"/>
      <c r="J833" s="40"/>
    </row>
    <row r="834" ht="16.5" spans="1:10">
      <c r="A834" s="38"/>
      <c r="B834" s="38"/>
      <c r="C834" s="38"/>
      <c r="D834" s="38" t="s">
        <v>173</v>
      </c>
      <c r="E834" s="38">
        <v>32</v>
      </c>
      <c r="F834" s="38">
        <v>30</v>
      </c>
      <c r="G834" s="38" t="s">
        <v>1013</v>
      </c>
      <c r="H834" s="41" t="s">
        <v>1014</v>
      </c>
      <c r="I834" s="40"/>
      <c r="J834" s="40"/>
    </row>
    <row r="835" ht="15" spans="1:10">
      <c r="A835" s="40" t="s">
        <v>290</v>
      </c>
      <c r="B835" s="40"/>
      <c r="C835" s="40"/>
      <c r="D835" s="40"/>
      <c r="E835" s="40"/>
      <c r="F835" s="38" t="s">
        <v>290</v>
      </c>
      <c r="G835" s="38"/>
      <c r="H835" s="38"/>
      <c r="I835" s="38"/>
      <c r="J835" s="38"/>
    </row>
    <row r="836" ht="15" spans="1:10">
      <c r="A836" s="40" t="s">
        <v>104</v>
      </c>
      <c r="B836" s="40" t="s">
        <v>103</v>
      </c>
      <c r="C836" s="38" t="s">
        <v>291</v>
      </c>
      <c r="D836" s="38" t="s">
        <v>265</v>
      </c>
      <c r="E836" s="38" t="s">
        <v>92</v>
      </c>
      <c r="F836" s="38" t="s">
        <v>92</v>
      </c>
      <c r="G836" s="38" t="s">
        <v>265</v>
      </c>
      <c r="H836" s="38" t="s">
        <v>291</v>
      </c>
      <c r="I836" s="38" t="s">
        <v>103</v>
      </c>
      <c r="J836" s="38" t="s">
        <v>104</v>
      </c>
    </row>
    <row r="837" ht="16.5" spans="1:10">
      <c r="A837" s="38"/>
      <c r="B837" s="38"/>
      <c r="C837" s="41" t="s">
        <v>838</v>
      </c>
      <c r="D837" s="38" t="s">
        <v>133</v>
      </c>
      <c r="E837" s="38">
        <v>2</v>
      </c>
      <c r="F837" s="38">
        <v>1</v>
      </c>
      <c r="G837" s="38" t="s">
        <v>504</v>
      </c>
      <c r="H837" s="38"/>
      <c r="I837" s="38"/>
      <c r="J837" s="40"/>
    </row>
    <row r="838" ht="16.5" spans="1:10">
      <c r="A838" s="38"/>
      <c r="B838" s="38"/>
      <c r="C838" s="38"/>
      <c r="D838" s="38" t="s">
        <v>205</v>
      </c>
      <c r="E838" s="38">
        <v>6</v>
      </c>
      <c r="F838" s="38">
        <v>13</v>
      </c>
      <c r="G838" s="38" t="s">
        <v>489</v>
      </c>
      <c r="H838" s="41" t="s">
        <v>357</v>
      </c>
      <c r="I838" s="38"/>
      <c r="J838" s="40"/>
    </row>
    <row r="839" ht="16.5" spans="1:10">
      <c r="A839" s="38"/>
      <c r="B839" s="38"/>
      <c r="C839" s="41" t="s">
        <v>273</v>
      </c>
      <c r="D839" s="38" t="s">
        <v>151</v>
      </c>
      <c r="E839" s="38">
        <v>11</v>
      </c>
      <c r="F839" s="38">
        <v>18</v>
      </c>
      <c r="G839" s="38" t="s">
        <v>493</v>
      </c>
      <c r="H839" s="38"/>
      <c r="I839" s="38"/>
      <c r="J839" s="40"/>
    </row>
    <row r="840" ht="15" spans="1:10">
      <c r="A840" s="38"/>
      <c r="B840" s="38"/>
      <c r="C840" s="38"/>
      <c r="D840" s="38" t="s">
        <v>152</v>
      </c>
      <c r="E840" s="38">
        <v>12</v>
      </c>
      <c r="F840" s="38">
        <v>20</v>
      </c>
      <c r="G840" s="38" t="s">
        <v>495</v>
      </c>
      <c r="H840" s="38"/>
      <c r="I840" s="38"/>
      <c r="J840" s="40"/>
    </row>
    <row r="841" ht="15" spans="1:10">
      <c r="A841" s="38"/>
      <c r="B841" s="38"/>
      <c r="C841" s="38"/>
      <c r="D841" s="38" t="s">
        <v>154</v>
      </c>
      <c r="E841" s="38">
        <v>14</v>
      </c>
      <c r="F841" s="38">
        <v>28</v>
      </c>
      <c r="G841" s="38" t="s">
        <v>1015</v>
      </c>
      <c r="H841" s="40"/>
      <c r="I841" s="40"/>
      <c r="J841" s="40"/>
    </row>
    <row r="842" ht="16.5" spans="1:10">
      <c r="A842" s="40"/>
      <c r="B842" s="38"/>
      <c r="C842" s="41" t="s">
        <v>775</v>
      </c>
      <c r="D842" s="38" t="s">
        <v>156</v>
      </c>
      <c r="E842" s="38">
        <v>16</v>
      </c>
      <c r="F842" s="38">
        <v>34</v>
      </c>
      <c r="G842" s="38" t="s">
        <v>1016</v>
      </c>
      <c r="H842" s="41" t="s">
        <v>1014</v>
      </c>
      <c r="I842" s="38"/>
      <c r="J842" s="40"/>
    </row>
    <row r="843" ht="16.5" spans="1:10">
      <c r="A843" s="38"/>
      <c r="B843" s="38"/>
      <c r="C843" s="41" t="s">
        <v>284</v>
      </c>
      <c r="D843" s="38" t="s">
        <v>162</v>
      </c>
      <c r="E843" s="38">
        <v>20</v>
      </c>
      <c r="F843" s="38">
        <v>36</v>
      </c>
      <c r="G843" s="38" t="s">
        <v>1017</v>
      </c>
      <c r="H843" s="38"/>
      <c r="I843" s="38"/>
      <c r="J843" s="40"/>
    </row>
    <row r="844" ht="16.5" spans="1:10">
      <c r="A844" s="38"/>
      <c r="B844" s="38"/>
      <c r="C844" s="38"/>
      <c r="D844" s="38" t="s">
        <v>166</v>
      </c>
      <c r="E844" s="38">
        <v>23</v>
      </c>
      <c r="F844" s="38">
        <v>37</v>
      </c>
      <c r="G844" s="38" t="s">
        <v>1018</v>
      </c>
      <c r="H844" s="41" t="s">
        <v>350</v>
      </c>
      <c r="I844" s="38"/>
      <c r="J844" s="40"/>
    </row>
    <row r="845" ht="16.5" spans="1:10">
      <c r="A845" s="38"/>
      <c r="B845" s="38"/>
      <c r="C845" s="41" t="s">
        <v>811</v>
      </c>
      <c r="D845" s="38" t="s">
        <v>169</v>
      </c>
      <c r="E845" s="38">
        <v>27</v>
      </c>
      <c r="F845" s="38">
        <v>38</v>
      </c>
      <c r="G845" s="38" t="s">
        <v>515</v>
      </c>
      <c r="H845" s="41" t="s">
        <v>345</v>
      </c>
      <c r="I845" s="38"/>
      <c r="J845" s="40"/>
    </row>
    <row r="846" ht="15" spans="1:10">
      <c r="A846" s="38"/>
      <c r="B846" s="38"/>
      <c r="C846" s="38"/>
      <c r="D846" s="38" t="s">
        <v>233</v>
      </c>
      <c r="E846" s="38">
        <v>31</v>
      </c>
      <c r="F846" s="38">
        <v>43</v>
      </c>
      <c r="G846" s="38" t="s">
        <v>1019</v>
      </c>
      <c r="H846" s="38"/>
      <c r="I846" s="38"/>
      <c r="J846" s="40"/>
    </row>
    <row r="847" ht="16.5" spans="1:10">
      <c r="A847" s="38"/>
      <c r="B847" s="38"/>
      <c r="C847" s="38"/>
      <c r="D847" s="38" t="s">
        <v>214</v>
      </c>
      <c r="E847" s="38">
        <v>33</v>
      </c>
      <c r="F847" s="38">
        <v>44</v>
      </c>
      <c r="G847" s="38" t="s">
        <v>1020</v>
      </c>
      <c r="H847" s="41" t="s">
        <v>359</v>
      </c>
      <c r="I847" s="38"/>
      <c r="J847" s="40"/>
    </row>
    <row r="848" ht="15" spans="1:10">
      <c r="A848" s="38"/>
      <c r="B848" s="38"/>
      <c r="C848" s="38"/>
      <c r="D848" s="38" t="s">
        <v>237</v>
      </c>
      <c r="E848" s="38">
        <v>45</v>
      </c>
      <c r="F848" s="38"/>
      <c r="G848" s="38"/>
      <c r="H848" s="38"/>
      <c r="I848" s="38"/>
      <c r="J848" s="40"/>
    </row>
    <row r="849" ht="15" spans="1:10">
      <c r="A849" s="38" t="s">
        <v>306</v>
      </c>
      <c r="B849" s="38"/>
      <c r="C849" s="38"/>
      <c r="D849" s="38" t="s">
        <v>307</v>
      </c>
      <c r="E849" s="38"/>
      <c r="F849" s="38" t="s">
        <v>307</v>
      </c>
      <c r="G849" s="38"/>
      <c r="H849" s="38" t="s">
        <v>1021</v>
      </c>
      <c r="I849" s="38"/>
      <c r="J849" s="38"/>
    </row>
    <row r="850" ht="15" spans="1:10">
      <c r="A850" s="38" t="s">
        <v>309</v>
      </c>
      <c r="B850" s="38"/>
      <c r="C850" s="38"/>
      <c r="D850" s="38" t="s">
        <v>310</v>
      </c>
      <c r="E850" s="38"/>
      <c r="F850" s="38" t="s">
        <v>310</v>
      </c>
      <c r="G850" s="38"/>
      <c r="H850" s="38" t="s">
        <v>655</v>
      </c>
      <c r="I850" s="38"/>
      <c r="J850" s="38"/>
    </row>
    <row r="851" ht="16.5" spans="1:10">
      <c r="A851" s="38" t="s">
        <v>410</v>
      </c>
      <c r="B851" s="38"/>
      <c r="C851" s="38"/>
      <c r="D851" s="41" t="s">
        <v>961</v>
      </c>
      <c r="E851" s="42"/>
      <c r="F851" s="42"/>
      <c r="G851" s="41" t="s">
        <v>757</v>
      </c>
      <c r="H851" s="38" t="s">
        <v>1022</v>
      </c>
      <c r="I851" s="38"/>
      <c r="J851" s="38"/>
    </row>
    <row r="852" ht="16.5" spans="1:10">
      <c r="A852" s="38" t="s">
        <v>563</v>
      </c>
      <c r="B852" s="38"/>
      <c r="C852" s="38"/>
      <c r="D852" s="41" t="s">
        <v>517</v>
      </c>
      <c r="E852" s="56"/>
      <c r="F852" s="56"/>
      <c r="G852" s="41"/>
      <c r="H852" s="41"/>
      <c r="I852" s="41"/>
      <c r="J852" s="41"/>
    </row>
    <row r="853" ht="16.5" spans="1:10">
      <c r="A853" s="38" t="s">
        <v>1023</v>
      </c>
      <c r="B853" s="38"/>
      <c r="C853" s="38"/>
      <c r="D853" s="41" t="s">
        <v>716</v>
      </c>
      <c r="E853" s="78"/>
      <c r="F853" s="78"/>
      <c r="G853" s="38"/>
      <c r="H853" s="41"/>
      <c r="I853" s="41"/>
      <c r="J853" s="41"/>
    </row>
    <row r="854" ht="16.5" spans="1:10">
      <c r="A854" s="38" t="s">
        <v>1024</v>
      </c>
      <c r="B854" s="38"/>
      <c r="C854" s="38"/>
      <c r="D854" s="41" t="s">
        <v>581</v>
      </c>
      <c r="E854" s="56" t="s">
        <v>317</v>
      </c>
      <c r="F854" s="56" t="s">
        <v>317</v>
      </c>
      <c r="G854" s="38"/>
      <c r="H854" s="41"/>
      <c r="I854" s="41"/>
      <c r="J854" s="41"/>
    </row>
    <row r="855" ht="16.5" spans="1:10">
      <c r="A855" s="38" t="s">
        <v>141</v>
      </c>
      <c r="B855" s="38"/>
      <c r="C855" s="38"/>
      <c r="D855" s="41" t="s">
        <v>789</v>
      </c>
      <c r="E855" s="56" t="s">
        <v>319</v>
      </c>
      <c r="F855" s="56" t="s">
        <v>319</v>
      </c>
      <c r="G855" s="38"/>
      <c r="H855" s="41"/>
      <c r="I855" s="41"/>
      <c r="J855" s="41"/>
    </row>
    <row r="856" ht="16.5" spans="1:10">
      <c r="A856" s="38" t="s">
        <v>1025</v>
      </c>
      <c r="B856" s="38"/>
      <c r="C856" s="38"/>
      <c r="D856" s="41" t="s">
        <v>273</v>
      </c>
      <c r="E856" s="78"/>
      <c r="F856" s="78"/>
      <c r="G856" s="38"/>
      <c r="H856" s="41"/>
      <c r="I856" s="41"/>
      <c r="J856" s="41"/>
    </row>
    <row r="857" ht="16.5" spans="1:10">
      <c r="A857" s="38" t="s">
        <v>169</v>
      </c>
      <c r="B857" s="38"/>
      <c r="C857" s="38"/>
      <c r="D857" s="41" t="s">
        <v>724</v>
      </c>
      <c r="E857" s="78"/>
      <c r="F857" s="78"/>
      <c r="G857" s="38"/>
      <c r="H857" s="41"/>
      <c r="I857" s="41"/>
      <c r="J857" s="41"/>
    </row>
    <row r="858" ht="16.5" spans="1:10">
      <c r="A858" s="38" t="s">
        <v>858</v>
      </c>
      <c r="B858" s="38"/>
      <c r="C858" s="38"/>
      <c r="D858" s="41" t="s">
        <v>338</v>
      </c>
      <c r="E858" s="71"/>
      <c r="F858" s="71"/>
      <c r="G858" s="38"/>
      <c r="H858" s="41"/>
      <c r="I858" s="41"/>
      <c r="J858" s="41"/>
    </row>
    <row r="859" ht="15" spans="1:10">
      <c r="A859" s="44" t="s">
        <v>320</v>
      </c>
      <c r="B859" s="44"/>
      <c r="C859" s="44"/>
      <c r="D859" s="44"/>
      <c r="E859" s="44"/>
      <c r="F859" s="44"/>
      <c r="G859" s="44"/>
      <c r="H859" s="44"/>
      <c r="I859" s="44"/>
      <c r="J859" s="44"/>
    </row>
    <row r="860" ht="22.5" spans="1:10">
      <c r="A860" s="37" t="s">
        <v>1026</v>
      </c>
      <c r="B860" s="37"/>
      <c r="C860" s="37"/>
      <c r="D860" s="37"/>
      <c r="E860" s="37"/>
      <c r="F860" s="37"/>
      <c r="G860" s="37"/>
      <c r="H860" s="37"/>
      <c r="I860" s="37"/>
      <c r="J860" s="37"/>
    </row>
    <row r="861" ht="15" spans="1:10">
      <c r="A861" s="38" t="s">
        <v>239</v>
      </c>
      <c r="B861" s="38" t="s">
        <v>1027</v>
      </c>
      <c r="C861" s="38"/>
      <c r="D861" s="38"/>
      <c r="E861" s="38" t="s">
        <v>241</v>
      </c>
      <c r="F861" s="38"/>
      <c r="G861" s="38" t="s">
        <v>1028</v>
      </c>
      <c r="H861" s="38"/>
      <c r="I861" s="38" t="s">
        <v>243</v>
      </c>
      <c r="J861" s="38">
        <v>40917</v>
      </c>
    </row>
    <row r="862" ht="15" spans="1:10">
      <c r="A862" s="38" t="s">
        <v>60</v>
      </c>
      <c r="B862" s="38" t="s">
        <v>377</v>
      </c>
      <c r="C862" s="38"/>
      <c r="D862" s="38" t="s">
        <v>245</v>
      </c>
      <c r="E862" s="38" t="s">
        <v>524</v>
      </c>
      <c r="F862" s="38"/>
      <c r="G862" s="38" t="s">
        <v>247</v>
      </c>
      <c r="H862" s="38" t="s">
        <v>325</v>
      </c>
      <c r="I862" s="38" t="s">
        <v>249</v>
      </c>
      <c r="J862" s="38" t="s">
        <v>380</v>
      </c>
    </row>
    <row r="863" ht="15" spans="1:10">
      <c r="A863" s="38" t="s">
        <v>251</v>
      </c>
      <c r="B863" s="38" t="s">
        <v>666</v>
      </c>
      <c r="C863" s="38"/>
      <c r="D863" s="38" t="s">
        <v>253</v>
      </c>
      <c r="E863" s="38"/>
      <c r="F863" s="38" t="s">
        <v>527</v>
      </c>
      <c r="G863" s="38" t="s">
        <v>255</v>
      </c>
      <c r="H863" s="38" t="s">
        <v>978</v>
      </c>
      <c r="I863" s="38" t="s">
        <v>257</v>
      </c>
      <c r="J863" s="38" t="s">
        <v>943</v>
      </c>
    </row>
    <row r="864" ht="31.5" spans="1:10">
      <c r="A864" s="39" t="s">
        <v>530</v>
      </c>
      <c r="B864" s="39"/>
      <c r="C864" s="39">
        <v>0</v>
      </c>
      <c r="D864" s="39"/>
      <c r="E864" s="39"/>
      <c r="F864" s="39">
        <v>1</v>
      </c>
      <c r="G864" s="39"/>
      <c r="H864" s="39"/>
      <c r="I864" s="39" t="s">
        <v>259</v>
      </c>
      <c r="J864" s="39"/>
    </row>
    <row r="865" ht="15" spans="1:10">
      <c r="A865" s="39"/>
      <c r="B865" s="39"/>
      <c r="C865" s="38">
        <v>0</v>
      </c>
      <c r="D865" s="38"/>
      <c r="E865" s="38" t="s">
        <v>261</v>
      </c>
      <c r="F865" s="38"/>
      <c r="G865" s="38">
        <v>0</v>
      </c>
      <c r="H865" s="38"/>
      <c r="I865" s="39"/>
      <c r="J865" s="39"/>
    </row>
    <row r="866" ht="15" spans="1:10">
      <c r="A866" s="39"/>
      <c r="B866" s="39"/>
      <c r="C866" s="38">
        <v>0</v>
      </c>
      <c r="D866" s="38"/>
      <c r="E866" s="38" t="s">
        <v>262</v>
      </c>
      <c r="F866" s="38"/>
      <c r="G866" s="38">
        <v>1</v>
      </c>
      <c r="H866" s="38"/>
      <c r="I866" s="39"/>
      <c r="J866" s="39"/>
    </row>
    <row r="867" ht="15" spans="1:10">
      <c r="A867" s="38" t="s">
        <v>263</v>
      </c>
      <c r="B867" s="38"/>
      <c r="C867" s="38"/>
      <c r="D867" s="38"/>
      <c r="E867" s="38"/>
      <c r="F867" s="38" t="s">
        <v>263</v>
      </c>
      <c r="G867" s="38"/>
      <c r="H867" s="38"/>
      <c r="I867" s="38"/>
      <c r="J867" s="38"/>
    </row>
    <row r="868" ht="15" spans="1:10">
      <c r="A868" s="38" t="s">
        <v>104</v>
      </c>
      <c r="B868" s="38" t="s">
        <v>103</v>
      </c>
      <c r="C868" s="38" t="s">
        <v>264</v>
      </c>
      <c r="D868" s="38" t="s">
        <v>265</v>
      </c>
      <c r="E868" s="38" t="s">
        <v>92</v>
      </c>
      <c r="F868" s="38" t="s">
        <v>92</v>
      </c>
      <c r="G868" s="38" t="s">
        <v>265</v>
      </c>
      <c r="H868" s="38" t="s">
        <v>264</v>
      </c>
      <c r="I868" s="38" t="s">
        <v>103</v>
      </c>
      <c r="J868" s="38" t="s">
        <v>104</v>
      </c>
    </row>
    <row r="869" ht="16.5" spans="1:10">
      <c r="A869" s="38"/>
      <c r="B869" s="38"/>
      <c r="C869" s="38"/>
      <c r="D869" s="38" t="s">
        <v>1029</v>
      </c>
      <c r="E869" s="38">
        <v>3</v>
      </c>
      <c r="F869" s="38">
        <v>1</v>
      </c>
      <c r="G869" s="38" t="s">
        <v>130</v>
      </c>
      <c r="H869" s="41"/>
      <c r="I869" s="40"/>
      <c r="J869" s="41"/>
    </row>
    <row r="870" ht="16.5" spans="1:10">
      <c r="A870" s="38"/>
      <c r="B870" s="38"/>
      <c r="C870" s="38"/>
      <c r="D870" s="38" t="s">
        <v>1030</v>
      </c>
      <c r="E870" s="38">
        <v>9</v>
      </c>
      <c r="F870" s="38">
        <v>3</v>
      </c>
      <c r="G870" s="38" t="s">
        <v>137</v>
      </c>
      <c r="H870" s="41" t="s">
        <v>284</v>
      </c>
      <c r="I870" s="40"/>
      <c r="J870" s="41"/>
    </row>
    <row r="871" ht="16.5" spans="1:10">
      <c r="A871" s="38"/>
      <c r="B871" s="38"/>
      <c r="C871" s="38"/>
      <c r="D871" s="38" t="s">
        <v>534</v>
      </c>
      <c r="E871" s="38">
        <v>10</v>
      </c>
      <c r="F871" s="38">
        <v>4</v>
      </c>
      <c r="G871" s="38" t="s">
        <v>138</v>
      </c>
      <c r="H871" s="41" t="s">
        <v>350</v>
      </c>
      <c r="I871" s="40"/>
      <c r="J871" s="41"/>
    </row>
    <row r="872" ht="16.5" spans="1:10">
      <c r="A872" s="38"/>
      <c r="B872" s="38"/>
      <c r="C872" s="41" t="s">
        <v>283</v>
      </c>
      <c r="D872" s="38" t="s">
        <v>535</v>
      </c>
      <c r="E872" s="38">
        <v>11</v>
      </c>
      <c r="F872" s="38">
        <v>7</v>
      </c>
      <c r="G872" s="38" t="s">
        <v>141</v>
      </c>
      <c r="H872" s="41" t="s">
        <v>273</v>
      </c>
      <c r="I872" s="40"/>
      <c r="J872" s="41"/>
    </row>
    <row r="873" ht="16.5" spans="1:10">
      <c r="A873" s="38"/>
      <c r="B873" s="38"/>
      <c r="C873" s="41" t="s">
        <v>742</v>
      </c>
      <c r="D873" s="38" t="s">
        <v>1031</v>
      </c>
      <c r="E873" s="38">
        <v>13</v>
      </c>
      <c r="F873" s="38">
        <v>8</v>
      </c>
      <c r="G873" s="38" t="s">
        <v>271</v>
      </c>
      <c r="H873" s="41"/>
      <c r="I873" s="40"/>
      <c r="J873" s="41"/>
    </row>
    <row r="874" ht="16.5" spans="1:10">
      <c r="A874" s="38"/>
      <c r="B874" s="38"/>
      <c r="C874" s="38"/>
      <c r="D874" s="38" t="s">
        <v>1032</v>
      </c>
      <c r="E874" s="38">
        <v>14</v>
      </c>
      <c r="F874" s="38">
        <v>9</v>
      </c>
      <c r="G874" s="38" t="s">
        <v>410</v>
      </c>
      <c r="H874" s="41"/>
      <c r="I874" s="40"/>
      <c r="J874" s="41"/>
    </row>
    <row r="875" ht="16.5" spans="1:10">
      <c r="A875" s="38"/>
      <c r="B875" s="38"/>
      <c r="C875" s="41" t="s">
        <v>844</v>
      </c>
      <c r="D875" s="38" t="s">
        <v>1033</v>
      </c>
      <c r="E875" s="38">
        <v>21</v>
      </c>
      <c r="F875" s="38">
        <v>10</v>
      </c>
      <c r="G875" s="38" t="s">
        <v>274</v>
      </c>
      <c r="H875" s="41" t="s">
        <v>348</v>
      </c>
      <c r="I875" s="40"/>
      <c r="J875" s="41"/>
    </row>
    <row r="876" ht="16.5" spans="1:10">
      <c r="A876" s="38"/>
      <c r="B876" s="38"/>
      <c r="C876" s="38"/>
      <c r="D876" s="38" t="s">
        <v>554</v>
      </c>
      <c r="E876" s="38">
        <v>22</v>
      </c>
      <c r="F876" s="38">
        <v>13</v>
      </c>
      <c r="G876" s="38" t="s">
        <v>153</v>
      </c>
      <c r="H876" s="41"/>
      <c r="I876" s="38"/>
      <c r="J876" s="38"/>
    </row>
    <row r="877" ht="16.5" spans="1:10">
      <c r="A877" s="38"/>
      <c r="B877" s="38"/>
      <c r="C877" s="41" t="s">
        <v>316</v>
      </c>
      <c r="D877" s="38" t="s">
        <v>1034</v>
      </c>
      <c r="E877" s="38">
        <v>25</v>
      </c>
      <c r="F877" s="38">
        <v>18</v>
      </c>
      <c r="G877" s="40" t="s">
        <v>298</v>
      </c>
      <c r="H877" s="41" t="s">
        <v>338</v>
      </c>
      <c r="I877" s="38"/>
      <c r="J877" s="40"/>
    </row>
    <row r="878" ht="16.5" spans="1:10">
      <c r="A878" s="38"/>
      <c r="B878" s="38"/>
      <c r="C878" s="38"/>
      <c r="D878" s="38" t="s">
        <v>546</v>
      </c>
      <c r="E878" s="38">
        <v>33</v>
      </c>
      <c r="F878" s="38">
        <v>22</v>
      </c>
      <c r="G878" s="38" t="s">
        <v>286</v>
      </c>
      <c r="H878" s="41"/>
      <c r="I878" s="38"/>
      <c r="J878" s="38"/>
    </row>
    <row r="879" ht="16.5" spans="1:10">
      <c r="A879" s="38"/>
      <c r="B879" s="41" t="s">
        <v>1035</v>
      </c>
      <c r="C879" s="41" t="s">
        <v>1036</v>
      </c>
      <c r="D879" s="38" t="s">
        <v>548</v>
      </c>
      <c r="E879" s="38">
        <v>35</v>
      </c>
      <c r="F879" s="38">
        <v>32</v>
      </c>
      <c r="G879" s="38" t="s">
        <v>173</v>
      </c>
      <c r="H879" s="41"/>
      <c r="I879" s="38"/>
      <c r="J879" s="38"/>
    </row>
    <row r="880" ht="15" spans="1:10">
      <c r="A880" s="40" t="s">
        <v>290</v>
      </c>
      <c r="B880" s="40"/>
      <c r="C880" s="40"/>
      <c r="D880" s="40"/>
      <c r="E880" s="40"/>
      <c r="F880" s="38" t="s">
        <v>290</v>
      </c>
      <c r="G880" s="38"/>
      <c r="H880" s="38"/>
      <c r="I880" s="38"/>
      <c r="J880" s="38"/>
    </row>
    <row r="881" ht="15" spans="1:10">
      <c r="A881" s="40" t="s">
        <v>104</v>
      </c>
      <c r="B881" s="40" t="s">
        <v>103</v>
      </c>
      <c r="C881" s="38" t="s">
        <v>291</v>
      </c>
      <c r="D881" s="38" t="s">
        <v>265</v>
      </c>
      <c r="E881" s="38" t="s">
        <v>92</v>
      </c>
      <c r="F881" s="38" t="s">
        <v>92</v>
      </c>
      <c r="G881" s="38" t="s">
        <v>265</v>
      </c>
      <c r="H881" s="38" t="s">
        <v>291</v>
      </c>
      <c r="I881" s="38" t="s">
        <v>103</v>
      </c>
      <c r="J881" s="38" t="s">
        <v>104</v>
      </c>
    </row>
    <row r="882" ht="15" spans="1:10">
      <c r="A882" s="38"/>
      <c r="B882" s="38"/>
      <c r="C882" s="38"/>
      <c r="D882" s="38" t="s">
        <v>1037</v>
      </c>
      <c r="E882" s="38">
        <v>1</v>
      </c>
      <c r="F882" s="38">
        <v>2</v>
      </c>
      <c r="G882" s="38" t="s">
        <v>133</v>
      </c>
      <c r="H882" s="38"/>
      <c r="I882" s="38"/>
      <c r="J882" s="38"/>
    </row>
    <row r="883" ht="16.5" spans="1:10">
      <c r="A883" s="38"/>
      <c r="B883" s="38"/>
      <c r="C883" s="38"/>
      <c r="D883" s="38" t="s">
        <v>549</v>
      </c>
      <c r="E883" s="38">
        <v>2</v>
      </c>
      <c r="F883" s="38">
        <v>5</v>
      </c>
      <c r="G883" s="38" t="s">
        <v>139</v>
      </c>
      <c r="H883" s="41" t="s">
        <v>284</v>
      </c>
      <c r="I883" s="38"/>
      <c r="J883" s="38"/>
    </row>
    <row r="884" ht="16.5" spans="1:10">
      <c r="A884" s="38"/>
      <c r="B884" s="38"/>
      <c r="C884" s="41" t="s">
        <v>283</v>
      </c>
      <c r="D884" s="38" t="s">
        <v>1038</v>
      </c>
      <c r="E884" s="38">
        <v>5</v>
      </c>
      <c r="F884" s="38">
        <v>6</v>
      </c>
      <c r="G884" s="38" t="s">
        <v>205</v>
      </c>
      <c r="H884" s="38"/>
      <c r="I884" s="38"/>
      <c r="J884" s="38"/>
    </row>
    <row r="885" ht="16.5" spans="1:10">
      <c r="A885" s="38"/>
      <c r="B885" s="38"/>
      <c r="C885" s="41" t="s">
        <v>844</v>
      </c>
      <c r="D885" s="38" t="s">
        <v>1039</v>
      </c>
      <c r="E885" s="38">
        <v>6</v>
      </c>
      <c r="F885" s="38">
        <v>11</v>
      </c>
      <c r="G885" s="38" t="s">
        <v>151</v>
      </c>
      <c r="H885" s="41" t="s">
        <v>348</v>
      </c>
      <c r="I885" s="38"/>
      <c r="J885" s="38"/>
    </row>
    <row r="886" ht="16.5" spans="1:10">
      <c r="A886" s="38"/>
      <c r="B886" s="38"/>
      <c r="C886" s="41" t="s">
        <v>316</v>
      </c>
      <c r="D886" s="38" t="s">
        <v>550</v>
      </c>
      <c r="E886" s="38">
        <v>8</v>
      </c>
      <c r="F886" s="38">
        <v>12</v>
      </c>
      <c r="G886" s="38" t="s">
        <v>152</v>
      </c>
      <c r="H886" s="38"/>
      <c r="I886" s="38"/>
      <c r="J886" s="38"/>
    </row>
    <row r="887" ht="16.5" spans="1:10">
      <c r="A887" s="38"/>
      <c r="B887" s="38"/>
      <c r="C887" s="40"/>
      <c r="D887" s="38" t="s">
        <v>1040</v>
      </c>
      <c r="E887" s="38">
        <v>16</v>
      </c>
      <c r="F887" s="38">
        <v>16</v>
      </c>
      <c r="G887" s="38" t="s">
        <v>156</v>
      </c>
      <c r="H887" s="41" t="s">
        <v>338</v>
      </c>
      <c r="I887" s="38"/>
      <c r="J887" s="40"/>
    </row>
    <row r="888" ht="15" spans="1:10">
      <c r="A888" s="38"/>
      <c r="B888" s="38"/>
      <c r="C888" s="38"/>
      <c r="D888" s="38" t="s">
        <v>1041</v>
      </c>
      <c r="E888" s="38">
        <v>23</v>
      </c>
      <c r="F888" s="38">
        <v>20</v>
      </c>
      <c r="G888" s="38" t="s">
        <v>162</v>
      </c>
      <c r="H888" s="38"/>
      <c r="I888" s="38"/>
      <c r="J888" s="38"/>
    </row>
    <row r="889" ht="16.5" spans="1:10">
      <c r="A889" s="38"/>
      <c r="B889" s="38"/>
      <c r="C889" s="38"/>
      <c r="D889" s="38" t="s">
        <v>555</v>
      </c>
      <c r="E889" s="38">
        <v>27</v>
      </c>
      <c r="F889" s="38">
        <v>23</v>
      </c>
      <c r="G889" s="38" t="s">
        <v>166</v>
      </c>
      <c r="H889" s="41" t="s">
        <v>350</v>
      </c>
      <c r="I889" s="38"/>
      <c r="J889" s="38"/>
    </row>
    <row r="890" ht="16.5" spans="1:10">
      <c r="A890" s="38"/>
      <c r="B890" s="38"/>
      <c r="C890" s="41" t="s">
        <v>1036</v>
      </c>
      <c r="D890" s="38" t="s">
        <v>542</v>
      </c>
      <c r="E890" s="38">
        <v>28</v>
      </c>
      <c r="F890" s="38">
        <v>27</v>
      </c>
      <c r="G890" s="38" t="s">
        <v>169</v>
      </c>
      <c r="H890" s="41" t="s">
        <v>273</v>
      </c>
      <c r="I890" s="38"/>
      <c r="J890" s="38"/>
    </row>
    <row r="891" ht="16.5" spans="1:10">
      <c r="A891" s="38"/>
      <c r="B891" s="38"/>
      <c r="C891" s="41" t="s">
        <v>742</v>
      </c>
      <c r="D891" s="38" t="s">
        <v>556</v>
      </c>
      <c r="E891" s="38">
        <v>29</v>
      </c>
      <c r="F891" s="38">
        <v>31</v>
      </c>
      <c r="G891" s="38" t="s">
        <v>233</v>
      </c>
      <c r="H891" s="38"/>
      <c r="I891" s="38"/>
      <c r="J891" s="38"/>
    </row>
    <row r="892" ht="15" spans="1:10">
      <c r="A892" s="38"/>
      <c r="B892" s="38"/>
      <c r="C892" s="38"/>
      <c r="D892" s="38" t="s">
        <v>545</v>
      </c>
      <c r="E892" s="38">
        <v>31</v>
      </c>
      <c r="F892" s="38">
        <v>33</v>
      </c>
      <c r="G892" s="38" t="s">
        <v>214</v>
      </c>
      <c r="H892" s="38"/>
      <c r="I892" s="38"/>
      <c r="J892" s="38"/>
    </row>
    <row r="893" ht="15" spans="1:10">
      <c r="A893" s="38"/>
      <c r="B893" s="38"/>
      <c r="C893" s="38"/>
      <c r="D893" s="38" t="s">
        <v>1042</v>
      </c>
      <c r="E893" s="38">
        <v>44</v>
      </c>
      <c r="F893" s="38">
        <v>45</v>
      </c>
      <c r="G893" s="38" t="s">
        <v>237</v>
      </c>
      <c r="H893" s="38"/>
      <c r="I893" s="38"/>
      <c r="J893" s="38"/>
    </row>
    <row r="894" ht="15" spans="1:10">
      <c r="A894" s="38" t="s">
        <v>1043</v>
      </c>
      <c r="B894" s="38"/>
      <c r="C894" s="38"/>
      <c r="D894" s="38" t="s">
        <v>307</v>
      </c>
      <c r="E894" s="38"/>
      <c r="F894" s="38" t="s">
        <v>307</v>
      </c>
      <c r="G894" s="38"/>
      <c r="H894" s="38" t="s">
        <v>306</v>
      </c>
      <c r="I894" s="38"/>
      <c r="J894" s="38"/>
    </row>
    <row r="895" ht="15" spans="1:10">
      <c r="A895" s="38" t="s">
        <v>1044</v>
      </c>
      <c r="B895" s="38"/>
      <c r="C895" s="38"/>
      <c r="D895" s="38" t="s">
        <v>310</v>
      </c>
      <c r="E895" s="38"/>
      <c r="F895" s="38" t="s">
        <v>310</v>
      </c>
      <c r="G895" s="38"/>
      <c r="H895" s="38" t="s">
        <v>655</v>
      </c>
      <c r="I895" s="38"/>
      <c r="J895" s="38"/>
    </row>
    <row r="896" ht="16.5" spans="1:10">
      <c r="A896" s="38"/>
      <c r="B896" s="38"/>
      <c r="C896" s="38"/>
      <c r="D896" s="38"/>
      <c r="E896" s="42" t="s">
        <v>317</v>
      </c>
      <c r="F896" s="42" t="s">
        <v>317</v>
      </c>
      <c r="G896" s="41" t="s">
        <v>496</v>
      </c>
      <c r="H896" s="38" t="s">
        <v>315</v>
      </c>
      <c r="I896" s="38"/>
      <c r="J896" s="38"/>
    </row>
    <row r="897" ht="16.5" spans="1:10">
      <c r="A897" s="38"/>
      <c r="B897" s="38"/>
      <c r="C897" s="38"/>
      <c r="D897" s="38"/>
      <c r="E897" s="43" t="s">
        <v>319</v>
      </c>
      <c r="F897" s="43" t="s">
        <v>319</v>
      </c>
      <c r="G897" s="38"/>
      <c r="H897" s="41"/>
      <c r="I897" s="41"/>
      <c r="J897" s="41"/>
    </row>
    <row r="898" ht="15" spans="1:10">
      <c r="A898" s="44" t="s">
        <v>320</v>
      </c>
      <c r="B898" s="44"/>
      <c r="C898" s="44"/>
      <c r="D898" s="44"/>
      <c r="E898" s="44"/>
      <c r="F898" s="44"/>
      <c r="G898" s="44"/>
      <c r="H898" s="44"/>
      <c r="I898" s="44"/>
      <c r="J898" s="44"/>
    </row>
    <row r="899" ht="22.5" spans="1:10">
      <c r="A899" s="37" t="s">
        <v>1045</v>
      </c>
      <c r="B899" s="37"/>
      <c r="C899" s="37"/>
      <c r="D899" s="37"/>
      <c r="E899" s="37"/>
      <c r="F899" s="37"/>
      <c r="G899" s="37"/>
      <c r="H899" s="37"/>
      <c r="I899" s="37"/>
      <c r="J899" s="37"/>
    </row>
    <row r="900" ht="15" spans="1:10">
      <c r="A900" s="38" t="s">
        <v>239</v>
      </c>
      <c r="B900" s="38" t="s">
        <v>1046</v>
      </c>
      <c r="C900" s="38"/>
      <c r="D900" s="38"/>
      <c r="E900" s="38" t="s">
        <v>241</v>
      </c>
      <c r="F900" s="38"/>
      <c r="G900" s="38" t="s">
        <v>242</v>
      </c>
      <c r="H900" s="38"/>
      <c r="I900" s="38" t="s">
        <v>243</v>
      </c>
      <c r="J900" s="38">
        <v>18777</v>
      </c>
    </row>
    <row r="901" ht="15" spans="1:10">
      <c r="A901" s="38" t="s">
        <v>60</v>
      </c>
      <c r="B901" s="38" t="s">
        <v>865</v>
      </c>
      <c r="C901" s="38"/>
      <c r="D901" s="38" t="s">
        <v>245</v>
      </c>
      <c r="E901" s="38" t="s">
        <v>246</v>
      </c>
      <c r="F901" s="38"/>
      <c r="G901" s="38" t="s">
        <v>247</v>
      </c>
      <c r="H901" s="38" t="s">
        <v>749</v>
      </c>
      <c r="I901" s="38" t="s">
        <v>249</v>
      </c>
      <c r="J901" s="38" t="s">
        <v>1047</v>
      </c>
    </row>
    <row r="902" ht="15" spans="1:10">
      <c r="A902" s="38" t="s">
        <v>251</v>
      </c>
      <c r="B902" s="38" t="s">
        <v>432</v>
      </c>
      <c r="C902" s="38"/>
      <c r="D902" s="38" t="s">
        <v>253</v>
      </c>
      <c r="E902" s="38"/>
      <c r="F902" s="38" t="s">
        <v>1048</v>
      </c>
      <c r="G902" s="38" t="s">
        <v>255</v>
      </c>
      <c r="H902" s="38" t="s">
        <v>1049</v>
      </c>
      <c r="I902" s="38" t="s">
        <v>257</v>
      </c>
      <c r="J902" s="38" t="s">
        <v>384</v>
      </c>
    </row>
    <row r="903" ht="31.5" spans="1:10">
      <c r="A903" s="39" t="s">
        <v>259</v>
      </c>
      <c r="B903" s="39"/>
      <c r="C903" s="39">
        <v>7</v>
      </c>
      <c r="D903" s="39"/>
      <c r="E903" s="39"/>
      <c r="F903" s="39">
        <v>2</v>
      </c>
      <c r="G903" s="39"/>
      <c r="H903" s="39"/>
      <c r="I903" s="39" t="s">
        <v>906</v>
      </c>
      <c r="J903" s="39"/>
    </row>
    <row r="904" ht="15" spans="1:10">
      <c r="A904" s="39"/>
      <c r="B904" s="39"/>
      <c r="C904" s="38">
        <v>4</v>
      </c>
      <c r="D904" s="38"/>
      <c r="E904" s="38" t="s">
        <v>261</v>
      </c>
      <c r="F904" s="38"/>
      <c r="G904" s="38">
        <v>1</v>
      </c>
      <c r="H904" s="38"/>
      <c r="I904" s="39"/>
      <c r="J904" s="39"/>
    </row>
    <row r="905" ht="15" spans="1:10">
      <c r="A905" s="39"/>
      <c r="B905" s="39"/>
      <c r="C905" s="38">
        <v>3</v>
      </c>
      <c r="D905" s="38"/>
      <c r="E905" s="38" t="s">
        <v>262</v>
      </c>
      <c r="F905" s="38"/>
      <c r="G905" s="38">
        <v>1</v>
      </c>
      <c r="H905" s="38"/>
      <c r="I905" s="39"/>
      <c r="J905" s="39"/>
    </row>
    <row r="906" ht="15" spans="1:10">
      <c r="A906" s="38" t="s">
        <v>263</v>
      </c>
      <c r="B906" s="38"/>
      <c r="C906" s="38"/>
      <c r="D906" s="38"/>
      <c r="E906" s="38"/>
      <c r="F906" s="38" t="s">
        <v>263</v>
      </c>
      <c r="G906" s="38"/>
      <c r="H906" s="38"/>
      <c r="I906" s="38"/>
      <c r="J906" s="38"/>
    </row>
    <row r="907" ht="15" spans="1:10">
      <c r="A907" s="38" t="s">
        <v>104</v>
      </c>
      <c r="B907" s="38" t="s">
        <v>103</v>
      </c>
      <c r="C907" s="38" t="s">
        <v>264</v>
      </c>
      <c r="D907" s="38" t="s">
        <v>265</v>
      </c>
      <c r="E907" s="38" t="s">
        <v>92</v>
      </c>
      <c r="F907" s="38" t="s">
        <v>92</v>
      </c>
      <c r="G907" s="38" t="s">
        <v>265</v>
      </c>
      <c r="H907" s="38" t="s">
        <v>264</v>
      </c>
      <c r="I907" s="38" t="s">
        <v>103</v>
      </c>
      <c r="J907" s="38" t="s">
        <v>104</v>
      </c>
    </row>
    <row r="908" ht="16.5" spans="1:10">
      <c r="A908" s="38"/>
      <c r="B908" s="38"/>
      <c r="C908" s="38"/>
      <c r="D908" s="38" t="s">
        <v>130</v>
      </c>
      <c r="E908" s="38">
        <v>1</v>
      </c>
      <c r="F908" s="38">
        <v>3</v>
      </c>
      <c r="G908" s="38" t="s">
        <v>1050</v>
      </c>
      <c r="H908" s="41"/>
      <c r="I908" s="38"/>
      <c r="J908" s="40"/>
    </row>
    <row r="909" ht="16.5" spans="1:10">
      <c r="A909" s="38"/>
      <c r="B909" s="38"/>
      <c r="C909" s="38"/>
      <c r="D909" s="38" t="s">
        <v>137</v>
      </c>
      <c r="E909" s="38">
        <v>3</v>
      </c>
      <c r="F909" s="38">
        <v>7</v>
      </c>
      <c r="G909" s="38" t="s">
        <v>910</v>
      </c>
      <c r="H909" s="41" t="s">
        <v>544</v>
      </c>
      <c r="I909" s="38"/>
      <c r="J909" s="40"/>
    </row>
    <row r="910" ht="16.5" spans="1:10">
      <c r="A910" s="38"/>
      <c r="B910" s="38"/>
      <c r="C910" s="38"/>
      <c r="D910" s="38" t="s">
        <v>138</v>
      </c>
      <c r="E910" s="38">
        <v>4</v>
      </c>
      <c r="F910" s="38">
        <v>8</v>
      </c>
      <c r="G910" s="38" t="s">
        <v>912</v>
      </c>
      <c r="H910" s="41" t="s">
        <v>811</v>
      </c>
      <c r="I910" s="38"/>
      <c r="J910" s="40"/>
    </row>
    <row r="911" ht="16.5" spans="1:10">
      <c r="A911" s="38"/>
      <c r="B911" s="38"/>
      <c r="C911" s="41" t="s">
        <v>947</v>
      </c>
      <c r="D911" s="38" t="s">
        <v>141</v>
      </c>
      <c r="E911" s="38">
        <v>7</v>
      </c>
      <c r="F911" s="38">
        <v>13</v>
      </c>
      <c r="G911" s="38" t="s">
        <v>915</v>
      </c>
      <c r="H911" s="41" t="s">
        <v>350</v>
      </c>
      <c r="I911" s="38"/>
      <c r="J911" s="40"/>
    </row>
    <row r="912" ht="16.5" spans="1:10">
      <c r="A912" s="38"/>
      <c r="B912" s="38"/>
      <c r="C912" s="41" t="s">
        <v>422</v>
      </c>
      <c r="D912" s="38" t="s">
        <v>271</v>
      </c>
      <c r="E912" s="38">
        <v>8</v>
      </c>
      <c r="F912" s="38">
        <v>15</v>
      </c>
      <c r="G912" s="38" t="s">
        <v>916</v>
      </c>
      <c r="H912" s="41" t="s">
        <v>357</v>
      </c>
      <c r="I912" s="38"/>
      <c r="J912" s="40"/>
    </row>
    <row r="913" ht="16.5" spans="1:10">
      <c r="A913" s="38"/>
      <c r="B913" s="38"/>
      <c r="C913" s="38"/>
      <c r="D913" s="38" t="s">
        <v>410</v>
      </c>
      <c r="E913" s="38">
        <v>9</v>
      </c>
      <c r="F913" s="38">
        <v>16</v>
      </c>
      <c r="G913" s="38" t="s">
        <v>925</v>
      </c>
      <c r="H913" s="41"/>
      <c r="I913" s="38"/>
      <c r="J913" s="40"/>
    </row>
    <row r="914" ht="16.5" spans="1:10">
      <c r="A914" s="38"/>
      <c r="B914" s="38"/>
      <c r="C914" s="38"/>
      <c r="D914" s="38" t="s">
        <v>274</v>
      </c>
      <c r="E914" s="38">
        <v>10</v>
      </c>
      <c r="F914" s="38">
        <v>20</v>
      </c>
      <c r="G914" s="38" t="s">
        <v>927</v>
      </c>
      <c r="H914" s="41"/>
      <c r="I914" s="41" t="s">
        <v>314</v>
      </c>
      <c r="J914" s="40"/>
    </row>
    <row r="915" ht="16.5" spans="1:10">
      <c r="A915" s="38"/>
      <c r="B915" s="38"/>
      <c r="C915" s="38"/>
      <c r="D915" s="38" t="s">
        <v>153</v>
      </c>
      <c r="E915" s="38">
        <v>13</v>
      </c>
      <c r="F915" s="38">
        <v>25</v>
      </c>
      <c r="G915" s="38" t="s">
        <v>928</v>
      </c>
      <c r="H915" s="41" t="s">
        <v>492</v>
      </c>
      <c r="I915" s="38"/>
      <c r="J915" s="40"/>
    </row>
    <row r="916" ht="16.5" spans="1:10">
      <c r="A916" s="38"/>
      <c r="B916" s="38"/>
      <c r="C916" s="41" t="s">
        <v>350</v>
      </c>
      <c r="D916" s="40" t="s">
        <v>298</v>
      </c>
      <c r="E916" s="38">
        <v>18</v>
      </c>
      <c r="F916" s="38">
        <v>31</v>
      </c>
      <c r="G916" s="38" t="s">
        <v>1051</v>
      </c>
      <c r="H916" s="41"/>
      <c r="I916" s="41" t="s">
        <v>268</v>
      </c>
      <c r="J916" s="40"/>
    </row>
    <row r="917" ht="16.5" spans="1:10">
      <c r="A917" s="38"/>
      <c r="B917" s="38"/>
      <c r="C917" s="41" t="s">
        <v>503</v>
      </c>
      <c r="D917" s="38" t="s">
        <v>286</v>
      </c>
      <c r="E917" s="38">
        <v>22</v>
      </c>
      <c r="F917" s="38">
        <v>38</v>
      </c>
      <c r="G917" s="38" t="s">
        <v>931</v>
      </c>
      <c r="H917" s="41"/>
      <c r="I917" s="38"/>
      <c r="J917" s="40"/>
    </row>
    <row r="918" ht="16.5" spans="1:10">
      <c r="A918" s="38"/>
      <c r="B918" s="38"/>
      <c r="C918" s="41" t="s">
        <v>544</v>
      </c>
      <c r="D918" s="38" t="s">
        <v>173</v>
      </c>
      <c r="E918" s="38">
        <v>32</v>
      </c>
      <c r="F918" s="38">
        <v>41</v>
      </c>
      <c r="G918" s="38" t="s">
        <v>932</v>
      </c>
      <c r="H918" s="41"/>
      <c r="I918" s="38"/>
      <c r="J918" s="40"/>
    </row>
    <row r="919" ht="15" spans="1:10">
      <c r="A919" s="40" t="s">
        <v>290</v>
      </c>
      <c r="B919" s="40"/>
      <c r="C919" s="40"/>
      <c r="D919" s="40"/>
      <c r="E919" s="40"/>
      <c r="F919" s="38" t="s">
        <v>290</v>
      </c>
      <c r="G919" s="38"/>
      <c r="H919" s="38"/>
      <c r="I919" s="38"/>
      <c r="J919" s="38"/>
    </row>
    <row r="920" ht="15" spans="1:10">
      <c r="A920" s="40" t="s">
        <v>104</v>
      </c>
      <c r="B920" s="40" t="s">
        <v>103</v>
      </c>
      <c r="C920" s="38" t="s">
        <v>291</v>
      </c>
      <c r="D920" s="38" t="s">
        <v>265</v>
      </c>
      <c r="E920" s="38" t="s">
        <v>92</v>
      </c>
      <c r="F920" s="38" t="s">
        <v>92</v>
      </c>
      <c r="G920" s="38" t="s">
        <v>265</v>
      </c>
      <c r="H920" s="38" t="s">
        <v>291</v>
      </c>
      <c r="I920" s="38" t="s">
        <v>103</v>
      </c>
      <c r="J920" s="38" t="s">
        <v>104</v>
      </c>
    </row>
    <row r="921" ht="16.5" spans="1:10">
      <c r="A921" s="38"/>
      <c r="B921" s="38"/>
      <c r="C921" s="38"/>
      <c r="D921" s="38" t="s">
        <v>133</v>
      </c>
      <c r="E921" s="38">
        <v>2</v>
      </c>
      <c r="F921" s="38">
        <v>10</v>
      </c>
      <c r="G921" s="38" t="s">
        <v>922</v>
      </c>
      <c r="H921" s="41" t="s">
        <v>492</v>
      </c>
      <c r="I921" s="38"/>
      <c r="J921" s="38"/>
    </row>
    <row r="922" ht="15" spans="1:10">
      <c r="A922" s="38"/>
      <c r="B922" s="38"/>
      <c r="C922" s="38"/>
      <c r="D922" s="38" t="s">
        <v>139</v>
      </c>
      <c r="E922" s="38">
        <v>5</v>
      </c>
      <c r="F922" s="38">
        <v>11</v>
      </c>
      <c r="G922" s="38" t="s">
        <v>914</v>
      </c>
      <c r="H922" s="38"/>
      <c r="I922" s="38"/>
      <c r="J922" s="38"/>
    </row>
    <row r="923" ht="16.5" spans="1:10">
      <c r="A923" s="38"/>
      <c r="B923" s="38"/>
      <c r="C923" s="38"/>
      <c r="D923" s="38" t="s">
        <v>205</v>
      </c>
      <c r="E923" s="38">
        <v>6</v>
      </c>
      <c r="F923" s="38">
        <v>12</v>
      </c>
      <c r="G923" s="38" t="s">
        <v>923</v>
      </c>
      <c r="H923" s="41" t="s">
        <v>811</v>
      </c>
      <c r="I923" s="38"/>
      <c r="J923" s="38"/>
    </row>
    <row r="924" ht="16.5" spans="1:10">
      <c r="A924" s="38"/>
      <c r="B924" s="38"/>
      <c r="C924" s="41" t="s">
        <v>422</v>
      </c>
      <c r="D924" s="38" t="s">
        <v>151</v>
      </c>
      <c r="E924" s="38">
        <v>11</v>
      </c>
      <c r="F924" s="38">
        <v>14</v>
      </c>
      <c r="G924" s="38" t="s">
        <v>924</v>
      </c>
      <c r="H924" s="41" t="s">
        <v>544</v>
      </c>
      <c r="I924" s="38"/>
      <c r="J924" s="38"/>
    </row>
    <row r="925" ht="15" spans="1:10">
      <c r="A925" s="38"/>
      <c r="B925" s="38"/>
      <c r="C925" s="38"/>
      <c r="D925" s="38" t="s">
        <v>152</v>
      </c>
      <c r="E925" s="38">
        <v>12</v>
      </c>
      <c r="F925" s="38">
        <v>18</v>
      </c>
      <c r="G925" s="38" t="s">
        <v>917</v>
      </c>
      <c r="H925" s="40"/>
      <c r="I925" s="38"/>
      <c r="J925" s="40"/>
    </row>
    <row r="926" ht="16.5" spans="1:10">
      <c r="A926" s="40"/>
      <c r="B926" s="38"/>
      <c r="C926" s="41" t="s">
        <v>350</v>
      </c>
      <c r="D926" s="38" t="s">
        <v>156</v>
      </c>
      <c r="E926" s="38">
        <v>16</v>
      </c>
      <c r="F926" s="38">
        <v>27</v>
      </c>
      <c r="G926" s="38" t="s">
        <v>918</v>
      </c>
      <c r="H926" s="38"/>
      <c r="I926" s="38"/>
      <c r="J926" s="38"/>
    </row>
    <row r="927" ht="16.5" spans="1:10">
      <c r="A927" s="38"/>
      <c r="B927" s="38"/>
      <c r="C927" s="41" t="s">
        <v>503</v>
      </c>
      <c r="D927" s="38" t="s">
        <v>162</v>
      </c>
      <c r="E927" s="38">
        <v>20</v>
      </c>
      <c r="F927" s="38">
        <v>28</v>
      </c>
      <c r="G927" s="38" t="s">
        <v>1052</v>
      </c>
      <c r="H927" s="38"/>
      <c r="I927" s="38"/>
      <c r="J927" s="38"/>
    </row>
    <row r="928" ht="16.5" spans="1:10">
      <c r="A928" s="38"/>
      <c r="B928" s="38"/>
      <c r="C928" s="41" t="s">
        <v>544</v>
      </c>
      <c r="D928" s="38" t="s">
        <v>166</v>
      </c>
      <c r="E928" s="38">
        <v>23</v>
      </c>
      <c r="F928" s="38">
        <v>29</v>
      </c>
      <c r="G928" s="38" t="s">
        <v>920</v>
      </c>
      <c r="H928" s="41" t="s">
        <v>357</v>
      </c>
      <c r="I928" s="38"/>
      <c r="J928" s="38"/>
    </row>
    <row r="929" ht="16.5" spans="1:10">
      <c r="A929" s="38"/>
      <c r="B929" s="38"/>
      <c r="C929" s="41" t="s">
        <v>947</v>
      </c>
      <c r="D929" s="38" t="s">
        <v>169</v>
      </c>
      <c r="E929" s="38">
        <v>27</v>
      </c>
      <c r="F929" s="38">
        <v>35</v>
      </c>
      <c r="G929" s="38" t="s">
        <v>1053</v>
      </c>
      <c r="H929" s="38"/>
      <c r="I929" s="38"/>
      <c r="J929" s="38"/>
    </row>
    <row r="930" ht="16.5" spans="1:10">
      <c r="A930" s="38"/>
      <c r="B930" s="38"/>
      <c r="C930" s="38"/>
      <c r="D930" s="38" t="s">
        <v>233</v>
      </c>
      <c r="E930" s="38">
        <v>31</v>
      </c>
      <c r="F930" s="38">
        <v>42</v>
      </c>
      <c r="G930" s="38" t="s">
        <v>933</v>
      </c>
      <c r="H930" s="41" t="s">
        <v>350</v>
      </c>
      <c r="I930" s="38"/>
      <c r="J930" s="38"/>
    </row>
    <row r="931" ht="15" spans="1:10">
      <c r="A931" s="38"/>
      <c r="B931" s="38"/>
      <c r="C931" s="38"/>
      <c r="D931" s="38" t="s">
        <v>214</v>
      </c>
      <c r="E931" s="38">
        <v>33</v>
      </c>
      <c r="F931" s="38"/>
      <c r="G931" s="38"/>
      <c r="H931" s="38"/>
      <c r="I931" s="38"/>
      <c r="J931" s="38"/>
    </row>
    <row r="932" ht="15" spans="1:10">
      <c r="A932" s="38"/>
      <c r="B932" s="38"/>
      <c r="C932" s="38"/>
      <c r="D932" s="38" t="s">
        <v>237</v>
      </c>
      <c r="E932" s="38">
        <v>45</v>
      </c>
      <c r="F932" s="38"/>
      <c r="G932" s="38"/>
      <c r="H932" s="38"/>
      <c r="I932" s="38"/>
      <c r="J932" s="38"/>
    </row>
    <row r="933" ht="15" spans="1:10">
      <c r="A933" s="38" t="s">
        <v>306</v>
      </c>
      <c r="B933" s="38"/>
      <c r="C933" s="38"/>
      <c r="D933" s="38" t="s">
        <v>307</v>
      </c>
      <c r="E933" s="38"/>
      <c r="F933" s="38" t="s">
        <v>307</v>
      </c>
      <c r="G933" s="38"/>
      <c r="H933" s="38" t="s">
        <v>934</v>
      </c>
      <c r="I933" s="38"/>
      <c r="J933" s="38"/>
    </row>
    <row r="934" ht="15" spans="1:10">
      <c r="A934" s="38" t="s">
        <v>309</v>
      </c>
      <c r="B934" s="38"/>
      <c r="C934" s="38"/>
      <c r="D934" s="38" t="s">
        <v>310</v>
      </c>
      <c r="E934" s="38"/>
      <c r="F934" s="38" t="s">
        <v>310</v>
      </c>
      <c r="G934" s="38"/>
      <c r="H934" s="38" t="s">
        <v>655</v>
      </c>
      <c r="I934" s="38"/>
      <c r="J934" s="38"/>
    </row>
    <row r="935" ht="16.5" spans="1:10">
      <c r="A935" s="38" t="s">
        <v>986</v>
      </c>
      <c r="B935" s="38"/>
      <c r="C935" s="38"/>
      <c r="D935" s="41" t="s">
        <v>598</v>
      </c>
      <c r="E935" s="42"/>
      <c r="F935" s="42"/>
      <c r="G935" s="41" t="s">
        <v>566</v>
      </c>
      <c r="H935" s="38" t="s">
        <v>1054</v>
      </c>
      <c r="I935" s="38"/>
      <c r="J935" s="38"/>
    </row>
    <row r="936" ht="16.5" spans="1:10">
      <c r="A936" s="38" t="s">
        <v>704</v>
      </c>
      <c r="B936" s="38"/>
      <c r="C936" s="38"/>
      <c r="D936" s="41" t="s">
        <v>740</v>
      </c>
      <c r="E936" s="56"/>
      <c r="F936" s="56"/>
      <c r="G936" s="41" t="s">
        <v>595</v>
      </c>
      <c r="H936" s="38" t="s">
        <v>1055</v>
      </c>
      <c r="I936" s="38"/>
      <c r="J936" s="38"/>
    </row>
    <row r="937" ht="16.5" spans="1:10">
      <c r="A937" s="38" t="s">
        <v>315</v>
      </c>
      <c r="B937" s="38"/>
      <c r="C937" s="38"/>
      <c r="D937" s="41" t="s">
        <v>627</v>
      </c>
      <c r="E937" s="56" t="s">
        <v>317</v>
      </c>
      <c r="F937" s="56" t="s">
        <v>317</v>
      </c>
      <c r="G937" s="41"/>
      <c r="H937" s="41"/>
      <c r="I937" s="41"/>
      <c r="J937" s="41"/>
    </row>
    <row r="938" ht="16.5" spans="1:10">
      <c r="A938" s="38" t="s">
        <v>141</v>
      </c>
      <c r="B938" s="38"/>
      <c r="C938" s="38"/>
      <c r="D938" s="41" t="s">
        <v>1056</v>
      </c>
      <c r="E938" s="56" t="s">
        <v>319</v>
      </c>
      <c r="F938" s="56" t="s">
        <v>319</v>
      </c>
      <c r="G938" s="41"/>
      <c r="H938" s="41"/>
      <c r="I938" s="41"/>
      <c r="J938" s="41"/>
    </row>
    <row r="939" ht="16.5" spans="1:10">
      <c r="A939" s="38" t="s">
        <v>141</v>
      </c>
      <c r="B939" s="38"/>
      <c r="C939" s="38"/>
      <c r="D939" s="41" t="s">
        <v>390</v>
      </c>
      <c r="E939" s="56"/>
      <c r="F939" s="56"/>
      <c r="G939" s="41"/>
      <c r="H939" s="41"/>
      <c r="I939" s="41"/>
      <c r="J939" s="41"/>
    </row>
    <row r="940" ht="16.5" spans="1:10">
      <c r="A940" s="38" t="s">
        <v>703</v>
      </c>
      <c r="B940" s="38"/>
      <c r="C940" s="38"/>
      <c r="D940" s="41" t="s">
        <v>345</v>
      </c>
      <c r="E940" s="78"/>
      <c r="F940" s="78"/>
      <c r="G940" s="41"/>
      <c r="H940" s="41"/>
      <c r="I940" s="41"/>
      <c r="J940" s="41"/>
    </row>
    <row r="941" ht="16.5" spans="1:10">
      <c r="A941" s="38" t="s">
        <v>1057</v>
      </c>
      <c r="B941" s="38"/>
      <c r="C941" s="38"/>
      <c r="D941" s="41" t="s">
        <v>1058</v>
      </c>
      <c r="E941" s="71"/>
      <c r="F941" s="71"/>
      <c r="G941" s="38"/>
      <c r="H941" s="41"/>
      <c r="I941" s="41"/>
      <c r="J941" s="41"/>
    </row>
    <row r="942" ht="15" spans="1:10">
      <c r="A942" s="44" t="s">
        <v>320</v>
      </c>
      <c r="B942" s="44"/>
      <c r="C942" s="44"/>
      <c r="D942" s="44"/>
      <c r="E942" s="44"/>
      <c r="F942" s="44"/>
      <c r="G942" s="44"/>
      <c r="H942" s="44"/>
      <c r="I942" s="44"/>
      <c r="J942" s="44"/>
    </row>
    <row r="943" ht="22.5" spans="1:10">
      <c r="A943" s="50" t="s">
        <v>1059</v>
      </c>
      <c r="B943" s="50"/>
      <c r="C943" s="50"/>
      <c r="D943" s="50"/>
      <c r="E943" s="50"/>
      <c r="F943" s="50"/>
      <c r="G943" s="50"/>
      <c r="H943" s="50"/>
      <c r="I943" s="50"/>
      <c r="J943" s="50"/>
    </row>
    <row r="944" ht="15" spans="1:10">
      <c r="A944" s="51" t="s">
        <v>239</v>
      </c>
      <c r="B944" s="51" t="s">
        <v>1060</v>
      </c>
      <c r="C944" s="51"/>
      <c r="D944" s="51"/>
      <c r="E944" s="51" t="s">
        <v>241</v>
      </c>
      <c r="F944" s="51"/>
      <c r="G944" s="51" t="s">
        <v>1061</v>
      </c>
      <c r="H944" s="51"/>
      <c r="I944" s="51" t="s">
        <v>243</v>
      </c>
      <c r="J944" s="51">
        <v>39928</v>
      </c>
    </row>
    <row r="945" ht="15" spans="1:10">
      <c r="A945" s="52" t="s">
        <v>60</v>
      </c>
      <c r="B945" s="52" t="s">
        <v>523</v>
      </c>
      <c r="C945" s="52"/>
      <c r="D945" s="52" t="s">
        <v>245</v>
      </c>
      <c r="E945" s="52" t="s">
        <v>524</v>
      </c>
      <c r="F945" s="52"/>
      <c r="G945" s="52" t="s">
        <v>247</v>
      </c>
      <c r="H945" s="52" t="s">
        <v>864</v>
      </c>
      <c r="I945" s="52" t="s">
        <v>249</v>
      </c>
      <c r="J945" s="52" t="s">
        <v>831</v>
      </c>
    </row>
    <row r="946" ht="15" spans="1:10">
      <c r="A946" s="52" t="s">
        <v>251</v>
      </c>
      <c r="B946" s="52" t="s">
        <v>327</v>
      </c>
      <c r="C946" s="52"/>
      <c r="D946" s="52" t="s">
        <v>253</v>
      </c>
      <c r="E946" s="52"/>
      <c r="F946" s="52" t="s">
        <v>479</v>
      </c>
      <c r="G946" s="52" t="s">
        <v>255</v>
      </c>
      <c r="H946" s="52" t="s">
        <v>833</v>
      </c>
      <c r="I946" s="38" t="s">
        <v>257</v>
      </c>
      <c r="J946" s="38" t="s">
        <v>1062</v>
      </c>
    </row>
    <row r="947" ht="31.5" spans="1:10">
      <c r="A947" s="39" t="s">
        <v>579</v>
      </c>
      <c r="B947" s="39"/>
      <c r="C947" s="39">
        <v>3</v>
      </c>
      <c r="D947" s="39"/>
      <c r="E947" s="39"/>
      <c r="F947" s="39">
        <v>1</v>
      </c>
      <c r="G947" s="39"/>
      <c r="H947" s="39"/>
      <c r="I947" s="39" t="s">
        <v>259</v>
      </c>
      <c r="J947" s="39"/>
    </row>
    <row r="948" ht="15" spans="1:10">
      <c r="A948" s="39"/>
      <c r="B948" s="39"/>
      <c r="C948" s="52">
        <v>0</v>
      </c>
      <c r="D948" s="52"/>
      <c r="E948" s="52" t="s">
        <v>261</v>
      </c>
      <c r="F948" s="52"/>
      <c r="G948" s="52">
        <v>1</v>
      </c>
      <c r="H948" s="52"/>
      <c r="I948" s="39"/>
      <c r="J948" s="39"/>
    </row>
    <row r="949" ht="15" spans="1:10">
      <c r="A949" s="39"/>
      <c r="B949" s="39"/>
      <c r="C949" s="52">
        <v>3</v>
      </c>
      <c r="D949" s="52"/>
      <c r="E949" s="52" t="s">
        <v>262</v>
      </c>
      <c r="F949" s="52"/>
      <c r="G949" s="52">
        <v>0</v>
      </c>
      <c r="H949" s="52"/>
      <c r="I949" s="39"/>
      <c r="J949" s="39"/>
    </row>
    <row r="950" ht="15" spans="1:10">
      <c r="A950" s="52" t="s">
        <v>263</v>
      </c>
      <c r="B950" s="52"/>
      <c r="C950" s="52"/>
      <c r="D950" s="52"/>
      <c r="E950" s="52"/>
      <c r="F950" s="52" t="s">
        <v>263</v>
      </c>
      <c r="G950" s="52"/>
      <c r="H950" s="52"/>
      <c r="I950" s="52"/>
      <c r="J950" s="52"/>
    </row>
    <row r="951" ht="15" spans="1:10">
      <c r="A951" s="52" t="s">
        <v>104</v>
      </c>
      <c r="B951" s="52" t="s">
        <v>103</v>
      </c>
      <c r="C951" s="52" t="s">
        <v>264</v>
      </c>
      <c r="D951" s="52" t="s">
        <v>265</v>
      </c>
      <c r="E951" s="52" t="s">
        <v>92</v>
      </c>
      <c r="F951" s="52" t="s">
        <v>92</v>
      </c>
      <c r="G951" s="52" t="s">
        <v>265</v>
      </c>
      <c r="H951" s="52" t="s">
        <v>264</v>
      </c>
      <c r="I951" s="52" t="s">
        <v>103</v>
      </c>
      <c r="J951" s="52" t="s">
        <v>104</v>
      </c>
    </row>
    <row r="952" ht="16.5" spans="1:10">
      <c r="A952" s="38"/>
      <c r="B952" s="41" t="s">
        <v>519</v>
      </c>
      <c r="C952" s="38"/>
      <c r="D952" s="38" t="s">
        <v>580</v>
      </c>
      <c r="E952" s="38">
        <v>4</v>
      </c>
      <c r="F952" s="52">
        <v>1</v>
      </c>
      <c r="G952" s="38" t="s">
        <v>130</v>
      </c>
      <c r="H952" s="41"/>
      <c r="I952" s="54"/>
      <c r="J952" s="41"/>
    </row>
    <row r="953" ht="16.5" spans="1:10">
      <c r="A953" s="38"/>
      <c r="B953" s="38"/>
      <c r="C953" s="38"/>
      <c r="D953" s="38" t="s">
        <v>582</v>
      </c>
      <c r="E953" s="38">
        <v>5</v>
      </c>
      <c r="F953" s="52">
        <v>3</v>
      </c>
      <c r="G953" s="38" t="s">
        <v>137</v>
      </c>
      <c r="H953" s="41"/>
      <c r="I953" s="53" t="s">
        <v>1063</v>
      </c>
      <c r="J953" s="41"/>
    </row>
    <row r="954" ht="16.5" spans="1:10">
      <c r="A954" s="38"/>
      <c r="B954" s="41" t="s">
        <v>716</v>
      </c>
      <c r="C954" s="38"/>
      <c r="D954" s="38" t="s">
        <v>583</v>
      </c>
      <c r="E954" s="38">
        <v>6</v>
      </c>
      <c r="F954" s="52">
        <v>4</v>
      </c>
      <c r="G954" s="38" t="s">
        <v>138</v>
      </c>
      <c r="H954" s="41" t="s">
        <v>945</v>
      </c>
      <c r="I954" s="54"/>
      <c r="J954" s="41"/>
    </row>
    <row r="955" ht="16.5" spans="1:10">
      <c r="A955" s="38"/>
      <c r="B955" s="38"/>
      <c r="C955" s="41" t="s">
        <v>1064</v>
      </c>
      <c r="D955" s="38" t="s">
        <v>584</v>
      </c>
      <c r="E955" s="38">
        <v>7</v>
      </c>
      <c r="F955" s="52">
        <v>7</v>
      </c>
      <c r="G955" s="38" t="s">
        <v>141</v>
      </c>
      <c r="H955" s="41"/>
      <c r="I955" s="54"/>
      <c r="J955" s="41"/>
    </row>
    <row r="956" ht="16.5" spans="1:10">
      <c r="A956" s="38"/>
      <c r="B956" s="38"/>
      <c r="C956" s="38"/>
      <c r="D956" s="38" t="s">
        <v>585</v>
      </c>
      <c r="E956" s="38">
        <v>9</v>
      </c>
      <c r="F956" s="52">
        <v>8</v>
      </c>
      <c r="G956" s="38" t="s">
        <v>271</v>
      </c>
      <c r="H956" s="41"/>
      <c r="I956" s="54"/>
      <c r="J956" s="41"/>
    </row>
    <row r="957" ht="16.5" spans="1:10">
      <c r="A957" s="38"/>
      <c r="B957" s="38"/>
      <c r="C957" s="38"/>
      <c r="D957" s="38" t="s">
        <v>587</v>
      </c>
      <c r="E957" s="38">
        <v>10</v>
      </c>
      <c r="F957" s="52">
        <v>9</v>
      </c>
      <c r="G957" s="38" t="s">
        <v>410</v>
      </c>
      <c r="H957" s="41"/>
      <c r="I957" s="52"/>
      <c r="J957" s="38"/>
    </row>
    <row r="958" ht="16.5" spans="1:10">
      <c r="A958" s="38"/>
      <c r="B958" s="38"/>
      <c r="C958" s="38"/>
      <c r="D958" s="38" t="s">
        <v>591</v>
      </c>
      <c r="E958" s="38">
        <v>15</v>
      </c>
      <c r="F958" s="52">
        <v>10</v>
      </c>
      <c r="G958" s="38" t="s">
        <v>274</v>
      </c>
      <c r="H958" s="41" t="s">
        <v>390</v>
      </c>
      <c r="I958" s="52"/>
      <c r="J958" s="38"/>
    </row>
    <row r="959" ht="16.5" spans="1:10">
      <c r="A959" s="38"/>
      <c r="B959" s="41" t="s">
        <v>745</v>
      </c>
      <c r="C959" s="41" t="s">
        <v>1065</v>
      </c>
      <c r="D959" s="38" t="s">
        <v>596</v>
      </c>
      <c r="E959" s="38">
        <v>17</v>
      </c>
      <c r="F959" s="52">
        <v>13</v>
      </c>
      <c r="G959" s="38" t="s">
        <v>153</v>
      </c>
      <c r="H959" s="41"/>
      <c r="I959" s="52"/>
      <c r="J959" s="41" t="s">
        <v>567</v>
      </c>
    </row>
    <row r="960" ht="16.5" spans="1:10">
      <c r="A960" s="38"/>
      <c r="B960" s="41" t="s">
        <v>616</v>
      </c>
      <c r="C960" s="41" t="s">
        <v>1058</v>
      </c>
      <c r="D960" s="38" t="s">
        <v>558</v>
      </c>
      <c r="E960" s="38">
        <v>18</v>
      </c>
      <c r="F960" s="38">
        <v>18</v>
      </c>
      <c r="G960" s="40" t="s">
        <v>298</v>
      </c>
      <c r="H960" s="41"/>
      <c r="I960" s="53" t="s">
        <v>314</v>
      </c>
      <c r="J960" s="38"/>
    </row>
    <row r="961" ht="16.5" spans="1:10">
      <c r="A961" s="38"/>
      <c r="B961" s="41" t="s">
        <v>1066</v>
      </c>
      <c r="C961" s="41" t="s">
        <v>492</v>
      </c>
      <c r="D961" s="38" t="s">
        <v>1067</v>
      </c>
      <c r="E961" s="38">
        <v>27</v>
      </c>
      <c r="F961" s="51">
        <v>22</v>
      </c>
      <c r="G961" s="51" t="s">
        <v>286</v>
      </c>
      <c r="H961" s="41" t="s">
        <v>547</v>
      </c>
      <c r="I961" s="54"/>
      <c r="J961" s="41"/>
    </row>
    <row r="962" ht="16.5" spans="1:10">
      <c r="A962" s="38"/>
      <c r="B962" s="38"/>
      <c r="C962" s="38"/>
      <c r="D962" s="38" t="s">
        <v>599</v>
      </c>
      <c r="E962" s="38">
        <v>30</v>
      </c>
      <c r="F962" s="52">
        <v>32</v>
      </c>
      <c r="G962" s="38" t="s">
        <v>173</v>
      </c>
      <c r="H962" s="41" t="s">
        <v>359</v>
      </c>
      <c r="I962" s="54"/>
      <c r="J962" s="41"/>
    </row>
    <row r="963" ht="15" spans="1:10">
      <c r="A963" s="54" t="s">
        <v>290</v>
      </c>
      <c r="B963" s="54"/>
      <c r="C963" s="54"/>
      <c r="D963" s="54"/>
      <c r="E963" s="54"/>
      <c r="F963" s="52" t="s">
        <v>290</v>
      </c>
      <c r="G963" s="52"/>
      <c r="H963" s="52"/>
      <c r="I963" s="52"/>
      <c r="J963" s="52"/>
    </row>
    <row r="964" ht="15" spans="1:10">
      <c r="A964" s="54" t="s">
        <v>104</v>
      </c>
      <c r="B964" s="54" t="s">
        <v>103</v>
      </c>
      <c r="C964" s="52" t="s">
        <v>291</v>
      </c>
      <c r="D964" s="52" t="s">
        <v>265</v>
      </c>
      <c r="E964" s="52" t="s">
        <v>92</v>
      </c>
      <c r="F964" s="52" t="s">
        <v>92</v>
      </c>
      <c r="G964" s="52" t="s">
        <v>265</v>
      </c>
      <c r="H964" s="52" t="s">
        <v>291</v>
      </c>
      <c r="I964" s="52" t="s">
        <v>103</v>
      </c>
      <c r="J964" s="52" t="s">
        <v>104</v>
      </c>
    </row>
    <row r="965" ht="15" spans="1:10">
      <c r="A965" s="38"/>
      <c r="B965" s="38"/>
      <c r="C965" s="38"/>
      <c r="D965" s="38" t="s">
        <v>600</v>
      </c>
      <c r="E965" s="38">
        <v>1</v>
      </c>
      <c r="F965" s="52">
        <v>2</v>
      </c>
      <c r="G965" s="38" t="s">
        <v>133</v>
      </c>
      <c r="H965" s="38"/>
      <c r="I965" s="52"/>
      <c r="J965" s="38"/>
    </row>
    <row r="966" ht="16.5" spans="1:10">
      <c r="A966" s="38"/>
      <c r="B966" s="38"/>
      <c r="C966" s="38"/>
      <c r="D966" s="38" t="s">
        <v>601</v>
      </c>
      <c r="E966" s="38">
        <v>3</v>
      </c>
      <c r="F966" s="52">
        <v>5</v>
      </c>
      <c r="G966" s="38" t="s">
        <v>139</v>
      </c>
      <c r="H966" s="41" t="s">
        <v>547</v>
      </c>
      <c r="I966" s="52"/>
      <c r="J966" s="38"/>
    </row>
    <row r="967" ht="16.5" spans="1:10">
      <c r="A967" s="40"/>
      <c r="B967" s="38"/>
      <c r="C967" s="41" t="s">
        <v>1058</v>
      </c>
      <c r="D967" s="38" t="s">
        <v>603</v>
      </c>
      <c r="E967" s="38">
        <v>14</v>
      </c>
      <c r="F967" s="52">
        <v>6</v>
      </c>
      <c r="G967" s="38" t="s">
        <v>205</v>
      </c>
      <c r="H967" s="38"/>
      <c r="I967" s="52"/>
      <c r="J967" s="38"/>
    </row>
    <row r="968" ht="16.5" spans="1:10">
      <c r="A968" s="38"/>
      <c r="B968" s="38"/>
      <c r="C968" s="41" t="s">
        <v>1064</v>
      </c>
      <c r="D968" s="38" t="s">
        <v>604</v>
      </c>
      <c r="E968" s="38">
        <v>20</v>
      </c>
      <c r="F968" s="52">
        <v>11</v>
      </c>
      <c r="G968" s="38" t="s">
        <v>151</v>
      </c>
      <c r="H968" s="38"/>
      <c r="I968" s="53" t="s">
        <v>1068</v>
      </c>
      <c r="J968" s="38"/>
    </row>
    <row r="969" ht="15" spans="1:10">
      <c r="A969" s="38"/>
      <c r="B969" s="38"/>
      <c r="C969" s="38"/>
      <c r="D969" s="38" t="s">
        <v>608</v>
      </c>
      <c r="E969" s="38">
        <v>29</v>
      </c>
      <c r="F969" s="52">
        <v>12</v>
      </c>
      <c r="G969" s="38" t="s">
        <v>152</v>
      </c>
      <c r="H969" s="38"/>
      <c r="I969" s="38"/>
      <c r="J969" s="38"/>
    </row>
    <row r="970" ht="16.5" spans="1:10">
      <c r="A970" s="38"/>
      <c r="B970" s="38"/>
      <c r="C970" s="41" t="s">
        <v>492</v>
      </c>
      <c r="D970" s="38" t="s">
        <v>609</v>
      </c>
      <c r="E970" s="38">
        <v>32</v>
      </c>
      <c r="F970" s="52">
        <v>16</v>
      </c>
      <c r="G970" s="38" t="s">
        <v>156</v>
      </c>
      <c r="H970" s="40"/>
      <c r="I970" s="38"/>
      <c r="J970" s="40"/>
    </row>
    <row r="971" ht="16.5" spans="1:10">
      <c r="A971" s="38"/>
      <c r="B971" s="38"/>
      <c r="C971" s="41" t="s">
        <v>1065</v>
      </c>
      <c r="D971" s="38" t="s">
        <v>610</v>
      </c>
      <c r="E971" s="38">
        <v>33</v>
      </c>
      <c r="F971" s="52">
        <v>20</v>
      </c>
      <c r="G971" s="38" t="s">
        <v>162</v>
      </c>
      <c r="H971" s="82" t="s">
        <v>390</v>
      </c>
      <c r="I971" s="51"/>
      <c r="J971" s="51"/>
    </row>
    <row r="972" ht="16.5" spans="1:10">
      <c r="A972" s="38"/>
      <c r="B972" s="38"/>
      <c r="C972" s="38"/>
      <c r="D972" s="38" t="s">
        <v>612</v>
      </c>
      <c r="E972" s="38">
        <v>36</v>
      </c>
      <c r="F972" s="52">
        <v>23</v>
      </c>
      <c r="G972" s="38" t="s">
        <v>166</v>
      </c>
      <c r="H972" s="41" t="s">
        <v>945</v>
      </c>
      <c r="I972" s="52"/>
      <c r="J972" s="38"/>
    </row>
    <row r="973" ht="16.5" spans="1:10">
      <c r="A973" s="38"/>
      <c r="B973" s="38"/>
      <c r="C973" s="38"/>
      <c r="D973" s="38" t="s">
        <v>1069</v>
      </c>
      <c r="E973" s="38">
        <v>38</v>
      </c>
      <c r="F973" s="38">
        <v>27</v>
      </c>
      <c r="G973" s="38" t="s">
        <v>169</v>
      </c>
      <c r="H973" s="41" t="s">
        <v>359</v>
      </c>
      <c r="I973" s="52"/>
      <c r="J973" s="38"/>
    </row>
    <row r="974" ht="15" spans="1:10">
      <c r="A974" s="38"/>
      <c r="B974" s="38"/>
      <c r="C974" s="38"/>
      <c r="D974" s="38" t="s">
        <v>613</v>
      </c>
      <c r="E974" s="38">
        <v>39</v>
      </c>
      <c r="F974" s="52">
        <v>31</v>
      </c>
      <c r="G974" s="38" t="s">
        <v>233</v>
      </c>
      <c r="H974" s="51"/>
      <c r="I974" s="51"/>
      <c r="J974" s="51"/>
    </row>
    <row r="975" ht="15" spans="1:10">
      <c r="A975" s="38"/>
      <c r="B975" s="38"/>
      <c r="C975" s="38"/>
      <c r="D975" s="38" t="s">
        <v>1070</v>
      </c>
      <c r="E975" s="38">
        <v>41</v>
      </c>
      <c r="F975" s="38">
        <v>33</v>
      </c>
      <c r="G975" s="38" t="s">
        <v>214</v>
      </c>
      <c r="H975" s="38"/>
      <c r="I975" s="52"/>
      <c r="J975" s="38"/>
    </row>
    <row r="976" ht="15" spans="1:10">
      <c r="A976" s="38"/>
      <c r="B976" s="38"/>
      <c r="C976" s="38"/>
      <c r="D976" s="38"/>
      <c r="E976" s="38"/>
      <c r="F976" s="52">
        <v>45</v>
      </c>
      <c r="G976" s="38" t="s">
        <v>237</v>
      </c>
      <c r="H976" s="38"/>
      <c r="I976" s="52"/>
      <c r="J976" s="38"/>
    </row>
    <row r="977" ht="15" spans="1:10">
      <c r="A977" s="38" t="s">
        <v>614</v>
      </c>
      <c r="B977" s="38"/>
      <c r="C977" s="38"/>
      <c r="D977" s="38" t="s">
        <v>307</v>
      </c>
      <c r="E977" s="38"/>
      <c r="F977" s="38" t="s">
        <v>307</v>
      </c>
      <c r="G977" s="38"/>
      <c r="H977" s="38" t="s">
        <v>306</v>
      </c>
      <c r="I977" s="38"/>
      <c r="J977" s="38"/>
    </row>
    <row r="978" ht="15" spans="1:10">
      <c r="A978" s="38" t="s">
        <v>311</v>
      </c>
      <c r="B978" s="38"/>
      <c r="C978" s="38"/>
      <c r="D978" s="38" t="s">
        <v>310</v>
      </c>
      <c r="E978" s="38"/>
      <c r="F978" s="38" t="s">
        <v>310</v>
      </c>
      <c r="G978" s="38"/>
      <c r="H978" s="38" t="s">
        <v>309</v>
      </c>
      <c r="I978" s="38"/>
      <c r="J978" s="38"/>
    </row>
    <row r="979" ht="16.5" spans="1:10">
      <c r="A979" s="52" t="s">
        <v>1071</v>
      </c>
      <c r="B979" s="52"/>
      <c r="C979" s="52"/>
      <c r="D979" s="41" t="s">
        <v>273</v>
      </c>
      <c r="E979" s="42"/>
      <c r="F979" s="42"/>
      <c r="G979" s="41" t="s">
        <v>494</v>
      </c>
      <c r="H979" s="38" t="s">
        <v>1072</v>
      </c>
      <c r="I979" s="38"/>
      <c r="J979" s="38"/>
    </row>
    <row r="980" ht="16.5" spans="1:10">
      <c r="A980" s="52" t="s">
        <v>1073</v>
      </c>
      <c r="B980" s="52"/>
      <c r="C980" s="52"/>
      <c r="D980" s="41" t="s">
        <v>595</v>
      </c>
      <c r="E980" s="56" t="s">
        <v>317</v>
      </c>
      <c r="F980" s="56" t="s">
        <v>317</v>
      </c>
      <c r="G980" s="41"/>
      <c r="H980" s="41"/>
      <c r="I980" s="41"/>
      <c r="J980" s="41"/>
    </row>
    <row r="981" ht="16.5" spans="1:10">
      <c r="A981" s="52" t="s">
        <v>1074</v>
      </c>
      <c r="B981" s="52"/>
      <c r="C981" s="52"/>
      <c r="D981" s="41" t="s">
        <v>333</v>
      </c>
      <c r="E981" s="43" t="s">
        <v>319</v>
      </c>
      <c r="F981" s="43" t="s">
        <v>319</v>
      </c>
      <c r="G981" s="38"/>
      <c r="H981" s="41"/>
      <c r="I981" s="41"/>
      <c r="J981" s="41"/>
    </row>
    <row r="982" ht="15" spans="1:10">
      <c r="A982" s="46" t="s">
        <v>1075</v>
      </c>
      <c r="B982" s="46"/>
      <c r="C982" s="46"/>
      <c r="D982" s="46"/>
      <c r="E982" s="46"/>
      <c r="F982" s="46"/>
      <c r="G982" s="46"/>
      <c r="H982" s="46"/>
      <c r="I982" s="46"/>
      <c r="J982" s="46"/>
    </row>
    <row r="983" ht="15" spans="1:10">
      <c r="A983" s="47" t="s">
        <v>320</v>
      </c>
      <c r="B983" s="47"/>
      <c r="C983" s="47"/>
      <c r="D983" s="47"/>
      <c r="E983" s="47"/>
      <c r="F983" s="47"/>
      <c r="G983" s="47"/>
      <c r="H983" s="47"/>
      <c r="I983" s="47"/>
      <c r="J983" s="47"/>
    </row>
    <row r="984" ht="22.5" spans="1:10">
      <c r="A984" s="37" t="s">
        <v>1076</v>
      </c>
      <c r="B984" s="37"/>
      <c r="C984" s="37"/>
      <c r="D984" s="37"/>
      <c r="E984" s="37"/>
      <c r="F984" s="37"/>
      <c r="G984" s="37"/>
      <c r="H984" s="37"/>
      <c r="I984" s="37"/>
      <c r="J984" s="37"/>
    </row>
    <row r="985" ht="15" spans="1:10">
      <c r="A985" s="38" t="s">
        <v>239</v>
      </c>
      <c r="B985" s="38" t="s">
        <v>1077</v>
      </c>
      <c r="C985" s="38"/>
      <c r="D985" s="38"/>
      <c r="E985" s="38" t="s">
        <v>241</v>
      </c>
      <c r="F985" s="38"/>
      <c r="G985" s="38" t="s">
        <v>242</v>
      </c>
      <c r="H985" s="38"/>
      <c r="I985" s="38" t="s">
        <v>243</v>
      </c>
      <c r="J985" s="38">
        <v>12457</v>
      </c>
    </row>
    <row r="986" ht="15" spans="1:10">
      <c r="A986" s="38" t="s">
        <v>60</v>
      </c>
      <c r="B986" s="38" t="s">
        <v>1047</v>
      </c>
      <c r="C986" s="38"/>
      <c r="D986" s="38" t="s">
        <v>245</v>
      </c>
      <c r="E986" s="38" t="s">
        <v>325</v>
      </c>
      <c r="F986" s="38"/>
      <c r="G986" s="38" t="s">
        <v>247</v>
      </c>
      <c r="H986" s="38" t="s">
        <v>378</v>
      </c>
      <c r="I986" s="38" t="s">
        <v>249</v>
      </c>
      <c r="J986" s="38" t="s">
        <v>526</v>
      </c>
    </row>
    <row r="987" ht="15" spans="1:10">
      <c r="A987" s="38" t="s">
        <v>251</v>
      </c>
      <c r="B987" s="38" t="s">
        <v>380</v>
      </c>
      <c r="C987" s="38"/>
      <c r="D987" s="38" t="s">
        <v>253</v>
      </c>
      <c r="E987" s="38"/>
      <c r="F987" s="38" t="s">
        <v>1078</v>
      </c>
      <c r="G987" s="38" t="s">
        <v>255</v>
      </c>
      <c r="H987" s="38" t="s">
        <v>1079</v>
      </c>
      <c r="I987" s="38" t="s">
        <v>257</v>
      </c>
      <c r="J987" s="38" t="s">
        <v>377</v>
      </c>
    </row>
    <row r="988" ht="31.5" spans="1:10">
      <c r="A988" s="39" t="s">
        <v>259</v>
      </c>
      <c r="B988" s="39"/>
      <c r="C988" s="39">
        <v>2</v>
      </c>
      <c r="D988" s="39"/>
      <c r="E988" s="39"/>
      <c r="F988" s="39">
        <v>0</v>
      </c>
      <c r="G988" s="39"/>
      <c r="H988" s="39"/>
      <c r="I988" s="39" t="s">
        <v>670</v>
      </c>
      <c r="J988" s="39"/>
    </row>
    <row r="989" ht="15" spans="1:10">
      <c r="A989" s="39"/>
      <c r="B989" s="39"/>
      <c r="C989" s="38">
        <v>1</v>
      </c>
      <c r="D989" s="38"/>
      <c r="E989" s="38" t="s">
        <v>261</v>
      </c>
      <c r="F989" s="38"/>
      <c r="G989" s="38">
        <v>0</v>
      </c>
      <c r="H989" s="38"/>
      <c r="I989" s="39"/>
      <c r="J989" s="39"/>
    </row>
    <row r="990" ht="15" spans="1:10">
      <c r="A990" s="39"/>
      <c r="B990" s="39"/>
      <c r="C990" s="38">
        <v>1</v>
      </c>
      <c r="D990" s="38"/>
      <c r="E990" s="38" t="s">
        <v>262</v>
      </c>
      <c r="F990" s="38"/>
      <c r="G990" s="38">
        <v>0</v>
      </c>
      <c r="H990" s="38"/>
      <c r="I990" s="39"/>
      <c r="J990" s="39"/>
    </row>
    <row r="991" ht="15" spans="1:10">
      <c r="A991" s="38" t="s">
        <v>263</v>
      </c>
      <c r="B991" s="38"/>
      <c r="C991" s="38"/>
      <c r="D991" s="38"/>
      <c r="E991" s="38"/>
      <c r="F991" s="38" t="s">
        <v>263</v>
      </c>
      <c r="G991" s="38"/>
      <c r="H991" s="38"/>
      <c r="I991" s="38"/>
      <c r="J991" s="38"/>
    </row>
    <row r="992" ht="15" spans="1:10">
      <c r="A992" s="38" t="s">
        <v>104</v>
      </c>
      <c r="B992" s="38" t="s">
        <v>103</v>
      </c>
      <c r="C992" s="38" t="s">
        <v>264</v>
      </c>
      <c r="D992" s="38" t="s">
        <v>265</v>
      </c>
      <c r="E992" s="38" t="s">
        <v>92</v>
      </c>
      <c r="F992" s="38" t="s">
        <v>92</v>
      </c>
      <c r="G992" s="38" t="s">
        <v>265</v>
      </c>
      <c r="H992" s="38" t="s">
        <v>264</v>
      </c>
      <c r="I992" s="38" t="s">
        <v>103</v>
      </c>
      <c r="J992" s="38" t="s">
        <v>104</v>
      </c>
    </row>
    <row r="993" ht="15" spans="1:10">
      <c r="A993" s="38"/>
      <c r="B993" s="38"/>
      <c r="C993" s="38"/>
      <c r="D993" s="38" t="s">
        <v>130</v>
      </c>
      <c r="E993" s="38">
        <v>1</v>
      </c>
      <c r="F993" s="38">
        <v>2</v>
      </c>
      <c r="G993" s="38" t="s">
        <v>686</v>
      </c>
      <c r="H993" s="38"/>
      <c r="I993" s="38"/>
      <c r="J993" s="38"/>
    </row>
    <row r="994" ht="16.5" spans="1:10">
      <c r="A994" s="38"/>
      <c r="B994" s="38"/>
      <c r="C994" s="38"/>
      <c r="D994" s="38" t="s">
        <v>133</v>
      </c>
      <c r="E994" s="38">
        <v>2</v>
      </c>
      <c r="F994" s="38">
        <v>3</v>
      </c>
      <c r="G994" s="38" t="s">
        <v>671</v>
      </c>
      <c r="H994" s="38"/>
      <c r="I994" s="41" t="s">
        <v>616</v>
      </c>
      <c r="J994" s="38"/>
    </row>
    <row r="995" ht="15" spans="1:10">
      <c r="A995" s="38"/>
      <c r="B995" s="38"/>
      <c r="C995" s="38"/>
      <c r="D995" s="38" t="s">
        <v>137</v>
      </c>
      <c r="E995" s="38">
        <v>3</v>
      </c>
      <c r="F995" s="38">
        <v>5</v>
      </c>
      <c r="G995" s="38" t="s">
        <v>1080</v>
      </c>
      <c r="H995" s="38"/>
      <c r="I995" s="38"/>
      <c r="J995" s="38"/>
    </row>
    <row r="996" ht="16.5" spans="1:10">
      <c r="A996" s="38"/>
      <c r="B996" s="38"/>
      <c r="C996" s="41" t="s">
        <v>873</v>
      </c>
      <c r="D996" s="38" t="s">
        <v>138</v>
      </c>
      <c r="E996" s="38">
        <v>4</v>
      </c>
      <c r="F996" s="38">
        <v>7</v>
      </c>
      <c r="G996" s="38" t="s">
        <v>673</v>
      </c>
      <c r="H996" s="41" t="s">
        <v>282</v>
      </c>
      <c r="I996" s="38"/>
      <c r="J996" s="38"/>
    </row>
    <row r="997" ht="16.5" spans="1:10">
      <c r="A997" s="38"/>
      <c r="B997" s="41" t="s">
        <v>316</v>
      </c>
      <c r="C997" s="38"/>
      <c r="D997" s="38" t="s">
        <v>141</v>
      </c>
      <c r="E997" s="38">
        <v>7</v>
      </c>
      <c r="F997" s="38">
        <v>12</v>
      </c>
      <c r="G997" s="38" t="s">
        <v>1081</v>
      </c>
      <c r="H997" s="38"/>
      <c r="I997" s="38"/>
      <c r="J997" s="38"/>
    </row>
    <row r="998" ht="15" spans="1:10">
      <c r="A998" s="38"/>
      <c r="B998" s="38"/>
      <c r="C998" s="38"/>
      <c r="D998" s="38" t="s">
        <v>271</v>
      </c>
      <c r="E998" s="38">
        <v>8</v>
      </c>
      <c r="F998" s="38">
        <v>15</v>
      </c>
      <c r="G998" s="38" t="s">
        <v>1082</v>
      </c>
      <c r="H998" s="38"/>
      <c r="I998" s="38"/>
      <c r="J998" s="38"/>
    </row>
    <row r="999" ht="16.5" spans="1:10">
      <c r="A999" s="38"/>
      <c r="B999" s="38"/>
      <c r="C999" s="41" t="s">
        <v>350</v>
      </c>
      <c r="D999" s="38" t="s">
        <v>410</v>
      </c>
      <c r="E999" s="38">
        <v>9</v>
      </c>
      <c r="F999" s="38">
        <v>16</v>
      </c>
      <c r="G999" s="38" t="s">
        <v>680</v>
      </c>
      <c r="H999" s="41" t="s">
        <v>775</v>
      </c>
      <c r="I999" s="38"/>
      <c r="J999" s="38"/>
    </row>
    <row r="1000" ht="16.5" spans="1:10">
      <c r="A1000" s="38"/>
      <c r="B1000" s="38"/>
      <c r="C1000" s="41" t="s">
        <v>425</v>
      </c>
      <c r="D1000" s="38" t="s">
        <v>274</v>
      </c>
      <c r="E1000" s="38">
        <v>10</v>
      </c>
      <c r="F1000" s="38">
        <v>23</v>
      </c>
      <c r="G1000" s="38" t="s">
        <v>602</v>
      </c>
      <c r="H1000" s="41" t="s">
        <v>678</v>
      </c>
      <c r="I1000" s="38"/>
      <c r="J1000" s="38"/>
    </row>
    <row r="1001" ht="16.5" spans="1:10">
      <c r="A1001" s="38"/>
      <c r="B1001" s="38"/>
      <c r="C1001" s="41" t="s">
        <v>439</v>
      </c>
      <c r="D1001" s="38" t="s">
        <v>156</v>
      </c>
      <c r="E1001" s="38">
        <v>16</v>
      </c>
      <c r="F1001" s="38">
        <v>25</v>
      </c>
      <c r="G1001" s="38" t="s">
        <v>817</v>
      </c>
      <c r="H1001" s="41" t="s">
        <v>945</v>
      </c>
      <c r="I1001" s="38"/>
      <c r="J1001" s="38"/>
    </row>
    <row r="1002" ht="15" spans="1:10">
      <c r="A1002" s="38"/>
      <c r="B1002" s="38"/>
      <c r="C1002" s="38"/>
      <c r="D1002" s="38" t="s">
        <v>286</v>
      </c>
      <c r="E1002" s="38">
        <v>22</v>
      </c>
      <c r="F1002" s="38">
        <v>35</v>
      </c>
      <c r="G1002" s="38" t="s">
        <v>292</v>
      </c>
      <c r="H1002" s="38"/>
      <c r="I1002" s="38"/>
      <c r="J1002" s="38"/>
    </row>
    <row r="1003" ht="16.5" spans="1:10">
      <c r="A1003" s="38"/>
      <c r="B1003" s="38"/>
      <c r="C1003" s="41" t="s">
        <v>359</v>
      </c>
      <c r="D1003" s="38" t="s">
        <v>173</v>
      </c>
      <c r="E1003" s="38">
        <v>32</v>
      </c>
      <c r="F1003" s="38">
        <v>36</v>
      </c>
      <c r="G1003" s="38" t="s">
        <v>1083</v>
      </c>
      <c r="H1003" s="41" t="s">
        <v>359</v>
      </c>
      <c r="I1003" s="38"/>
      <c r="J1003" s="38"/>
    </row>
    <row r="1004" ht="15" spans="1:10">
      <c r="A1004" s="40" t="s">
        <v>290</v>
      </c>
      <c r="B1004" s="40"/>
      <c r="C1004" s="40"/>
      <c r="D1004" s="40"/>
      <c r="E1004" s="40"/>
      <c r="F1004" s="38" t="s">
        <v>290</v>
      </c>
      <c r="G1004" s="38"/>
      <c r="H1004" s="38"/>
      <c r="I1004" s="38"/>
      <c r="J1004" s="38"/>
    </row>
    <row r="1005" ht="15" spans="1:10">
      <c r="A1005" s="40" t="s">
        <v>104</v>
      </c>
      <c r="B1005" s="40" t="s">
        <v>103</v>
      </c>
      <c r="C1005" s="38" t="s">
        <v>291</v>
      </c>
      <c r="D1005" s="38" t="s">
        <v>265</v>
      </c>
      <c r="E1005" s="38" t="s">
        <v>92</v>
      </c>
      <c r="F1005" s="38" t="s">
        <v>92</v>
      </c>
      <c r="G1005" s="38" t="s">
        <v>265</v>
      </c>
      <c r="H1005" s="38" t="s">
        <v>291</v>
      </c>
      <c r="I1005" s="38" t="s">
        <v>103</v>
      </c>
      <c r="J1005" s="38" t="s">
        <v>104</v>
      </c>
    </row>
    <row r="1006" ht="15" spans="1:10">
      <c r="A1006" s="38"/>
      <c r="B1006" s="38"/>
      <c r="C1006" s="38"/>
      <c r="D1006" s="38" t="s">
        <v>139</v>
      </c>
      <c r="E1006" s="38">
        <v>5</v>
      </c>
      <c r="F1006" s="38">
        <v>1</v>
      </c>
      <c r="G1006" s="38" t="s">
        <v>1084</v>
      </c>
      <c r="H1006" s="38"/>
      <c r="I1006" s="38"/>
      <c r="J1006" s="38"/>
    </row>
    <row r="1007" ht="15" spans="1:10">
      <c r="A1007" s="38"/>
      <c r="B1007" s="38"/>
      <c r="C1007" s="38"/>
      <c r="D1007" s="38" t="s">
        <v>205</v>
      </c>
      <c r="E1007" s="38">
        <v>6</v>
      </c>
      <c r="F1007" s="38">
        <v>4</v>
      </c>
      <c r="G1007" s="38" t="s">
        <v>687</v>
      </c>
      <c r="H1007" s="38"/>
      <c r="I1007" s="38"/>
      <c r="J1007" s="38"/>
    </row>
    <row r="1008" ht="16.5" spans="1:10">
      <c r="A1008" s="38"/>
      <c r="B1008" s="38"/>
      <c r="C1008" s="41" t="s">
        <v>425</v>
      </c>
      <c r="D1008" s="38" t="s">
        <v>151</v>
      </c>
      <c r="E1008" s="38">
        <v>11</v>
      </c>
      <c r="F1008" s="38">
        <v>8</v>
      </c>
      <c r="G1008" s="38" t="s">
        <v>689</v>
      </c>
      <c r="H1008" s="38"/>
      <c r="I1008" s="38"/>
      <c r="J1008" s="38"/>
    </row>
    <row r="1009" ht="15" spans="1:10">
      <c r="A1009" s="38"/>
      <c r="B1009" s="38"/>
      <c r="C1009" s="38"/>
      <c r="D1009" s="38" t="s">
        <v>152</v>
      </c>
      <c r="E1009" s="38">
        <v>12</v>
      </c>
      <c r="F1009" s="38">
        <v>14</v>
      </c>
      <c r="G1009" s="38" t="s">
        <v>690</v>
      </c>
      <c r="H1009" s="38"/>
      <c r="I1009" s="38"/>
      <c r="J1009" s="38"/>
    </row>
    <row r="1010" ht="16.5" spans="1:10">
      <c r="A1010" s="38"/>
      <c r="B1010" s="38"/>
      <c r="C1010" s="41" t="s">
        <v>439</v>
      </c>
      <c r="D1010" s="38" t="s">
        <v>162</v>
      </c>
      <c r="E1010" s="38">
        <v>20</v>
      </c>
      <c r="F1010" s="38">
        <v>19</v>
      </c>
      <c r="G1010" s="38" t="s">
        <v>691</v>
      </c>
      <c r="H1010" s="41" t="s">
        <v>945</v>
      </c>
      <c r="I1010" s="38"/>
      <c r="J1010" s="38"/>
    </row>
    <row r="1011" ht="16.5" spans="1:10">
      <c r="A1011" s="38"/>
      <c r="B1011" s="38"/>
      <c r="C1011" s="41" t="s">
        <v>873</v>
      </c>
      <c r="D1011" s="38" t="s">
        <v>166</v>
      </c>
      <c r="E1011" s="38">
        <v>23</v>
      </c>
      <c r="F1011" s="38">
        <v>24</v>
      </c>
      <c r="G1011" s="38" t="s">
        <v>683</v>
      </c>
      <c r="H1011" s="38"/>
      <c r="I1011" s="38"/>
      <c r="J1011" s="38"/>
    </row>
    <row r="1012" ht="16.5" spans="1:10">
      <c r="A1012" s="38"/>
      <c r="B1012" s="38"/>
      <c r="C1012" s="41" t="s">
        <v>350</v>
      </c>
      <c r="D1012" s="38" t="s">
        <v>169</v>
      </c>
      <c r="E1012" s="38">
        <v>27</v>
      </c>
      <c r="F1012" s="38">
        <v>27</v>
      </c>
      <c r="G1012" s="38" t="s">
        <v>694</v>
      </c>
      <c r="H1012" s="41" t="s">
        <v>282</v>
      </c>
      <c r="I1012" s="38"/>
      <c r="J1012" s="38"/>
    </row>
    <row r="1013" ht="16.5" spans="1:10">
      <c r="A1013" s="38"/>
      <c r="B1013" s="38"/>
      <c r="C1013" s="41" t="s">
        <v>359</v>
      </c>
      <c r="D1013" s="38" t="s">
        <v>233</v>
      </c>
      <c r="E1013" s="38">
        <v>31</v>
      </c>
      <c r="F1013" s="38">
        <v>28</v>
      </c>
      <c r="G1013" s="38" t="s">
        <v>1085</v>
      </c>
      <c r="H1013" s="41" t="s">
        <v>359</v>
      </c>
      <c r="I1013" s="38"/>
      <c r="J1013" s="38"/>
    </row>
    <row r="1014" ht="16.5" spans="1:10">
      <c r="A1014" s="38"/>
      <c r="B1014" s="38"/>
      <c r="C1014" s="38"/>
      <c r="D1014" s="38" t="s">
        <v>214</v>
      </c>
      <c r="E1014" s="38">
        <v>33</v>
      </c>
      <c r="F1014" s="38">
        <v>31</v>
      </c>
      <c r="G1014" s="38" t="s">
        <v>695</v>
      </c>
      <c r="H1014" s="41" t="s">
        <v>775</v>
      </c>
      <c r="I1014" s="38"/>
      <c r="J1014" s="38"/>
    </row>
    <row r="1015" ht="16.5" spans="1:10">
      <c r="A1015" s="38"/>
      <c r="B1015" s="38"/>
      <c r="C1015" s="38"/>
      <c r="D1015" s="38" t="s">
        <v>234</v>
      </c>
      <c r="E1015" s="38">
        <v>37</v>
      </c>
      <c r="F1015" s="38">
        <v>33</v>
      </c>
      <c r="G1015" s="38" t="s">
        <v>696</v>
      </c>
      <c r="H1015" s="41" t="s">
        <v>678</v>
      </c>
      <c r="I1015" s="38"/>
      <c r="J1015" s="38"/>
    </row>
    <row r="1016" ht="15" spans="1:10">
      <c r="A1016" s="38"/>
      <c r="B1016" s="38"/>
      <c r="C1016" s="38"/>
      <c r="D1016" s="38" t="s">
        <v>235</v>
      </c>
      <c r="E1016" s="38">
        <v>38</v>
      </c>
      <c r="F1016" s="38">
        <v>34</v>
      </c>
      <c r="G1016" s="38" t="s">
        <v>1086</v>
      </c>
      <c r="H1016" s="38"/>
      <c r="I1016" s="38"/>
      <c r="J1016" s="38"/>
    </row>
    <row r="1017" ht="15" spans="1:10">
      <c r="A1017" s="38"/>
      <c r="B1017" s="38"/>
      <c r="C1017" s="38"/>
      <c r="D1017" s="38" t="s">
        <v>237</v>
      </c>
      <c r="E1017" s="38">
        <v>45</v>
      </c>
      <c r="F1017" s="38">
        <v>44</v>
      </c>
      <c r="G1017" s="38" t="s">
        <v>697</v>
      </c>
      <c r="H1017" s="38"/>
      <c r="I1017" s="38"/>
      <c r="J1017" s="38"/>
    </row>
    <row r="1018" ht="15" spans="1:10">
      <c r="A1018" s="38" t="s">
        <v>306</v>
      </c>
      <c r="B1018" s="38"/>
      <c r="C1018" s="38"/>
      <c r="D1018" s="38" t="s">
        <v>307</v>
      </c>
      <c r="E1018" s="38"/>
      <c r="F1018" s="38" t="s">
        <v>307</v>
      </c>
      <c r="G1018" s="38"/>
      <c r="H1018" s="38" t="s">
        <v>698</v>
      </c>
      <c r="I1018" s="38"/>
      <c r="J1018" s="38"/>
    </row>
    <row r="1019" ht="15" spans="1:10">
      <c r="A1019" s="38" t="s">
        <v>309</v>
      </c>
      <c r="B1019" s="38"/>
      <c r="C1019" s="38"/>
      <c r="D1019" s="38" t="s">
        <v>310</v>
      </c>
      <c r="E1019" s="38"/>
      <c r="F1019" s="38" t="s">
        <v>310</v>
      </c>
      <c r="G1019" s="38"/>
      <c r="H1019" s="38" t="s">
        <v>782</v>
      </c>
      <c r="I1019" s="38"/>
      <c r="J1019" s="38"/>
    </row>
    <row r="1020" ht="16.5" spans="1:10">
      <c r="A1020" s="38" t="s">
        <v>141</v>
      </c>
      <c r="B1020" s="38"/>
      <c r="C1020" s="38"/>
      <c r="D1020" s="41" t="s">
        <v>911</v>
      </c>
      <c r="E1020" s="42" t="s">
        <v>317</v>
      </c>
      <c r="F1020" s="42" t="s">
        <v>317</v>
      </c>
      <c r="G1020" s="38"/>
      <c r="H1020" s="41"/>
      <c r="I1020" s="41"/>
      <c r="J1020" s="41"/>
    </row>
    <row r="1021" ht="16.5" spans="1:10">
      <c r="A1021" s="38" t="s">
        <v>1087</v>
      </c>
      <c r="B1021" s="38"/>
      <c r="C1021" s="38"/>
      <c r="D1021" s="41" t="s">
        <v>595</v>
      </c>
      <c r="E1021" s="43" t="s">
        <v>319</v>
      </c>
      <c r="F1021" s="43" t="s">
        <v>319</v>
      </c>
      <c r="G1021" s="38"/>
      <c r="H1021" s="41"/>
      <c r="I1021" s="41"/>
      <c r="J1021" s="41"/>
    </row>
    <row r="1022" ht="15" spans="1:10">
      <c r="A1022" s="44" t="s">
        <v>320</v>
      </c>
      <c r="B1022" s="44"/>
      <c r="C1022" s="44"/>
      <c r="D1022" s="44"/>
      <c r="E1022" s="44"/>
      <c r="F1022" s="44"/>
      <c r="G1022" s="44"/>
      <c r="H1022" s="44"/>
      <c r="I1022" s="44"/>
      <c r="J1022" s="44"/>
    </row>
    <row r="1023" ht="22.5" spans="1:10">
      <c r="A1023" s="37" t="s">
        <v>1088</v>
      </c>
      <c r="B1023" s="37"/>
      <c r="C1023" s="37"/>
      <c r="D1023" s="37"/>
      <c r="E1023" s="37"/>
      <c r="F1023" s="37"/>
      <c r="G1023" s="37"/>
      <c r="H1023" s="37"/>
      <c r="I1023" s="37"/>
      <c r="J1023" s="37"/>
    </row>
    <row r="1024" ht="15" spans="1:10">
      <c r="A1024" s="38" t="s">
        <v>239</v>
      </c>
      <c r="B1024" s="38" t="s">
        <v>1089</v>
      </c>
      <c r="C1024" s="38"/>
      <c r="D1024" s="38"/>
      <c r="E1024" s="38" t="s">
        <v>241</v>
      </c>
      <c r="F1024" s="38"/>
      <c r="G1024" s="38" t="s">
        <v>1090</v>
      </c>
      <c r="H1024" s="38"/>
      <c r="I1024" s="38" t="s">
        <v>243</v>
      </c>
      <c r="J1024" s="38">
        <v>14097</v>
      </c>
    </row>
    <row r="1025" ht="15" spans="1:10">
      <c r="A1025" s="38" t="s">
        <v>60</v>
      </c>
      <c r="B1025" s="38" t="s">
        <v>1091</v>
      </c>
      <c r="C1025" s="38"/>
      <c r="D1025" s="38" t="s">
        <v>245</v>
      </c>
      <c r="E1025" s="38" t="s">
        <v>968</v>
      </c>
      <c r="F1025" s="38"/>
      <c r="G1025" s="38" t="s">
        <v>247</v>
      </c>
      <c r="H1025" s="38" t="s">
        <v>382</v>
      </c>
      <c r="I1025" s="38" t="s">
        <v>249</v>
      </c>
      <c r="J1025" s="38" t="s">
        <v>991</v>
      </c>
    </row>
    <row r="1026" ht="15" spans="1:10">
      <c r="A1026" s="38" t="s">
        <v>251</v>
      </c>
      <c r="B1026" s="38" t="s">
        <v>710</v>
      </c>
      <c r="C1026" s="38"/>
      <c r="D1026" s="38" t="s">
        <v>253</v>
      </c>
      <c r="E1026" s="38"/>
      <c r="F1026" s="38" t="s">
        <v>623</v>
      </c>
      <c r="G1026" s="38" t="s">
        <v>255</v>
      </c>
      <c r="H1026" s="38" t="s">
        <v>905</v>
      </c>
      <c r="I1026" s="38" t="s">
        <v>257</v>
      </c>
      <c r="J1026" s="38" t="s">
        <v>1092</v>
      </c>
    </row>
    <row r="1027" ht="31.5" spans="1:10">
      <c r="A1027" s="39" t="s">
        <v>711</v>
      </c>
      <c r="B1027" s="39"/>
      <c r="C1027" s="39">
        <v>3</v>
      </c>
      <c r="D1027" s="39"/>
      <c r="E1027" s="39"/>
      <c r="F1027" s="39">
        <v>4</v>
      </c>
      <c r="G1027" s="39"/>
      <c r="H1027" s="39"/>
      <c r="I1027" s="39" t="s">
        <v>259</v>
      </c>
      <c r="J1027" s="39"/>
    </row>
    <row r="1028" ht="15" spans="1:10">
      <c r="A1028" s="39"/>
      <c r="B1028" s="39"/>
      <c r="C1028" s="38">
        <v>1</v>
      </c>
      <c r="D1028" s="38"/>
      <c r="E1028" s="38" t="s">
        <v>261</v>
      </c>
      <c r="F1028" s="38"/>
      <c r="G1028" s="38">
        <v>3</v>
      </c>
      <c r="H1028" s="38"/>
      <c r="I1028" s="39"/>
      <c r="J1028" s="39"/>
    </row>
    <row r="1029" ht="15" spans="1:10">
      <c r="A1029" s="39"/>
      <c r="B1029" s="39"/>
      <c r="C1029" s="38">
        <v>2</v>
      </c>
      <c r="D1029" s="38"/>
      <c r="E1029" s="38" t="s">
        <v>262</v>
      </c>
      <c r="F1029" s="38"/>
      <c r="G1029" s="38">
        <v>1</v>
      </c>
      <c r="H1029" s="38"/>
      <c r="I1029" s="39"/>
      <c r="J1029" s="39"/>
    </row>
    <row r="1030" ht="15" spans="1:10">
      <c r="A1030" s="38" t="s">
        <v>263</v>
      </c>
      <c r="B1030" s="38"/>
      <c r="C1030" s="38"/>
      <c r="D1030" s="38"/>
      <c r="E1030" s="38"/>
      <c r="F1030" s="38" t="s">
        <v>263</v>
      </c>
      <c r="G1030" s="38"/>
      <c r="H1030" s="38"/>
      <c r="I1030" s="38"/>
      <c r="J1030" s="38"/>
    </row>
    <row r="1031" ht="15" spans="1:10">
      <c r="A1031" s="38" t="s">
        <v>104</v>
      </c>
      <c r="B1031" s="38" t="s">
        <v>103</v>
      </c>
      <c r="C1031" s="38" t="s">
        <v>264</v>
      </c>
      <c r="D1031" s="38" t="s">
        <v>265</v>
      </c>
      <c r="E1031" s="38" t="s">
        <v>92</v>
      </c>
      <c r="F1031" s="38" t="s">
        <v>92</v>
      </c>
      <c r="G1031" s="38" t="s">
        <v>265</v>
      </c>
      <c r="H1031" s="38" t="s">
        <v>264</v>
      </c>
      <c r="I1031" s="38" t="s">
        <v>103</v>
      </c>
      <c r="J1031" s="38" t="s">
        <v>104</v>
      </c>
    </row>
    <row r="1032" ht="16.5" spans="1:10">
      <c r="A1032" s="38"/>
      <c r="B1032" s="38"/>
      <c r="C1032" s="41" t="s">
        <v>595</v>
      </c>
      <c r="D1032" s="38" t="s">
        <v>726</v>
      </c>
      <c r="E1032" s="38">
        <v>2</v>
      </c>
      <c r="F1032" s="38">
        <v>1</v>
      </c>
      <c r="G1032" s="38" t="s">
        <v>130</v>
      </c>
      <c r="H1032" s="38"/>
      <c r="I1032" s="38"/>
      <c r="J1032" s="38"/>
    </row>
    <row r="1033" ht="15" spans="1:10">
      <c r="A1033" s="38"/>
      <c r="B1033" s="38"/>
      <c r="C1033" s="38"/>
      <c r="D1033" s="38" t="s">
        <v>727</v>
      </c>
      <c r="E1033" s="38">
        <v>4</v>
      </c>
      <c r="F1033" s="38">
        <v>3</v>
      </c>
      <c r="G1033" s="38" t="s">
        <v>137</v>
      </c>
      <c r="H1033" s="38"/>
      <c r="I1033" s="38"/>
      <c r="J1033" s="38"/>
    </row>
    <row r="1034" ht="16.5" spans="1:10">
      <c r="A1034" s="38"/>
      <c r="B1034" s="38"/>
      <c r="C1034" s="41" t="s">
        <v>1093</v>
      </c>
      <c r="D1034" s="38" t="s">
        <v>728</v>
      </c>
      <c r="E1034" s="38">
        <v>6</v>
      </c>
      <c r="F1034" s="38">
        <v>4</v>
      </c>
      <c r="G1034" s="38" t="s">
        <v>138</v>
      </c>
      <c r="H1034" s="41" t="s">
        <v>544</v>
      </c>
      <c r="I1034" s="38"/>
      <c r="J1034" s="38"/>
    </row>
    <row r="1035" ht="16.5" spans="1:10">
      <c r="A1035" s="38"/>
      <c r="B1035" s="38"/>
      <c r="C1035" s="38"/>
      <c r="D1035" s="38" t="s">
        <v>712</v>
      </c>
      <c r="E1035" s="38">
        <v>9</v>
      </c>
      <c r="F1035" s="38">
        <v>7</v>
      </c>
      <c r="G1035" s="38" t="s">
        <v>141</v>
      </c>
      <c r="H1035" s="41" t="s">
        <v>611</v>
      </c>
      <c r="I1035" s="38"/>
      <c r="J1035" s="38"/>
    </row>
    <row r="1036" ht="15" spans="1:10">
      <c r="A1036" s="38"/>
      <c r="B1036" s="38"/>
      <c r="C1036" s="38"/>
      <c r="D1036" s="38" t="s">
        <v>1094</v>
      </c>
      <c r="E1036" s="38">
        <v>10</v>
      </c>
      <c r="F1036" s="38">
        <v>8</v>
      </c>
      <c r="G1036" s="38" t="s">
        <v>271</v>
      </c>
      <c r="H1036" s="38"/>
      <c r="I1036" s="38"/>
      <c r="J1036" s="38"/>
    </row>
    <row r="1037" ht="16.5" spans="1:10">
      <c r="A1037" s="38"/>
      <c r="B1037" s="41" t="s">
        <v>627</v>
      </c>
      <c r="C1037" s="41" t="s">
        <v>439</v>
      </c>
      <c r="D1037" s="38" t="s">
        <v>839</v>
      </c>
      <c r="E1037" s="38">
        <v>16</v>
      </c>
      <c r="F1037" s="38">
        <v>9</v>
      </c>
      <c r="G1037" s="38" t="s">
        <v>410</v>
      </c>
      <c r="H1037" s="38"/>
      <c r="I1037" s="41" t="s">
        <v>929</v>
      </c>
      <c r="J1037" s="38"/>
    </row>
    <row r="1038" ht="16.5" spans="1:10">
      <c r="A1038" s="38"/>
      <c r="B1038" s="38"/>
      <c r="C1038" s="41" t="s">
        <v>390</v>
      </c>
      <c r="D1038" s="38" t="s">
        <v>715</v>
      </c>
      <c r="E1038" s="38">
        <v>19</v>
      </c>
      <c r="F1038" s="38">
        <v>10</v>
      </c>
      <c r="G1038" s="38" t="s">
        <v>274</v>
      </c>
      <c r="H1038" s="38"/>
      <c r="I1038" s="38"/>
      <c r="J1038" s="38"/>
    </row>
    <row r="1039" ht="15" spans="1:10">
      <c r="A1039" s="38"/>
      <c r="B1039" s="38"/>
      <c r="C1039" s="38"/>
      <c r="D1039" s="38" t="s">
        <v>717</v>
      </c>
      <c r="E1039" s="38">
        <v>24</v>
      </c>
      <c r="F1039" s="38">
        <v>13</v>
      </c>
      <c r="G1039" s="38" t="s">
        <v>153</v>
      </c>
      <c r="H1039" s="38"/>
      <c r="I1039" s="38"/>
      <c r="J1039" s="38"/>
    </row>
    <row r="1040" ht="16.5" spans="1:10">
      <c r="A1040" s="38"/>
      <c r="B1040" s="38"/>
      <c r="C1040" s="38"/>
      <c r="D1040" s="38" t="s">
        <v>719</v>
      </c>
      <c r="E1040" s="38">
        <v>28</v>
      </c>
      <c r="F1040" s="38">
        <v>18</v>
      </c>
      <c r="G1040" s="38" t="s">
        <v>298</v>
      </c>
      <c r="H1040" s="41" t="s">
        <v>724</v>
      </c>
      <c r="I1040" s="38"/>
      <c r="J1040" s="38"/>
    </row>
    <row r="1041" ht="15" spans="1:10">
      <c r="A1041" s="38"/>
      <c r="B1041" s="38"/>
      <c r="C1041" s="38"/>
      <c r="D1041" s="38" t="s">
        <v>720</v>
      </c>
      <c r="E1041" s="38">
        <v>29</v>
      </c>
      <c r="F1041" s="38">
        <v>22</v>
      </c>
      <c r="G1041" s="38" t="s">
        <v>286</v>
      </c>
      <c r="H1041" s="38"/>
      <c r="I1041" s="38"/>
      <c r="J1041" s="38"/>
    </row>
    <row r="1042" ht="16.5" spans="1:10">
      <c r="A1042" s="38"/>
      <c r="B1042" s="38"/>
      <c r="C1042" s="41" t="s">
        <v>350</v>
      </c>
      <c r="D1042" s="38" t="s">
        <v>836</v>
      </c>
      <c r="E1042" s="38">
        <v>31</v>
      </c>
      <c r="F1042" s="38">
        <v>32</v>
      </c>
      <c r="G1042" s="38" t="s">
        <v>173</v>
      </c>
      <c r="H1042" s="38"/>
      <c r="I1042" s="38"/>
      <c r="J1042" s="38"/>
    </row>
    <row r="1043" ht="15" spans="1:10">
      <c r="A1043" s="40" t="s">
        <v>290</v>
      </c>
      <c r="B1043" s="40"/>
      <c r="C1043" s="40"/>
      <c r="D1043" s="40"/>
      <c r="E1043" s="40"/>
      <c r="F1043" s="38" t="s">
        <v>290</v>
      </c>
      <c r="G1043" s="38"/>
      <c r="H1043" s="38"/>
      <c r="I1043" s="38"/>
      <c r="J1043" s="38"/>
    </row>
    <row r="1044" ht="15" spans="1:10">
      <c r="A1044" s="40" t="s">
        <v>104</v>
      </c>
      <c r="B1044" s="40" t="s">
        <v>103</v>
      </c>
      <c r="C1044" s="38" t="s">
        <v>291</v>
      </c>
      <c r="D1044" s="38" t="s">
        <v>265</v>
      </c>
      <c r="E1044" s="38" t="s">
        <v>92</v>
      </c>
      <c r="F1044" s="38" t="s">
        <v>92</v>
      </c>
      <c r="G1044" s="38" t="s">
        <v>265</v>
      </c>
      <c r="H1044" s="38" t="s">
        <v>291</v>
      </c>
      <c r="I1044" s="38" t="s">
        <v>103</v>
      </c>
      <c r="J1044" s="38" t="s">
        <v>104</v>
      </c>
    </row>
    <row r="1045" ht="15" spans="1:10">
      <c r="A1045" s="38"/>
      <c r="B1045" s="38"/>
      <c r="C1045" s="38"/>
      <c r="D1045" s="38" t="s">
        <v>1095</v>
      </c>
      <c r="E1045" s="38">
        <v>3</v>
      </c>
      <c r="F1045" s="38">
        <v>2</v>
      </c>
      <c r="G1045" s="38" t="s">
        <v>133</v>
      </c>
      <c r="H1045" s="38"/>
      <c r="I1045" s="38"/>
      <c r="J1045" s="38"/>
    </row>
    <row r="1046" ht="15" spans="1:10">
      <c r="A1046" s="38"/>
      <c r="B1046" s="38"/>
      <c r="C1046" s="38"/>
      <c r="D1046" s="38" t="s">
        <v>729</v>
      </c>
      <c r="E1046" s="38">
        <v>7</v>
      </c>
      <c r="F1046" s="38">
        <v>6</v>
      </c>
      <c r="G1046" s="38" t="s">
        <v>205</v>
      </c>
      <c r="H1046" s="38"/>
      <c r="I1046" s="38"/>
      <c r="J1046" s="38"/>
    </row>
    <row r="1047" ht="15" spans="1:10">
      <c r="A1047" s="38"/>
      <c r="B1047" s="38"/>
      <c r="C1047" s="38"/>
      <c r="D1047" s="38" t="s">
        <v>731</v>
      </c>
      <c r="E1047" s="38">
        <v>14</v>
      </c>
      <c r="F1047" s="38">
        <v>11</v>
      </c>
      <c r="G1047" s="38" t="s">
        <v>151</v>
      </c>
      <c r="H1047" s="38"/>
      <c r="I1047" s="38"/>
      <c r="J1047" s="38"/>
    </row>
    <row r="1048" ht="16.5" spans="1:10">
      <c r="A1048" s="38"/>
      <c r="B1048" s="38"/>
      <c r="C1048" s="41" t="s">
        <v>1093</v>
      </c>
      <c r="D1048" s="38" t="s">
        <v>732</v>
      </c>
      <c r="E1048" s="38">
        <v>15</v>
      </c>
      <c r="F1048" s="38">
        <v>12</v>
      </c>
      <c r="G1048" s="38" t="s">
        <v>152</v>
      </c>
      <c r="H1048" s="38"/>
      <c r="I1048" s="38"/>
      <c r="J1048" s="38"/>
    </row>
    <row r="1049" ht="16.5" spans="1:10">
      <c r="A1049" s="38"/>
      <c r="B1049" s="38"/>
      <c r="C1049" s="41" t="s">
        <v>390</v>
      </c>
      <c r="D1049" s="38" t="s">
        <v>733</v>
      </c>
      <c r="E1049" s="38">
        <v>20</v>
      </c>
      <c r="F1049" s="38">
        <v>16</v>
      </c>
      <c r="G1049" s="38" t="s">
        <v>156</v>
      </c>
      <c r="H1049" s="38"/>
      <c r="I1049" s="38"/>
      <c r="J1049" s="38"/>
    </row>
    <row r="1050" ht="16.5" spans="1:10">
      <c r="A1050" s="38"/>
      <c r="B1050" s="38"/>
      <c r="C1050" s="38"/>
      <c r="D1050" s="38" t="s">
        <v>735</v>
      </c>
      <c r="E1050" s="38">
        <v>25</v>
      </c>
      <c r="F1050" s="38">
        <v>20</v>
      </c>
      <c r="G1050" s="38" t="s">
        <v>162</v>
      </c>
      <c r="H1050" s="41" t="s">
        <v>724</v>
      </c>
      <c r="I1050" s="38"/>
      <c r="J1050" s="38"/>
    </row>
    <row r="1051" ht="16.5" spans="1:10">
      <c r="A1051" s="38"/>
      <c r="B1051" s="38"/>
      <c r="C1051" s="41" t="s">
        <v>350</v>
      </c>
      <c r="D1051" s="38" t="s">
        <v>718</v>
      </c>
      <c r="E1051" s="38">
        <v>26</v>
      </c>
      <c r="F1051" s="38">
        <v>23</v>
      </c>
      <c r="G1051" s="38" t="s">
        <v>166</v>
      </c>
      <c r="H1051" s="41" t="s">
        <v>544</v>
      </c>
      <c r="I1051" s="38"/>
      <c r="J1051" s="38"/>
    </row>
    <row r="1052" ht="16.5" spans="1:10">
      <c r="A1052" s="38"/>
      <c r="B1052" s="41" t="s">
        <v>611</v>
      </c>
      <c r="C1052" s="41" t="s">
        <v>439</v>
      </c>
      <c r="D1052" s="38" t="s">
        <v>736</v>
      </c>
      <c r="E1052" s="38">
        <v>30</v>
      </c>
      <c r="F1052" s="38">
        <v>27</v>
      </c>
      <c r="G1052" s="38" t="s">
        <v>169</v>
      </c>
      <c r="H1052" s="41" t="s">
        <v>611</v>
      </c>
      <c r="I1052" s="38"/>
      <c r="J1052" s="38"/>
    </row>
    <row r="1053" ht="15" spans="1:10">
      <c r="A1053" s="38"/>
      <c r="B1053" s="38"/>
      <c r="C1053" s="38"/>
      <c r="D1053" s="38" t="s">
        <v>721</v>
      </c>
      <c r="E1053" s="38">
        <v>32</v>
      </c>
      <c r="F1053" s="38">
        <v>31</v>
      </c>
      <c r="G1053" s="38" t="s">
        <v>233</v>
      </c>
      <c r="H1053" s="38"/>
      <c r="I1053" s="38"/>
      <c r="J1053" s="38"/>
    </row>
    <row r="1054" ht="15" spans="1:10">
      <c r="A1054" s="38"/>
      <c r="B1054" s="38"/>
      <c r="C1054" s="38"/>
      <c r="D1054" s="38" t="s">
        <v>737</v>
      </c>
      <c r="E1054" s="38">
        <v>34</v>
      </c>
      <c r="F1054" s="38">
        <v>33</v>
      </c>
      <c r="G1054" s="38" t="s">
        <v>214</v>
      </c>
      <c r="H1054" s="38"/>
      <c r="I1054" s="38"/>
      <c r="J1054" s="38"/>
    </row>
    <row r="1055" ht="16.5" spans="1:10">
      <c r="A1055" s="38"/>
      <c r="B1055" s="41" t="s">
        <v>351</v>
      </c>
      <c r="C1055" s="41" t="s">
        <v>595</v>
      </c>
      <c r="D1055" s="38" t="s">
        <v>453</v>
      </c>
      <c r="E1055" s="38">
        <v>36</v>
      </c>
      <c r="F1055" s="38">
        <v>38</v>
      </c>
      <c r="G1055" s="38" t="s">
        <v>235</v>
      </c>
      <c r="H1055" s="38"/>
      <c r="I1055" s="38"/>
      <c r="J1055" s="38"/>
    </row>
    <row r="1056" ht="15" spans="1:10">
      <c r="A1056" s="38"/>
      <c r="B1056" s="38"/>
      <c r="C1056" s="38"/>
      <c r="D1056" s="38" t="s">
        <v>1096</v>
      </c>
      <c r="E1056" s="38">
        <v>42</v>
      </c>
      <c r="F1056" s="38">
        <v>45</v>
      </c>
      <c r="G1056" s="38" t="s">
        <v>237</v>
      </c>
      <c r="H1056" s="38"/>
      <c r="I1056" s="38"/>
      <c r="J1056" s="38"/>
    </row>
    <row r="1057" ht="15" spans="1:10">
      <c r="A1057" s="38" t="s">
        <v>738</v>
      </c>
      <c r="B1057" s="38"/>
      <c r="C1057" s="38"/>
      <c r="D1057" s="38" t="s">
        <v>307</v>
      </c>
      <c r="E1057" s="38"/>
      <c r="F1057" s="38" t="s">
        <v>307</v>
      </c>
      <c r="G1057" s="38"/>
      <c r="H1057" s="38" t="s">
        <v>306</v>
      </c>
      <c r="I1057" s="38"/>
      <c r="J1057" s="38"/>
    </row>
    <row r="1058" ht="15" spans="1:10">
      <c r="A1058" s="38" t="s">
        <v>1097</v>
      </c>
      <c r="B1058" s="38"/>
      <c r="C1058" s="38"/>
      <c r="D1058" s="38" t="s">
        <v>310</v>
      </c>
      <c r="E1058" s="38"/>
      <c r="F1058" s="38" t="s">
        <v>310</v>
      </c>
      <c r="G1058" s="38"/>
      <c r="H1058" s="38" t="s">
        <v>655</v>
      </c>
      <c r="I1058" s="38"/>
      <c r="J1058" s="38"/>
    </row>
    <row r="1059" ht="16.5" spans="1:10">
      <c r="A1059" s="38" t="s">
        <v>1098</v>
      </c>
      <c r="B1059" s="38"/>
      <c r="C1059" s="38"/>
      <c r="D1059" s="41" t="s">
        <v>592</v>
      </c>
      <c r="E1059" s="42"/>
      <c r="F1059" s="42"/>
      <c r="G1059" s="41" t="s">
        <v>564</v>
      </c>
      <c r="H1059" s="38" t="s">
        <v>1099</v>
      </c>
      <c r="I1059" s="38"/>
      <c r="J1059" s="38"/>
    </row>
    <row r="1060" ht="16.5" spans="1:10">
      <c r="A1060" s="38" t="s">
        <v>1100</v>
      </c>
      <c r="B1060" s="38"/>
      <c r="C1060" s="38"/>
      <c r="D1060" s="41" t="s">
        <v>1101</v>
      </c>
      <c r="E1060" s="56" t="s">
        <v>317</v>
      </c>
      <c r="F1060" s="56" t="s">
        <v>317</v>
      </c>
      <c r="G1060" s="41" t="s">
        <v>739</v>
      </c>
      <c r="H1060" s="38" t="s">
        <v>704</v>
      </c>
      <c r="I1060" s="38"/>
      <c r="J1060" s="38"/>
    </row>
    <row r="1061" ht="16.5" spans="1:10">
      <c r="A1061" s="38" t="s">
        <v>1100</v>
      </c>
      <c r="B1061" s="38"/>
      <c r="C1061" s="38"/>
      <c r="D1061" s="41" t="s">
        <v>789</v>
      </c>
      <c r="E1061" s="56" t="s">
        <v>319</v>
      </c>
      <c r="F1061" s="56" t="s">
        <v>319</v>
      </c>
      <c r="G1061" s="41" t="s">
        <v>571</v>
      </c>
      <c r="H1061" s="38" t="s">
        <v>141</v>
      </c>
      <c r="I1061" s="38"/>
      <c r="J1061" s="38"/>
    </row>
    <row r="1062" ht="16.5" spans="1:10">
      <c r="A1062" s="38"/>
      <c r="B1062" s="38"/>
      <c r="C1062" s="38"/>
      <c r="D1062" s="38"/>
      <c r="E1062" s="71"/>
      <c r="F1062" s="71"/>
      <c r="G1062" s="41" t="s">
        <v>422</v>
      </c>
      <c r="H1062" s="38" t="s">
        <v>656</v>
      </c>
      <c r="I1062" s="38"/>
      <c r="J1062" s="38"/>
    </row>
    <row r="1063" ht="15" spans="1:10">
      <c r="A1063" s="46" t="s">
        <v>1102</v>
      </c>
      <c r="B1063" s="46"/>
      <c r="C1063" s="46"/>
      <c r="D1063" s="46"/>
      <c r="E1063" s="46"/>
      <c r="F1063" s="46"/>
      <c r="G1063" s="46"/>
      <c r="H1063" s="46"/>
      <c r="I1063" s="46"/>
      <c r="J1063" s="46"/>
    </row>
    <row r="1064" ht="15" spans="1:10">
      <c r="A1064" s="47" t="s">
        <v>320</v>
      </c>
      <c r="B1064" s="47"/>
      <c r="C1064" s="47"/>
      <c r="D1064" s="47"/>
      <c r="E1064" s="47"/>
      <c r="F1064" s="48"/>
      <c r="G1064" s="49"/>
      <c r="H1064" s="55"/>
      <c r="I1064" s="47"/>
      <c r="J1064" s="47"/>
    </row>
    <row r="1065" ht="22.5" spans="1:10">
      <c r="A1065" s="50" t="s">
        <v>1103</v>
      </c>
      <c r="B1065" s="50"/>
      <c r="C1065" s="50"/>
      <c r="D1065" s="50"/>
      <c r="E1065" s="50"/>
      <c r="F1065" s="50"/>
      <c r="G1065" s="50"/>
      <c r="H1065" s="50"/>
      <c r="I1065" s="50"/>
      <c r="J1065" s="50"/>
    </row>
    <row r="1066" ht="15" spans="1:10">
      <c r="A1066" s="51" t="s">
        <v>239</v>
      </c>
      <c r="B1066" s="51" t="s">
        <v>1089</v>
      </c>
      <c r="C1066" s="51"/>
      <c r="D1066" s="51"/>
      <c r="E1066" s="51" t="s">
        <v>241</v>
      </c>
      <c r="F1066" s="51"/>
      <c r="G1066" s="51" t="s">
        <v>242</v>
      </c>
      <c r="H1066" s="51"/>
      <c r="I1066" s="51" t="s">
        <v>243</v>
      </c>
      <c r="J1066" s="51">
        <v>15578</v>
      </c>
    </row>
    <row r="1067" ht="15" spans="1:10">
      <c r="A1067" s="52" t="s">
        <v>60</v>
      </c>
      <c r="B1067" s="52" t="s">
        <v>577</v>
      </c>
      <c r="C1067" s="52"/>
      <c r="D1067" s="52" t="s">
        <v>245</v>
      </c>
      <c r="E1067" s="52" t="s">
        <v>246</v>
      </c>
      <c r="F1067" s="52"/>
      <c r="G1067" s="52" t="s">
        <v>247</v>
      </c>
      <c r="H1067" s="52" t="s">
        <v>1048</v>
      </c>
      <c r="I1067" s="52" t="s">
        <v>249</v>
      </c>
      <c r="J1067" s="52" t="s">
        <v>480</v>
      </c>
    </row>
    <row r="1068" ht="15" spans="1:10">
      <c r="A1068" s="52" t="s">
        <v>251</v>
      </c>
      <c r="B1068" s="52" t="s">
        <v>250</v>
      </c>
      <c r="C1068" s="52"/>
      <c r="D1068" s="52" t="s">
        <v>253</v>
      </c>
      <c r="E1068" s="52"/>
      <c r="F1068" s="52" t="s">
        <v>709</v>
      </c>
      <c r="G1068" s="52" t="s">
        <v>255</v>
      </c>
      <c r="H1068" s="52" t="s">
        <v>1104</v>
      </c>
      <c r="I1068" s="38" t="s">
        <v>257</v>
      </c>
      <c r="J1068" s="38" t="s">
        <v>1105</v>
      </c>
    </row>
    <row r="1069" ht="31.5" spans="1:10">
      <c r="A1069" s="39" t="s">
        <v>259</v>
      </c>
      <c r="B1069" s="39"/>
      <c r="C1069" s="39">
        <v>2</v>
      </c>
      <c r="D1069" s="39"/>
      <c r="E1069" s="39"/>
      <c r="F1069" s="39">
        <v>1</v>
      </c>
      <c r="G1069" s="39"/>
      <c r="H1069" s="39"/>
      <c r="I1069" s="39" t="s">
        <v>753</v>
      </c>
      <c r="J1069" s="39"/>
    </row>
    <row r="1070" ht="15" spans="1:10">
      <c r="A1070" s="39"/>
      <c r="B1070" s="39"/>
      <c r="C1070" s="52">
        <v>1</v>
      </c>
      <c r="D1070" s="52"/>
      <c r="E1070" s="52" t="s">
        <v>261</v>
      </c>
      <c r="F1070" s="52"/>
      <c r="G1070" s="52">
        <v>0</v>
      </c>
      <c r="H1070" s="52"/>
      <c r="I1070" s="39"/>
      <c r="J1070" s="39"/>
    </row>
    <row r="1071" ht="15" spans="1:10">
      <c r="A1071" s="39"/>
      <c r="B1071" s="39"/>
      <c r="C1071" s="52">
        <v>1</v>
      </c>
      <c r="D1071" s="52"/>
      <c r="E1071" s="52" t="s">
        <v>262</v>
      </c>
      <c r="F1071" s="52"/>
      <c r="G1071" s="52">
        <v>1</v>
      </c>
      <c r="H1071" s="52"/>
      <c r="I1071" s="39"/>
      <c r="J1071" s="39"/>
    </row>
    <row r="1072" ht="15" spans="1:10">
      <c r="A1072" s="52" t="s">
        <v>263</v>
      </c>
      <c r="B1072" s="52"/>
      <c r="C1072" s="52"/>
      <c r="D1072" s="52"/>
      <c r="E1072" s="52"/>
      <c r="F1072" s="52" t="s">
        <v>263</v>
      </c>
      <c r="G1072" s="52"/>
      <c r="H1072" s="52"/>
      <c r="I1072" s="52"/>
      <c r="J1072" s="52"/>
    </row>
    <row r="1073" ht="15" spans="1:10">
      <c r="A1073" s="52" t="s">
        <v>104</v>
      </c>
      <c r="B1073" s="52" t="s">
        <v>103</v>
      </c>
      <c r="C1073" s="52" t="s">
        <v>264</v>
      </c>
      <c r="D1073" s="52" t="s">
        <v>265</v>
      </c>
      <c r="E1073" s="52" t="s">
        <v>92</v>
      </c>
      <c r="F1073" s="52" t="s">
        <v>92</v>
      </c>
      <c r="G1073" s="52" t="s">
        <v>265</v>
      </c>
      <c r="H1073" s="52" t="s">
        <v>264</v>
      </c>
      <c r="I1073" s="52" t="s">
        <v>103</v>
      </c>
      <c r="J1073" s="52" t="s">
        <v>104</v>
      </c>
    </row>
    <row r="1074" ht="16.5" spans="1:10">
      <c r="A1074" s="38"/>
      <c r="B1074" s="38"/>
      <c r="C1074" s="38"/>
      <c r="D1074" s="38" t="s">
        <v>130</v>
      </c>
      <c r="E1074" s="38">
        <v>1</v>
      </c>
      <c r="F1074" s="38">
        <v>3</v>
      </c>
      <c r="G1074" s="38" t="s">
        <v>769</v>
      </c>
      <c r="H1074" s="38"/>
      <c r="I1074" s="41" t="s">
        <v>355</v>
      </c>
      <c r="J1074" s="38"/>
    </row>
    <row r="1075" ht="16.5" spans="1:10">
      <c r="A1075" s="38"/>
      <c r="B1075" s="38"/>
      <c r="C1075" s="38"/>
      <c r="D1075" s="38" t="s">
        <v>133</v>
      </c>
      <c r="E1075" s="38">
        <v>2</v>
      </c>
      <c r="F1075" s="38">
        <v>8</v>
      </c>
      <c r="G1075" s="38" t="s">
        <v>1106</v>
      </c>
      <c r="H1075" s="41" t="s">
        <v>351</v>
      </c>
      <c r="I1075" s="38"/>
      <c r="J1075" s="38"/>
    </row>
    <row r="1076" ht="16.5" spans="1:10">
      <c r="A1076" s="38"/>
      <c r="B1076" s="38"/>
      <c r="C1076" s="41" t="s">
        <v>350</v>
      </c>
      <c r="D1076" s="38" t="s">
        <v>138</v>
      </c>
      <c r="E1076" s="38">
        <v>4</v>
      </c>
      <c r="F1076" s="38">
        <v>9</v>
      </c>
      <c r="G1076" s="38" t="s">
        <v>1107</v>
      </c>
      <c r="H1076" s="38"/>
      <c r="I1076" s="38"/>
      <c r="J1076" s="38"/>
    </row>
    <row r="1077" ht="16.5" spans="1:10">
      <c r="A1077" s="38"/>
      <c r="B1077" s="38"/>
      <c r="C1077" s="41" t="s">
        <v>784</v>
      </c>
      <c r="D1077" s="38" t="s">
        <v>141</v>
      </c>
      <c r="E1077" s="38">
        <v>7</v>
      </c>
      <c r="F1077" s="38">
        <v>10</v>
      </c>
      <c r="G1077" s="38" t="s">
        <v>755</v>
      </c>
      <c r="H1077" s="38"/>
      <c r="I1077" s="38"/>
      <c r="J1077" s="38"/>
    </row>
    <row r="1078" ht="16.5" spans="1:10">
      <c r="A1078" s="38"/>
      <c r="B1078" s="38"/>
      <c r="C1078" s="38"/>
      <c r="D1078" s="38" t="s">
        <v>271</v>
      </c>
      <c r="E1078" s="38">
        <v>8</v>
      </c>
      <c r="F1078" s="38">
        <v>14</v>
      </c>
      <c r="G1078" s="38" t="s">
        <v>773</v>
      </c>
      <c r="H1078" s="41" t="s">
        <v>350</v>
      </c>
      <c r="I1078" s="38"/>
      <c r="J1078" s="38"/>
    </row>
    <row r="1079" ht="16.5" spans="1:10">
      <c r="A1079" s="38"/>
      <c r="B1079" s="38"/>
      <c r="C1079" s="38"/>
      <c r="D1079" s="38" t="s">
        <v>410</v>
      </c>
      <c r="E1079" s="38">
        <v>9</v>
      </c>
      <c r="F1079" s="38">
        <v>18</v>
      </c>
      <c r="G1079" s="38" t="s">
        <v>760</v>
      </c>
      <c r="H1079" s="41" t="s">
        <v>951</v>
      </c>
      <c r="I1079" s="41" t="s">
        <v>353</v>
      </c>
      <c r="J1079" s="38"/>
    </row>
    <row r="1080" ht="16.5" spans="1:10">
      <c r="A1080" s="38"/>
      <c r="B1080" s="38"/>
      <c r="C1080" s="38"/>
      <c r="D1080" s="38" t="s">
        <v>153</v>
      </c>
      <c r="E1080" s="38">
        <v>13</v>
      </c>
      <c r="F1080" s="38">
        <v>19</v>
      </c>
      <c r="G1080" s="38" t="s">
        <v>1108</v>
      </c>
      <c r="H1080" s="38"/>
      <c r="I1080" s="41" t="s">
        <v>801</v>
      </c>
      <c r="J1080" s="38"/>
    </row>
    <row r="1081" ht="16.5" spans="1:10">
      <c r="A1081" s="38"/>
      <c r="B1081" s="41" t="s">
        <v>1109</v>
      </c>
      <c r="C1081" s="41" t="s">
        <v>279</v>
      </c>
      <c r="D1081" s="38" t="s">
        <v>156</v>
      </c>
      <c r="E1081" s="38">
        <v>16</v>
      </c>
      <c r="F1081" s="38">
        <v>20</v>
      </c>
      <c r="G1081" s="38" t="s">
        <v>1110</v>
      </c>
      <c r="H1081" s="38"/>
      <c r="I1081" s="38"/>
      <c r="J1081" s="38"/>
    </row>
    <row r="1082" ht="15" spans="1:10">
      <c r="A1082" s="38"/>
      <c r="B1082" s="38"/>
      <c r="C1082" s="38"/>
      <c r="D1082" s="38" t="s">
        <v>286</v>
      </c>
      <c r="E1082" s="38">
        <v>22</v>
      </c>
      <c r="F1082" s="38">
        <v>33</v>
      </c>
      <c r="G1082" s="38" t="s">
        <v>767</v>
      </c>
      <c r="H1082" s="38"/>
      <c r="I1082" s="38"/>
      <c r="J1082" s="38"/>
    </row>
    <row r="1083" ht="16.5" spans="1:10">
      <c r="A1083" s="38"/>
      <c r="B1083" s="38"/>
      <c r="C1083" s="41" t="s">
        <v>284</v>
      </c>
      <c r="D1083" s="38" t="s">
        <v>166</v>
      </c>
      <c r="E1083" s="38">
        <v>23</v>
      </c>
      <c r="F1083" s="38">
        <v>35</v>
      </c>
      <c r="G1083" s="38" t="s">
        <v>1111</v>
      </c>
      <c r="H1083" s="38"/>
      <c r="I1083" s="38"/>
      <c r="J1083" s="38"/>
    </row>
    <row r="1084" ht="16.5" spans="1:10">
      <c r="A1084" s="38"/>
      <c r="B1084" s="38"/>
      <c r="C1084" s="41" t="s">
        <v>273</v>
      </c>
      <c r="D1084" s="38" t="s">
        <v>169</v>
      </c>
      <c r="E1084" s="38">
        <v>27</v>
      </c>
      <c r="F1084" s="38">
        <v>36</v>
      </c>
      <c r="G1084" s="38" t="s">
        <v>1112</v>
      </c>
      <c r="H1084" s="38"/>
      <c r="I1084" s="38"/>
      <c r="J1084" s="38"/>
    </row>
    <row r="1085" ht="15" spans="1:10">
      <c r="A1085" s="54" t="s">
        <v>290</v>
      </c>
      <c r="B1085" s="54"/>
      <c r="C1085" s="54"/>
      <c r="D1085" s="54"/>
      <c r="E1085" s="54"/>
      <c r="F1085" s="52" t="s">
        <v>290</v>
      </c>
      <c r="G1085" s="52"/>
      <c r="H1085" s="52"/>
      <c r="I1085" s="52"/>
      <c r="J1085" s="52"/>
    </row>
    <row r="1086" ht="15" spans="1:10">
      <c r="A1086" s="54" t="s">
        <v>104</v>
      </c>
      <c r="B1086" s="54" t="s">
        <v>103</v>
      </c>
      <c r="C1086" s="52" t="s">
        <v>291</v>
      </c>
      <c r="D1086" s="52" t="s">
        <v>265</v>
      </c>
      <c r="E1086" s="52" t="s">
        <v>92</v>
      </c>
      <c r="F1086" s="52" t="s">
        <v>92</v>
      </c>
      <c r="G1086" s="52" t="s">
        <v>265</v>
      </c>
      <c r="H1086" s="52" t="s">
        <v>291</v>
      </c>
      <c r="I1086" s="52" t="s">
        <v>103</v>
      </c>
      <c r="J1086" s="52" t="s">
        <v>104</v>
      </c>
    </row>
    <row r="1087" ht="15" spans="1:10">
      <c r="A1087" s="38"/>
      <c r="B1087" s="38"/>
      <c r="C1087" s="38"/>
      <c r="D1087" s="38" t="s">
        <v>137</v>
      </c>
      <c r="E1087" s="38">
        <v>3</v>
      </c>
      <c r="F1087" s="38">
        <v>1</v>
      </c>
      <c r="G1087" s="38" t="s">
        <v>768</v>
      </c>
      <c r="H1087" s="38"/>
      <c r="I1087" s="38"/>
      <c r="J1087" s="38"/>
    </row>
    <row r="1088" ht="15" spans="1:10">
      <c r="A1088" s="38"/>
      <c r="B1088" s="38"/>
      <c r="C1088" s="38"/>
      <c r="D1088" s="38" t="s">
        <v>205</v>
      </c>
      <c r="E1088" s="38">
        <v>6</v>
      </c>
      <c r="F1088" s="38">
        <v>2</v>
      </c>
      <c r="G1088" s="38" t="s">
        <v>754</v>
      </c>
      <c r="H1088" s="38"/>
      <c r="I1088" s="38"/>
      <c r="J1088" s="38"/>
    </row>
    <row r="1089" ht="16.5" spans="1:10">
      <c r="A1089" s="38"/>
      <c r="B1089" s="38"/>
      <c r="C1089" s="41" t="s">
        <v>784</v>
      </c>
      <c r="D1089" s="38" t="s">
        <v>151</v>
      </c>
      <c r="E1089" s="38">
        <v>11</v>
      </c>
      <c r="F1089" s="38">
        <v>5</v>
      </c>
      <c r="G1089" s="38" t="s">
        <v>770</v>
      </c>
      <c r="H1089" s="38"/>
      <c r="I1089" s="38"/>
      <c r="J1089" s="38"/>
    </row>
    <row r="1090" ht="15" spans="1:10">
      <c r="A1090" s="38"/>
      <c r="B1090" s="38"/>
      <c r="C1090" s="38"/>
      <c r="D1090" s="38" t="s">
        <v>152</v>
      </c>
      <c r="E1090" s="38">
        <v>12</v>
      </c>
      <c r="F1090" s="38">
        <v>6</v>
      </c>
      <c r="G1090" s="38" t="s">
        <v>771</v>
      </c>
      <c r="H1090" s="38"/>
      <c r="I1090" s="38"/>
      <c r="J1090" s="38"/>
    </row>
    <row r="1091" ht="16.5" spans="1:10">
      <c r="A1091" s="38"/>
      <c r="B1091" s="38"/>
      <c r="C1091" s="41" t="s">
        <v>279</v>
      </c>
      <c r="D1091" s="38" t="s">
        <v>298</v>
      </c>
      <c r="E1091" s="38">
        <v>18</v>
      </c>
      <c r="F1091" s="38">
        <v>13</v>
      </c>
      <c r="G1091" s="38" t="s">
        <v>758</v>
      </c>
      <c r="H1091" s="38"/>
      <c r="I1091" s="38"/>
      <c r="J1091" s="38"/>
    </row>
    <row r="1092" ht="15" spans="1:10">
      <c r="A1092" s="38"/>
      <c r="B1092" s="38"/>
      <c r="C1092" s="38"/>
      <c r="D1092" s="38" t="s">
        <v>162</v>
      </c>
      <c r="E1092" s="38">
        <v>20</v>
      </c>
      <c r="F1092" s="38">
        <v>15</v>
      </c>
      <c r="G1092" s="38" t="s">
        <v>759</v>
      </c>
      <c r="H1092" s="38"/>
      <c r="I1092" s="38"/>
      <c r="J1092" s="38"/>
    </row>
    <row r="1093" ht="16.5" spans="1:10">
      <c r="A1093" s="38"/>
      <c r="B1093" s="41" t="s">
        <v>351</v>
      </c>
      <c r="C1093" s="41" t="s">
        <v>284</v>
      </c>
      <c r="D1093" s="38" t="s">
        <v>233</v>
      </c>
      <c r="E1093" s="38">
        <v>31</v>
      </c>
      <c r="F1093" s="38">
        <v>16</v>
      </c>
      <c r="G1093" s="38" t="s">
        <v>774</v>
      </c>
      <c r="H1093" s="38"/>
      <c r="I1093" s="38"/>
      <c r="J1093" s="38"/>
    </row>
    <row r="1094" ht="16.5" spans="1:10">
      <c r="A1094" s="38"/>
      <c r="B1094" s="38"/>
      <c r="C1094" s="41" t="s">
        <v>350</v>
      </c>
      <c r="D1094" s="38" t="s">
        <v>173</v>
      </c>
      <c r="E1094" s="38">
        <v>32</v>
      </c>
      <c r="F1094" s="38">
        <v>17</v>
      </c>
      <c r="G1094" s="38" t="s">
        <v>776</v>
      </c>
      <c r="H1094" s="38"/>
      <c r="I1094" s="38"/>
      <c r="J1094" s="38"/>
    </row>
    <row r="1095" ht="16.5" spans="1:10">
      <c r="A1095" s="38"/>
      <c r="B1095" s="38"/>
      <c r="C1095" s="41" t="s">
        <v>273</v>
      </c>
      <c r="D1095" s="38" t="s">
        <v>214</v>
      </c>
      <c r="E1095" s="38">
        <v>33</v>
      </c>
      <c r="F1095" s="38">
        <v>22</v>
      </c>
      <c r="G1095" s="38" t="s">
        <v>778</v>
      </c>
      <c r="H1095" s="41" t="s">
        <v>351</v>
      </c>
      <c r="I1095" s="38"/>
      <c r="J1095" s="38"/>
    </row>
    <row r="1096" ht="16.5" spans="1:10">
      <c r="A1096" s="38"/>
      <c r="B1096" s="38"/>
      <c r="C1096" s="38"/>
      <c r="D1096" s="38" t="s">
        <v>234</v>
      </c>
      <c r="E1096" s="38">
        <v>37</v>
      </c>
      <c r="F1096" s="38">
        <v>24</v>
      </c>
      <c r="G1096" s="38" t="s">
        <v>763</v>
      </c>
      <c r="H1096" s="41" t="s">
        <v>350</v>
      </c>
      <c r="I1096" s="38"/>
      <c r="J1096" s="38"/>
    </row>
    <row r="1097" ht="15" spans="1:10">
      <c r="A1097" s="38"/>
      <c r="B1097" s="38"/>
      <c r="C1097" s="38"/>
      <c r="D1097" s="38" t="s">
        <v>235</v>
      </c>
      <c r="E1097" s="38">
        <v>38</v>
      </c>
      <c r="F1097" s="38">
        <v>27</v>
      </c>
      <c r="G1097" s="38" t="s">
        <v>779</v>
      </c>
      <c r="H1097" s="38"/>
      <c r="I1097" s="38"/>
      <c r="J1097" s="38"/>
    </row>
    <row r="1098" ht="16.5" spans="1:10">
      <c r="A1098" s="38"/>
      <c r="B1098" s="38"/>
      <c r="C1098" s="38"/>
      <c r="D1098" s="38" t="s">
        <v>237</v>
      </c>
      <c r="E1098" s="38">
        <v>45</v>
      </c>
      <c r="F1098" s="38">
        <v>30</v>
      </c>
      <c r="G1098" s="38" t="s">
        <v>780</v>
      </c>
      <c r="H1098" s="41" t="s">
        <v>951</v>
      </c>
      <c r="I1098" s="38"/>
      <c r="J1098" s="38"/>
    </row>
    <row r="1099" ht="15" spans="1:10">
      <c r="A1099" s="38" t="s">
        <v>306</v>
      </c>
      <c r="B1099" s="38"/>
      <c r="C1099" s="38"/>
      <c r="D1099" s="38" t="s">
        <v>307</v>
      </c>
      <c r="E1099" s="38"/>
      <c r="F1099" s="38" t="s">
        <v>307</v>
      </c>
      <c r="G1099" s="38"/>
      <c r="H1099" s="38" t="s">
        <v>1113</v>
      </c>
      <c r="I1099" s="38"/>
      <c r="J1099" s="38"/>
    </row>
    <row r="1100" ht="15" spans="1:10">
      <c r="A1100" s="38" t="s">
        <v>309</v>
      </c>
      <c r="B1100" s="38"/>
      <c r="C1100" s="38"/>
      <c r="D1100" s="38" t="s">
        <v>310</v>
      </c>
      <c r="E1100" s="38"/>
      <c r="F1100" s="38" t="s">
        <v>310</v>
      </c>
      <c r="G1100" s="38"/>
      <c r="H1100" s="38" t="s">
        <v>782</v>
      </c>
      <c r="I1100" s="38"/>
      <c r="J1100" s="38"/>
    </row>
    <row r="1101" ht="16.5" spans="1:10">
      <c r="A1101" s="52" t="s">
        <v>408</v>
      </c>
      <c r="B1101" s="52"/>
      <c r="C1101" s="52"/>
      <c r="D1101" s="41" t="s">
        <v>581</v>
      </c>
      <c r="E1101" s="42" t="s">
        <v>317</v>
      </c>
      <c r="F1101" s="42" t="s">
        <v>317</v>
      </c>
      <c r="G1101" s="41" t="s">
        <v>452</v>
      </c>
      <c r="H1101" s="38" t="s">
        <v>1114</v>
      </c>
      <c r="I1101" s="38"/>
      <c r="J1101" s="38"/>
    </row>
    <row r="1102" ht="16.5" spans="1:10">
      <c r="A1102" s="52" t="s">
        <v>856</v>
      </c>
      <c r="B1102" s="52"/>
      <c r="C1102" s="52"/>
      <c r="D1102" s="41" t="s">
        <v>404</v>
      </c>
      <c r="E1102" s="43" t="s">
        <v>319</v>
      </c>
      <c r="F1102" s="43" t="s">
        <v>319</v>
      </c>
      <c r="G1102" s="38"/>
      <c r="H1102" s="41"/>
      <c r="I1102" s="41"/>
      <c r="J1102" s="41"/>
    </row>
    <row r="1103" ht="15" spans="1:10">
      <c r="A1103" s="46" t="s">
        <v>1115</v>
      </c>
      <c r="B1103" s="46"/>
      <c r="C1103" s="46"/>
      <c r="D1103" s="46"/>
      <c r="E1103" s="46"/>
      <c r="F1103" s="46"/>
      <c r="G1103" s="46"/>
      <c r="H1103" s="46"/>
      <c r="I1103" s="46"/>
      <c r="J1103" s="46"/>
    </row>
    <row r="1104" ht="15" spans="1:10">
      <c r="A1104" s="47" t="s">
        <v>320</v>
      </c>
      <c r="B1104" s="48"/>
      <c r="C1104" s="55"/>
      <c r="D1104" s="47"/>
      <c r="E1104" s="47"/>
      <c r="F1104" s="47"/>
      <c r="G1104" s="47"/>
      <c r="H1104" s="47"/>
      <c r="I1104" s="47"/>
      <c r="J1104" s="47"/>
    </row>
    <row r="1105" ht="22.5" spans="1:10">
      <c r="A1105" s="37" t="s">
        <v>1116</v>
      </c>
      <c r="B1105" s="37"/>
      <c r="C1105" s="37"/>
      <c r="D1105" s="37"/>
      <c r="E1105" s="37"/>
      <c r="F1105" s="37"/>
      <c r="G1105" s="37"/>
      <c r="H1105" s="37"/>
      <c r="I1105" s="37"/>
      <c r="J1105" s="37"/>
    </row>
    <row r="1106" ht="15" spans="1:10">
      <c r="A1106" s="38" t="s">
        <v>239</v>
      </c>
      <c r="B1106" s="38" t="s">
        <v>1117</v>
      </c>
      <c r="C1106" s="38"/>
      <c r="D1106" s="38"/>
      <c r="E1106" s="38" t="s">
        <v>241</v>
      </c>
      <c r="F1106" s="38"/>
      <c r="G1106" s="38" t="s">
        <v>1118</v>
      </c>
      <c r="H1106" s="38"/>
      <c r="I1106" s="38" t="s">
        <v>243</v>
      </c>
      <c r="J1106" s="38">
        <v>40078</v>
      </c>
    </row>
    <row r="1107" ht="15" spans="1:10">
      <c r="A1107" s="38" t="s">
        <v>60</v>
      </c>
      <c r="B1107" s="38" t="s">
        <v>324</v>
      </c>
      <c r="C1107" s="38"/>
      <c r="D1107" s="38" t="s">
        <v>245</v>
      </c>
      <c r="E1107" s="38" t="s">
        <v>524</v>
      </c>
      <c r="F1107" s="38"/>
      <c r="G1107" s="38" t="s">
        <v>247</v>
      </c>
      <c r="H1107" s="38" t="s">
        <v>431</v>
      </c>
      <c r="I1107" s="38" t="s">
        <v>249</v>
      </c>
      <c r="J1107" s="38" t="s">
        <v>1119</v>
      </c>
    </row>
    <row r="1108" ht="15" spans="1:10">
      <c r="A1108" s="38" t="s">
        <v>251</v>
      </c>
      <c r="B1108" s="38" t="s">
        <v>327</v>
      </c>
      <c r="C1108" s="38"/>
      <c r="D1108" s="38" t="s">
        <v>253</v>
      </c>
      <c r="E1108" s="38"/>
      <c r="F1108" s="38" t="s">
        <v>865</v>
      </c>
      <c r="G1108" s="38" t="s">
        <v>255</v>
      </c>
      <c r="H1108" s="38" t="s">
        <v>434</v>
      </c>
      <c r="I1108" s="38" t="s">
        <v>257</v>
      </c>
      <c r="J1108" s="38" t="s">
        <v>1120</v>
      </c>
    </row>
    <row r="1109" ht="31.5" spans="1:10">
      <c r="A1109" s="39" t="s">
        <v>797</v>
      </c>
      <c r="B1109" s="39"/>
      <c r="C1109" s="39">
        <v>3</v>
      </c>
      <c r="D1109" s="39"/>
      <c r="E1109" s="39"/>
      <c r="F1109" s="39">
        <v>1</v>
      </c>
      <c r="G1109" s="39"/>
      <c r="H1109" s="39"/>
      <c r="I1109" s="39" t="s">
        <v>259</v>
      </c>
      <c r="J1109" s="39"/>
    </row>
    <row r="1110" ht="15" spans="1:10">
      <c r="A1110" s="39"/>
      <c r="B1110" s="39"/>
      <c r="C1110" s="38">
        <v>3</v>
      </c>
      <c r="D1110" s="38"/>
      <c r="E1110" s="38" t="s">
        <v>261</v>
      </c>
      <c r="F1110" s="38"/>
      <c r="G1110" s="38">
        <v>1</v>
      </c>
      <c r="H1110" s="38"/>
      <c r="I1110" s="39"/>
      <c r="J1110" s="39"/>
    </row>
    <row r="1111" ht="15" spans="1:10">
      <c r="A1111" s="39"/>
      <c r="B1111" s="39"/>
      <c r="C1111" s="38">
        <v>0</v>
      </c>
      <c r="D1111" s="38"/>
      <c r="E1111" s="38" t="s">
        <v>262</v>
      </c>
      <c r="F1111" s="38"/>
      <c r="G1111" s="38">
        <v>0</v>
      </c>
      <c r="H1111" s="38"/>
      <c r="I1111" s="39"/>
      <c r="J1111" s="39"/>
    </row>
    <row r="1112" ht="15" spans="1:10">
      <c r="A1112" s="38" t="s">
        <v>263</v>
      </c>
      <c r="B1112" s="38"/>
      <c r="C1112" s="38"/>
      <c r="D1112" s="38"/>
      <c r="E1112" s="38"/>
      <c r="F1112" s="38" t="s">
        <v>263</v>
      </c>
      <c r="G1112" s="38"/>
      <c r="H1112" s="38"/>
      <c r="I1112" s="38"/>
      <c r="J1112" s="38"/>
    </row>
    <row r="1113" ht="15" spans="1:10">
      <c r="A1113" s="38" t="s">
        <v>104</v>
      </c>
      <c r="B1113" s="38" t="s">
        <v>103</v>
      </c>
      <c r="C1113" s="38" t="s">
        <v>264</v>
      </c>
      <c r="D1113" s="38" t="s">
        <v>265</v>
      </c>
      <c r="E1113" s="38" t="s">
        <v>92</v>
      </c>
      <c r="F1113" s="38" t="s">
        <v>92</v>
      </c>
      <c r="G1113" s="38" t="s">
        <v>265</v>
      </c>
      <c r="H1113" s="38" t="s">
        <v>264</v>
      </c>
      <c r="I1113" s="38" t="s">
        <v>103</v>
      </c>
      <c r="J1113" s="38" t="s">
        <v>104</v>
      </c>
    </row>
    <row r="1114" ht="15" spans="1:10">
      <c r="A1114" s="38"/>
      <c r="B1114" s="38"/>
      <c r="C1114" s="38"/>
      <c r="D1114" s="38" t="s">
        <v>799</v>
      </c>
      <c r="E1114" s="38">
        <v>4</v>
      </c>
      <c r="F1114" s="38">
        <v>1</v>
      </c>
      <c r="G1114" s="38" t="s">
        <v>130</v>
      </c>
      <c r="H1114" s="38"/>
      <c r="I1114" s="38"/>
      <c r="J1114" s="38"/>
    </row>
    <row r="1115" ht="16.5" spans="1:10">
      <c r="A1115" s="38"/>
      <c r="B1115" s="41" t="s">
        <v>742</v>
      </c>
      <c r="C1115" s="41" t="s">
        <v>503</v>
      </c>
      <c r="D1115" s="38" t="s">
        <v>818</v>
      </c>
      <c r="E1115" s="38">
        <v>6</v>
      </c>
      <c r="F1115" s="38">
        <v>3</v>
      </c>
      <c r="G1115" s="38" t="s">
        <v>137</v>
      </c>
      <c r="H1115" s="38"/>
      <c r="I1115" s="38"/>
      <c r="J1115" s="38"/>
    </row>
    <row r="1116" ht="15" spans="1:10">
      <c r="A1116" s="38"/>
      <c r="B1116" s="38"/>
      <c r="C1116" s="38"/>
      <c r="D1116" s="38" t="s">
        <v>802</v>
      </c>
      <c r="E1116" s="38">
        <v>8</v>
      </c>
      <c r="F1116" s="38">
        <v>8</v>
      </c>
      <c r="G1116" s="38" t="s">
        <v>271</v>
      </c>
      <c r="H1116" s="38"/>
      <c r="I1116" s="38"/>
      <c r="J1116" s="38"/>
    </row>
    <row r="1117" ht="16.5" spans="1:10">
      <c r="A1117" s="38"/>
      <c r="B1117" s="38"/>
      <c r="C1117" s="41" t="s">
        <v>288</v>
      </c>
      <c r="D1117" s="38" t="s">
        <v>820</v>
      </c>
      <c r="E1117" s="38">
        <v>10</v>
      </c>
      <c r="F1117" s="38">
        <v>9</v>
      </c>
      <c r="G1117" s="38" t="s">
        <v>410</v>
      </c>
      <c r="H1117" s="38"/>
      <c r="I1117" s="38"/>
      <c r="J1117" s="38"/>
    </row>
    <row r="1118" ht="16.5" spans="1:10">
      <c r="A1118" s="38"/>
      <c r="B1118" s="41" t="s">
        <v>393</v>
      </c>
      <c r="C1118" s="38"/>
      <c r="D1118" s="38" t="s">
        <v>805</v>
      </c>
      <c r="E1118" s="38">
        <v>11</v>
      </c>
      <c r="F1118" s="38">
        <v>10</v>
      </c>
      <c r="G1118" s="38" t="s">
        <v>274</v>
      </c>
      <c r="H1118" s="38"/>
      <c r="I1118" s="38"/>
      <c r="J1118" s="38"/>
    </row>
    <row r="1119" ht="15" spans="1:10">
      <c r="A1119" s="38"/>
      <c r="B1119" s="38"/>
      <c r="C1119" s="38"/>
      <c r="D1119" s="38" t="s">
        <v>806</v>
      </c>
      <c r="E1119" s="38">
        <v>16</v>
      </c>
      <c r="F1119" s="38">
        <v>13</v>
      </c>
      <c r="G1119" s="38" t="s">
        <v>153</v>
      </c>
      <c r="H1119" s="38"/>
      <c r="I1119" s="38"/>
      <c r="J1119" s="38"/>
    </row>
    <row r="1120" ht="16.5" spans="1:10">
      <c r="A1120" s="38"/>
      <c r="B1120" s="38"/>
      <c r="C1120" s="38"/>
      <c r="D1120" s="38" t="s">
        <v>823</v>
      </c>
      <c r="E1120" s="38">
        <v>19</v>
      </c>
      <c r="F1120" s="38">
        <v>18</v>
      </c>
      <c r="G1120" s="38" t="s">
        <v>298</v>
      </c>
      <c r="H1120" s="41" t="s">
        <v>347</v>
      </c>
      <c r="I1120" s="38"/>
      <c r="J1120" s="38"/>
    </row>
    <row r="1121" ht="16.5" spans="1:10">
      <c r="A1121" s="38"/>
      <c r="B1121" s="38"/>
      <c r="C1121" s="41" t="s">
        <v>491</v>
      </c>
      <c r="D1121" s="38" t="s">
        <v>1121</v>
      </c>
      <c r="E1121" s="38">
        <v>20</v>
      </c>
      <c r="F1121" s="38">
        <v>22</v>
      </c>
      <c r="G1121" s="38" t="s">
        <v>286</v>
      </c>
      <c r="H1121" s="38"/>
      <c r="I1121" s="38"/>
      <c r="J1121" s="38"/>
    </row>
    <row r="1122" ht="16.5" spans="1:10">
      <c r="A1122" s="38"/>
      <c r="B1122" s="38"/>
      <c r="C1122" s="38"/>
      <c r="D1122" s="38" t="s">
        <v>809</v>
      </c>
      <c r="E1122" s="38">
        <v>23</v>
      </c>
      <c r="F1122" s="38">
        <v>23</v>
      </c>
      <c r="G1122" s="38" t="s">
        <v>166</v>
      </c>
      <c r="H1122" s="41" t="s">
        <v>401</v>
      </c>
      <c r="I1122" s="38"/>
      <c r="J1122" s="38"/>
    </row>
    <row r="1123" ht="16.5" spans="1:10">
      <c r="A1123" s="38"/>
      <c r="B1123" s="38"/>
      <c r="C1123" s="41" t="s">
        <v>500</v>
      </c>
      <c r="D1123" s="38" t="s">
        <v>824</v>
      </c>
      <c r="E1123" s="38">
        <v>24</v>
      </c>
      <c r="F1123" s="38">
        <v>27</v>
      </c>
      <c r="G1123" s="38" t="s">
        <v>169</v>
      </c>
      <c r="H1123" s="41" t="s">
        <v>421</v>
      </c>
      <c r="I1123" s="38"/>
      <c r="J1123" s="38"/>
    </row>
    <row r="1124" ht="16.5" spans="1:10">
      <c r="A1124" s="38"/>
      <c r="B1124" s="38"/>
      <c r="C1124" s="41" t="s">
        <v>452</v>
      </c>
      <c r="D1124" s="38" t="s">
        <v>1122</v>
      </c>
      <c r="E1124" s="38">
        <v>31</v>
      </c>
      <c r="F1124" s="38">
        <v>32</v>
      </c>
      <c r="G1124" s="38" t="s">
        <v>173</v>
      </c>
      <c r="H1124" s="38"/>
      <c r="I1124" s="38"/>
      <c r="J1124" s="38"/>
    </row>
    <row r="1125" ht="15" spans="1:10">
      <c r="A1125" s="40" t="s">
        <v>290</v>
      </c>
      <c r="B1125" s="40"/>
      <c r="C1125" s="40"/>
      <c r="D1125" s="40"/>
      <c r="E1125" s="40"/>
      <c r="F1125" s="38" t="s">
        <v>290</v>
      </c>
      <c r="G1125" s="38"/>
      <c r="H1125" s="38"/>
      <c r="I1125" s="38"/>
      <c r="J1125" s="38"/>
    </row>
    <row r="1126" ht="15" spans="1:10">
      <c r="A1126" s="40" t="s">
        <v>104</v>
      </c>
      <c r="B1126" s="40" t="s">
        <v>103</v>
      </c>
      <c r="C1126" s="38" t="s">
        <v>291</v>
      </c>
      <c r="D1126" s="38" t="s">
        <v>265</v>
      </c>
      <c r="E1126" s="38" t="s">
        <v>92</v>
      </c>
      <c r="F1126" s="38" t="s">
        <v>92</v>
      </c>
      <c r="G1126" s="38" t="s">
        <v>265</v>
      </c>
      <c r="H1126" s="38" t="s">
        <v>291</v>
      </c>
      <c r="I1126" s="38" t="s">
        <v>103</v>
      </c>
      <c r="J1126" s="38" t="s">
        <v>104</v>
      </c>
    </row>
    <row r="1127" ht="15" spans="1:10">
      <c r="A1127" s="38"/>
      <c r="B1127" s="38"/>
      <c r="C1127" s="38"/>
      <c r="D1127" s="38" t="s">
        <v>815</v>
      </c>
      <c r="E1127" s="38">
        <v>1</v>
      </c>
      <c r="F1127" s="38">
        <v>2</v>
      </c>
      <c r="G1127" s="38" t="s">
        <v>133</v>
      </c>
      <c r="H1127" s="38"/>
      <c r="I1127" s="38"/>
      <c r="J1127" s="38"/>
    </row>
    <row r="1128" ht="16.5" spans="1:10">
      <c r="A1128" s="38"/>
      <c r="B1128" s="38"/>
      <c r="C1128" s="41" t="s">
        <v>491</v>
      </c>
      <c r="D1128" s="38" t="s">
        <v>798</v>
      </c>
      <c r="E1128" s="38">
        <v>2</v>
      </c>
      <c r="F1128" s="38">
        <v>4</v>
      </c>
      <c r="G1128" s="38" t="s">
        <v>138</v>
      </c>
      <c r="H1128" s="38"/>
      <c r="I1128" s="38"/>
      <c r="J1128" s="38"/>
    </row>
    <row r="1129" ht="15" spans="1:10">
      <c r="A1129" s="38"/>
      <c r="B1129" s="38"/>
      <c r="C1129" s="38"/>
      <c r="D1129" s="38" t="s">
        <v>816</v>
      </c>
      <c r="E1129" s="38">
        <v>3</v>
      </c>
      <c r="F1129" s="38">
        <v>6</v>
      </c>
      <c r="G1129" s="38" t="s">
        <v>205</v>
      </c>
      <c r="H1129" s="38"/>
      <c r="I1129" s="38"/>
      <c r="J1129" s="38"/>
    </row>
    <row r="1130" ht="16.5" spans="1:10">
      <c r="A1130" s="38"/>
      <c r="B1130" s="38"/>
      <c r="C1130" s="41" t="s">
        <v>500</v>
      </c>
      <c r="D1130" s="38" t="s">
        <v>800</v>
      </c>
      <c r="E1130" s="38">
        <v>7</v>
      </c>
      <c r="F1130" s="38">
        <v>7</v>
      </c>
      <c r="G1130" s="38" t="s">
        <v>141</v>
      </c>
      <c r="H1130" s="41" t="s">
        <v>421</v>
      </c>
      <c r="I1130" s="38"/>
      <c r="J1130" s="38"/>
    </row>
    <row r="1131" ht="16.5" spans="1:10">
      <c r="A1131" s="38"/>
      <c r="B1131" s="38"/>
      <c r="C1131" s="38"/>
      <c r="D1131" s="38" t="s">
        <v>821</v>
      </c>
      <c r="E1131" s="38">
        <v>15</v>
      </c>
      <c r="F1131" s="38">
        <v>11</v>
      </c>
      <c r="G1131" s="38" t="s">
        <v>151</v>
      </c>
      <c r="H1131" s="41" t="s">
        <v>347</v>
      </c>
      <c r="I1131" s="38"/>
      <c r="J1131" s="38"/>
    </row>
    <row r="1132" ht="15" spans="1:10">
      <c r="A1132" s="38"/>
      <c r="B1132" s="38"/>
      <c r="C1132" s="38"/>
      <c r="D1132" s="38" t="s">
        <v>822</v>
      </c>
      <c r="E1132" s="38">
        <v>17</v>
      </c>
      <c r="F1132" s="38">
        <v>12</v>
      </c>
      <c r="G1132" s="38" t="s">
        <v>152</v>
      </c>
      <c r="H1132" s="38"/>
      <c r="I1132" s="38"/>
      <c r="J1132" s="38"/>
    </row>
    <row r="1133" ht="16.5" spans="1:10">
      <c r="A1133" s="38"/>
      <c r="B1133" s="38"/>
      <c r="C1133" s="41" t="s">
        <v>452</v>
      </c>
      <c r="D1133" s="38" t="s">
        <v>808</v>
      </c>
      <c r="E1133" s="38">
        <v>21</v>
      </c>
      <c r="F1133" s="38">
        <v>16</v>
      </c>
      <c r="G1133" s="38" t="s">
        <v>156</v>
      </c>
      <c r="H1133" s="38"/>
      <c r="I1133" s="38"/>
      <c r="J1133" s="38"/>
    </row>
    <row r="1134" ht="16.5" spans="1:10">
      <c r="A1134" s="38"/>
      <c r="B1134" s="38"/>
      <c r="C1134" s="41" t="s">
        <v>503</v>
      </c>
      <c r="D1134" s="38" t="s">
        <v>810</v>
      </c>
      <c r="E1134" s="38">
        <v>25</v>
      </c>
      <c r="F1134" s="38">
        <v>20</v>
      </c>
      <c r="G1134" s="38" t="s">
        <v>162</v>
      </c>
      <c r="H1134" s="38"/>
      <c r="I1134" s="38"/>
      <c r="J1134" s="38"/>
    </row>
    <row r="1135" ht="15" spans="1:10">
      <c r="A1135" s="38"/>
      <c r="B1135" s="38"/>
      <c r="C1135" s="38"/>
      <c r="D1135" s="38" t="s">
        <v>825</v>
      </c>
      <c r="E1135" s="38">
        <v>26</v>
      </c>
      <c r="F1135" s="38">
        <v>25</v>
      </c>
      <c r="G1135" s="38" t="s">
        <v>167</v>
      </c>
      <c r="H1135" s="38"/>
      <c r="I1135" s="38"/>
      <c r="J1135" s="38"/>
    </row>
    <row r="1136" ht="16.5" spans="1:10">
      <c r="A1136" s="38"/>
      <c r="B1136" s="38"/>
      <c r="C1136" s="38"/>
      <c r="D1136" s="38" t="s">
        <v>812</v>
      </c>
      <c r="E1136" s="38">
        <v>28</v>
      </c>
      <c r="F1136" s="38">
        <v>31</v>
      </c>
      <c r="G1136" s="38" t="s">
        <v>233</v>
      </c>
      <c r="H1136" s="41" t="s">
        <v>401</v>
      </c>
      <c r="I1136" s="38"/>
      <c r="J1136" s="38"/>
    </row>
    <row r="1137" ht="16.5" spans="1:10">
      <c r="A1137" s="38"/>
      <c r="B1137" s="38"/>
      <c r="C1137" s="41" t="s">
        <v>288</v>
      </c>
      <c r="D1137" s="38" t="s">
        <v>826</v>
      </c>
      <c r="E1137" s="38">
        <v>29</v>
      </c>
      <c r="F1137" s="38">
        <v>33</v>
      </c>
      <c r="G1137" s="38" t="s">
        <v>214</v>
      </c>
      <c r="H1137" s="38"/>
      <c r="I1137" s="38"/>
      <c r="J1137" s="38"/>
    </row>
    <row r="1138" ht="15" spans="1:10">
      <c r="A1138" s="38"/>
      <c r="B1138" s="38"/>
      <c r="C1138" s="38"/>
      <c r="D1138" s="38" t="s">
        <v>813</v>
      </c>
      <c r="E1138" s="38">
        <v>39</v>
      </c>
      <c r="F1138" s="38">
        <v>45</v>
      </c>
      <c r="G1138" s="38" t="s">
        <v>237</v>
      </c>
      <c r="H1138" s="38"/>
      <c r="I1138" s="38"/>
      <c r="J1138" s="38"/>
    </row>
    <row r="1139" ht="15" spans="1:10">
      <c r="A1139" s="38" t="s">
        <v>1123</v>
      </c>
      <c r="B1139" s="38"/>
      <c r="C1139" s="38"/>
      <c r="D1139" s="38" t="s">
        <v>307</v>
      </c>
      <c r="E1139" s="38"/>
      <c r="F1139" s="38" t="s">
        <v>307</v>
      </c>
      <c r="G1139" s="38"/>
      <c r="H1139" s="38" t="s">
        <v>306</v>
      </c>
      <c r="I1139" s="38"/>
      <c r="J1139" s="38"/>
    </row>
    <row r="1140" ht="15" spans="1:10">
      <c r="A1140" s="38" t="s">
        <v>1124</v>
      </c>
      <c r="B1140" s="38"/>
      <c r="C1140" s="38"/>
      <c r="D1140" s="38" t="s">
        <v>310</v>
      </c>
      <c r="E1140" s="38"/>
      <c r="F1140" s="38" t="s">
        <v>310</v>
      </c>
      <c r="G1140" s="38"/>
      <c r="H1140" s="38" t="s">
        <v>655</v>
      </c>
      <c r="I1140" s="38"/>
      <c r="J1140" s="38"/>
    </row>
    <row r="1141" ht="16.5" spans="1:10">
      <c r="A1141" s="38" t="s">
        <v>1125</v>
      </c>
      <c r="B1141" s="38"/>
      <c r="C1141" s="38"/>
      <c r="D1141" s="41" t="s">
        <v>353</v>
      </c>
      <c r="E1141" s="42"/>
      <c r="F1141" s="42"/>
      <c r="G1141" s="41" t="s">
        <v>547</v>
      </c>
      <c r="H1141" s="38" t="s">
        <v>1126</v>
      </c>
      <c r="I1141" s="38"/>
      <c r="J1141" s="38"/>
    </row>
    <row r="1142" ht="16.5" spans="1:10">
      <c r="A1142" s="38" t="s">
        <v>1127</v>
      </c>
      <c r="B1142" s="38"/>
      <c r="C1142" s="38"/>
      <c r="D1142" s="41" t="s">
        <v>876</v>
      </c>
      <c r="E1142" s="56" t="s">
        <v>317</v>
      </c>
      <c r="F1142" s="56" t="s">
        <v>317</v>
      </c>
      <c r="G1142" s="38"/>
      <c r="H1142" s="41"/>
      <c r="I1142" s="41"/>
      <c r="J1142" s="41"/>
    </row>
    <row r="1143" ht="16.5" spans="1:10">
      <c r="A1143" s="38" t="s">
        <v>824</v>
      </c>
      <c r="B1143" s="38"/>
      <c r="C1143" s="38"/>
      <c r="D1143" s="41" t="s">
        <v>581</v>
      </c>
      <c r="E1143" s="43" t="s">
        <v>319</v>
      </c>
      <c r="F1143" s="43" t="s">
        <v>319</v>
      </c>
      <c r="G1143" s="38"/>
      <c r="H1143" s="41"/>
      <c r="I1143" s="41"/>
      <c r="J1143" s="41"/>
    </row>
    <row r="1144" ht="15" spans="1:10">
      <c r="A1144" s="44" t="s">
        <v>320</v>
      </c>
      <c r="B1144" s="44"/>
      <c r="C1144" s="44"/>
      <c r="D1144" s="44"/>
      <c r="E1144" s="44"/>
      <c r="F1144" s="44"/>
      <c r="G1144" s="44"/>
      <c r="H1144" s="44"/>
      <c r="I1144" s="44"/>
      <c r="J1144" s="44"/>
    </row>
    <row r="1145" ht="22.5" spans="1:10">
      <c r="A1145" s="37" t="s">
        <v>1128</v>
      </c>
      <c r="B1145" s="37"/>
      <c r="C1145" s="37"/>
      <c r="D1145" s="37"/>
      <c r="E1145" s="37"/>
      <c r="F1145" s="37"/>
      <c r="G1145" s="37"/>
      <c r="H1145" s="37"/>
      <c r="I1145" s="37"/>
      <c r="J1145" s="37"/>
    </row>
    <row r="1146" ht="15" spans="1:10">
      <c r="A1146" s="38" t="s">
        <v>239</v>
      </c>
      <c r="B1146" s="38" t="s">
        <v>1129</v>
      </c>
      <c r="C1146" s="38"/>
      <c r="D1146" s="38"/>
      <c r="E1146" s="38" t="s">
        <v>241</v>
      </c>
      <c r="F1146" s="38"/>
      <c r="G1146" s="38" t="s">
        <v>1130</v>
      </c>
      <c r="H1146" s="38"/>
      <c r="I1146" s="38" t="s">
        <v>243</v>
      </c>
      <c r="J1146" s="38">
        <v>8199</v>
      </c>
    </row>
    <row r="1147" ht="15" spans="1:10">
      <c r="A1147" s="38" t="s">
        <v>60</v>
      </c>
      <c r="B1147" s="38" t="s">
        <v>523</v>
      </c>
      <c r="C1147" s="38"/>
      <c r="D1147" s="38" t="s">
        <v>245</v>
      </c>
      <c r="E1147" s="38" t="s">
        <v>326</v>
      </c>
      <c r="F1147" s="38"/>
      <c r="G1147" s="38" t="s">
        <v>247</v>
      </c>
      <c r="H1147" s="38" t="s">
        <v>664</v>
      </c>
      <c r="I1147" s="38" t="s">
        <v>249</v>
      </c>
      <c r="J1147" s="38" t="s">
        <v>378</v>
      </c>
    </row>
    <row r="1148" ht="15" spans="1:10">
      <c r="A1148" s="38" t="s">
        <v>251</v>
      </c>
      <c r="B1148" s="38" t="s">
        <v>940</v>
      </c>
      <c r="C1148" s="38"/>
      <c r="D1148" s="38" t="s">
        <v>253</v>
      </c>
      <c r="E1148" s="38"/>
      <c r="F1148" s="38" t="s">
        <v>1091</v>
      </c>
      <c r="G1148" s="38" t="s">
        <v>255</v>
      </c>
      <c r="H1148" s="38" t="s">
        <v>1131</v>
      </c>
      <c r="I1148" s="38" t="s">
        <v>257</v>
      </c>
      <c r="J1148" s="38" t="s">
        <v>995</v>
      </c>
    </row>
    <row r="1149" ht="31.5" spans="1:10">
      <c r="A1149" s="39" t="s">
        <v>834</v>
      </c>
      <c r="B1149" s="39"/>
      <c r="C1149" s="39">
        <v>0</v>
      </c>
      <c r="D1149" s="39"/>
      <c r="E1149" s="39"/>
      <c r="F1149" s="39">
        <v>1</v>
      </c>
      <c r="G1149" s="39"/>
      <c r="H1149" s="39"/>
      <c r="I1149" s="39" t="s">
        <v>259</v>
      </c>
      <c r="J1149" s="39"/>
    </row>
    <row r="1150" ht="15" spans="1:10">
      <c r="A1150" s="39"/>
      <c r="B1150" s="39"/>
      <c r="C1150" s="38">
        <v>0</v>
      </c>
      <c r="D1150" s="38"/>
      <c r="E1150" s="38" t="s">
        <v>261</v>
      </c>
      <c r="F1150" s="38"/>
      <c r="G1150" s="38">
        <v>1</v>
      </c>
      <c r="H1150" s="38"/>
      <c r="I1150" s="39"/>
      <c r="J1150" s="39"/>
    </row>
    <row r="1151" ht="15" spans="1:10">
      <c r="A1151" s="39"/>
      <c r="B1151" s="39"/>
      <c r="C1151" s="38">
        <v>0</v>
      </c>
      <c r="D1151" s="38"/>
      <c r="E1151" s="38" t="s">
        <v>262</v>
      </c>
      <c r="F1151" s="38"/>
      <c r="G1151" s="38">
        <v>0</v>
      </c>
      <c r="H1151" s="38"/>
      <c r="I1151" s="39"/>
      <c r="J1151" s="39"/>
    </row>
    <row r="1152" ht="15" spans="1:10">
      <c r="A1152" s="38" t="s">
        <v>263</v>
      </c>
      <c r="B1152" s="38"/>
      <c r="C1152" s="38"/>
      <c r="D1152" s="38"/>
      <c r="E1152" s="38"/>
      <c r="F1152" s="38" t="s">
        <v>263</v>
      </c>
      <c r="G1152" s="38"/>
      <c r="H1152" s="38"/>
      <c r="I1152" s="38"/>
      <c r="J1152" s="38"/>
    </row>
    <row r="1153" ht="15" spans="1:10">
      <c r="A1153" s="38" t="s">
        <v>104</v>
      </c>
      <c r="B1153" s="38" t="s">
        <v>103</v>
      </c>
      <c r="C1153" s="38" t="s">
        <v>264</v>
      </c>
      <c r="D1153" s="38" t="s">
        <v>265</v>
      </c>
      <c r="E1153" s="38" t="s">
        <v>92</v>
      </c>
      <c r="F1153" s="38" t="s">
        <v>92</v>
      </c>
      <c r="G1153" s="38" t="s">
        <v>265</v>
      </c>
      <c r="H1153" s="38" t="s">
        <v>264</v>
      </c>
      <c r="I1153" s="38" t="s">
        <v>103</v>
      </c>
      <c r="J1153" s="38" t="s">
        <v>104</v>
      </c>
    </row>
    <row r="1154" ht="15" spans="1:10">
      <c r="A1154" s="38"/>
      <c r="B1154" s="38"/>
      <c r="C1154" s="38"/>
      <c r="D1154" s="38" t="s">
        <v>1132</v>
      </c>
      <c r="E1154" s="38">
        <v>6</v>
      </c>
      <c r="F1154" s="38">
        <v>1</v>
      </c>
      <c r="G1154" s="38" t="s">
        <v>130</v>
      </c>
      <c r="H1154" s="38"/>
      <c r="I1154" s="38"/>
      <c r="J1154" s="38"/>
    </row>
    <row r="1155" ht="16.5" spans="1:10">
      <c r="A1155" s="38"/>
      <c r="B1155" s="38"/>
      <c r="C1155" s="41" t="s">
        <v>350</v>
      </c>
      <c r="D1155" s="38" t="s">
        <v>837</v>
      </c>
      <c r="E1155" s="38">
        <v>7</v>
      </c>
      <c r="F1155" s="38">
        <v>2</v>
      </c>
      <c r="G1155" s="38" t="s">
        <v>133</v>
      </c>
      <c r="H1155" s="38"/>
      <c r="I1155" s="38"/>
      <c r="J1155" s="38"/>
    </row>
    <row r="1156" ht="15" spans="1:10">
      <c r="A1156" s="38"/>
      <c r="B1156" s="38"/>
      <c r="C1156" s="38"/>
      <c r="D1156" s="38" t="s">
        <v>1133</v>
      </c>
      <c r="E1156" s="38">
        <v>14</v>
      </c>
      <c r="F1156" s="38">
        <v>3</v>
      </c>
      <c r="G1156" s="38" t="s">
        <v>137</v>
      </c>
      <c r="H1156" s="38"/>
      <c r="I1156" s="38"/>
      <c r="J1156" s="38"/>
    </row>
    <row r="1157" ht="16.5" spans="1:10">
      <c r="A1157" s="38"/>
      <c r="B1157" s="38"/>
      <c r="C1157" s="38"/>
      <c r="D1157" s="38" t="s">
        <v>1134</v>
      </c>
      <c r="E1157" s="38">
        <v>15</v>
      </c>
      <c r="F1157" s="38">
        <v>7</v>
      </c>
      <c r="G1157" s="38" t="s">
        <v>141</v>
      </c>
      <c r="H1157" s="41" t="s">
        <v>724</v>
      </c>
      <c r="I1157" s="38"/>
      <c r="J1157" s="38"/>
    </row>
    <row r="1158" ht="15" spans="1:10">
      <c r="A1158" s="38"/>
      <c r="B1158" s="38"/>
      <c r="C1158" s="38"/>
      <c r="D1158" s="38" t="s">
        <v>1135</v>
      </c>
      <c r="E1158" s="38">
        <v>16</v>
      </c>
      <c r="F1158" s="38">
        <v>8</v>
      </c>
      <c r="G1158" s="38" t="s">
        <v>271</v>
      </c>
      <c r="H1158" s="38"/>
      <c r="I1158" s="38"/>
      <c r="J1158" s="38"/>
    </row>
    <row r="1159" ht="16.5" spans="1:10">
      <c r="A1159" s="38"/>
      <c r="B1159" s="38"/>
      <c r="C1159" s="41" t="s">
        <v>590</v>
      </c>
      <c r="D1159" s="38" t="s">
        <v>841</v>
      </c>
      <c r="E1159" s="38">
        <v>17</v>
      </c>
      <c r="F1159" s="38">
        <v>9</v>
      </c>
      <c r="G1159" s="38" t="s">
        <v>410</v>
      </c>
      <c r="H1159" s="38"/>
      <c r="I1159" s="38"/>
      <c r="J1159" s="38"/>
    </row>
    <row r="1160" ht="16.5" spans="1:10">
      <c r="A1160" s="38"/>
      <c r="B1160" s="41" t="s">
        <v>811</v>
      </c>
      <c r="C1160" s="38"/>
      <c r="D1160" s="38" t="s">
        <v>1136</v>
      </c>
      <c r="E1160" s="38">
        <v>19</v>
      </c>
      <c r="F1160" s="38">
        <v>10</v>
      </c>
      <c r="G1160" s="38" t="s">
        <v>274</v>
      </c>
      <c r="H1160" s="38"/>
      <c r="I1160" s="38"/>
      <c r="J1160" s="38"/>
    </row>
    <row r="1161" ht="16.5" spans="1:10">
      <c r="A1161" s="38"/>
      <c r="B1161" s="38"/>
      <c r="C1161" s="41" t="s">
        <v>757</v>
      </c>
      <c r="D1161" s="38" t="s">
        <v>843</v>
      </c>
      <c r="E1161" s="38">
        <v>20</v>
      </c>
      <c r="F1161" s="38">
        <v>18</v>
      </c>
      <c r="G1161" s="38" t="s">
        <v>298</v>
      </c>
      <c r="H1161" s="41" t="s">
        <v>1058</v>
      </c>
      <c r="I1161" s="38"/>
      <c r="J1161" s="38"/>
    </row>
    <row r="1162" ht="15" spans="1:10">
      <c r="A1162" s="38"/>
      <c r="B1162" s="38"/>
      <c r="C1162" s="38"/>
      <c r="D1162" s="38" t="s">
        <v>854</v>
      </c>
      <c r="E1162" s="38">
        <v>31</v>
      </c>
      <c r="F1162" s="38">
        <v>22</v>
      </c>
      <c r="G1162" s="38" t="s">
        <v>286</v>
      </c>
      <c r="H1162" s="38"/>
      <c r="I1162" s="38"/>
      <c r="J1162" s="38"/>
    </row>
    <row r="1163" ht="16.5" spans="1:10">
      <c r="A1163" s="38"/>
      <c r="B1163" s="38"/>
      <c r="C1163" s="38"/>
      <c r="D1163" s="38" t="s">
        <v>846</v>
      </c>
      <c r="E1163" s="38">
        <v>32</v>
      </c>
      <c r="F1163" s="38">
        <v>23</v>
      </c>
      <c r="G1163" s="38" t="s">
        <v>166</v>
      </c>
      <c r="H1163" s="41" t="s">
        <v>1064</v>
      </c>
      <c r="I1163" s="38"/>
      <c r="J1163" s="38"/>
    </row>
    <row r="1164" ht="15" spans="1:10">
      <c r="A1164" s="38"/>
      <c r="B1164" s="38"/>
      <c r="C1164" s="38"/>
      <c r="D1164" s="38" t="s">
        <v>1137</v>
      </c>
      <c r="E1164" s="38">
        <v>36</v>
      </c>
      <c r="F1164" s="38">
        <v>32</v>
      </c>
      <c r="G1164" s="38" t="s">
        <v>173</v>
      </c>
      <c r="H1164" s="38"/>
      <c r="I1164" s="38"/>
      <c r="J1164" s="38"/>
    </row>
    <row r="1165" ht="15" spans="1:10">
      <c r="A1165" s="40" t="s">
        <v>290</v>
      </c>
      <c r="B1165" s="40"/>
      <c r="C1165" s="40"/>
      <c r="D1165" s="40"/>
      <c r="E1165" s="40"/>
      <c r="F1165" s="38" t="s">
        <v>290</v>
      </c>
      <c r="G1165" s="38"/>
      <c r="H1165" s="38"/>
      <c r="I1165" s="38"/>
      <c r="J1165" s="38"/>
    </row>
    <row r="1166" ht="15" spans="1:10">
      <c r="A1166" s="40" t="s">
        <v>104</v>
      </c>
      <c r="B1166" s="40" t="s">
        <v>103</v>
      </c>
      <c r="C1166" s="38" t="s">
        <v>291</v>
      </c>
      <c r="D1166" s="38" t="s">
        <v>265</v>
      </c>
      <c r="E1166" s="38" t="s">
        <v>92</v>
      </c>
      <c r="F1166" s="38" t="s">
        <v>92</v>
      </c>
      <c r="G1166" s="38" t="s">
        <v>265</v>
      </c>
      <c r="H1166" s="38" t="s">
        <v>291</v>
      </c>
      <c r="I1166" s="38" t="s">
        <v>103</v>
      </c>
      <c r="J1166" s="38" t="s">
        <v>104</v>
      </c>
    </row>
    <row r="1167" ht="16.5" spans="1:10">
      <c r="A1167" s="38"/>
      <c r="B1167" s="38"/>
      <c r="C1167" s="41" t="s">
        <v>350</v>
      </c>
      <c r="D1167" s="38" t="s">
        <v>848</v>
      </c>
      <c r="E1167" s="38">
        <v>5</v>
      </c>
      <c r="F1167" s="38">
        <v>4</v>
      </c>
      <c r="G1167" s="38" t="s">
        <v>138</v>
      </c>
      <c r="H1167" s="41" t="s">
        <v>1064</v>
      </c>
      <c r="I1167" s="38"/>
      <c r="J1167" s="38"/>
    </row>
    <row r="1168" ht="15" spans="1:10">
      <c r="A1168" s="38"/>
      <c r="B1168" s="38"/>
      <c r="C1168" s="38"/>
      <c r="D1168" s="38" t="s">
        <v>850</v>
      </c>
      <c r="E1168" s="38">
        <v>9</v>
      </c>
      <c r="F1168" s="38">
        <v>6</v>
      </c>
      <c r="G1168" s="38" t="s">
        <v>205</v>
      </c>
      <c r="H1168" s="38"/>
      <c r="I1168" s="38"/>
      <c r="J1168" s="38"/>
    </row>
    <row r="1169" ht="16.5" spans="1:10">
      <c r="A1169" s="38"/>
      <c r="B1169" s="38"/>
      <c r="C1169" s="41" t="s">
        <v>590</v>
      </c>
      <c r="D1169" s="38" t="s">
        <v>851</v>
      </c>
      <c r="E1169" s="38">
        <v>13</v>
      </c>
      <c r="F1169" s="38">
        <v>11</v>
      </c>
      <c r="G1169" s="38" t="s">
        <v>151</v>
      </c>
      <c r="H1169" s="41" t="s">
        <v>724</v>
      </c>
      <c r="I1169" s="38"/>
      <c r="J1169" s="38"/>
    </row>
    <row r="1170" ht="16.5" spans="1:10">
      <c r="A1170" s="38"/>
      <c r="B1170" s="38"/>
      <c r="C1170" s="41" t="s">
        <v>757</v>
      </c>
      <c r="D1170" s="38" t="s">
        <v>842</v>
      </c>
      <c r="E1170" s="38">
        <v>18</v>
      </c>
      <c r="F1170" s="38">
        <v>12</v>
      </c>
      <c r="G1170" s="38" t="s">
        <v>152</v>
      </c>
      <c r="H1170" s="38"/>
      <c r="I1170" s="38"/>
      <c r="J1170" s="38"/>
    </row>
    <row r="1171" ht="15" spans="1:10">
      <c r="A1171" s="38"/>
      <c r="B1171" s="38"/>
      <c r="C1171" s="38"/>
      <c r="D1171" s="38" t="s">
        <v>1138</v>
      </c>
      <c r="E1171" s="38">
        <v>21</v>
      </c>
      <c r="F1171" s="38">
        <v>13</v>
      </c>
      <c r="G1171" s="38" t="s">
        <v>153</v>
      </c>
      <c r="H1171" s="38"/>
      <c r="I1171" s="38"/>
      <c r="J1171" s="38"/>
    </row>
    <row r="1172" ht="16.5" spans="1:10">
      <c r="A1172" s="38"/>
      <c r="B1172" s="38"/>
      <c r="C1172" s="38"/>
      <c r="D1172" s="38" t="s">
        <v>1139</v>
      </c>
      <c r="E1172" s="38">
        <v>24</v>
      </c>
      <c r="F1172" s="38">
        <v>16</v>
      </c>
      <c r="G1172" s="38" t="s">
        <v>156</v>
      </c>
      <c r="H1172" s="41" t="s">
        <v>1058</v>
      </c>
      <c r="I1172" s="38"/>
      <c r="J1172" s="38"/>
    </row>
    <row r="1173" ht="15" spans="1:10">
      <c r="A1173" s="38"/>
      <c r="B1173" s="38"/>
      <c r="C1173" s="38"/>
      <c r="D1173" s="38" t="s">
        <v>1140</v>
      </c>
      <c r="E1173" s="38">
        <v>25</v>
      </c>
      <c r="F1173" s="38">
        <v>19</v>
      </c>
      <c r="G1173" s="38" t="s">
        <v>161</v>
      </c>
      <c r="H1173" s="38"/>
      <c r="I1173" s="38"/>
      <c r="J1173" s="38"/>
    </row>
    <row r="1174" ht="15" spans="1:10">
      <c r="A1174" s="38"/>
      <c r="B1174" s="38"/>
      <c r="C1174" s="38"/>
      <c r="D1174" s="38" t="s">
        <v>553</v>
      </c>
      <c r="E1174" s="38">
        <v>28</v>
      </c>
      <c r="F1174" s="38">
        <v>20</v>
      </c>
      <c r="G1174" s="38" t="s">
        <v>162</v>
      </c>
      <c r="H1174" s="38"/>
      <c r="I1174" s="38"/>
      <c r="J1174" s="38"/>
    </row>
    <row r="1175" ht="15" spans="1:10">
      <c r="A1175" s="38"/>
      <c r="B1175" s="38"/>
      <c r="C1175" s="38"/>
      <c r="D1175" s="38" t="s">
        <v>853</v>
      </c>
      <c r="E1175" s="38">
        <v>29</v>
      </c>
      <c r="F1175" s="38">
        <v>25</v>
      </c>
      <c r="G1175" s="38" t="s">
        <v>167</v>
      </c>
      <c r="H1175" s="38"/>
      <c r="I1175" s="38"/>
      <c r="J1175" s="38"/>
    </row>
    <row r="1176" ht="15" spans="1:10">
      <c r="A1176" s="38"/>
      <c r="B1176" s="38"/>
      <c r="C1176" s="38"/>
      <c r="D1176" s="38" t="s">
        <v>1141</v>
      </c>
      <c r="E1176" s="38">
        <v>37</v>
      </c>
      <c r="F1176" s="38">
        <v>27</v>
      </c>
      <c r="G1176" s="38" t="s">
        <v>169</v>
      </c>
      <c r="H1176" s="38"/>
      <c r="I1176" s="38"/>
      <c r="J1176" s="38"/>
    </row>
    <row r="1177" ht="15" spans="1:10">
      <c r="A1177" s="38"/>
      <c r="B1177" s="38"/>
      <c r="C1177" s="38"/>
      <c r="D1177" s="38"/>
      <c r="E1177" s="38"/>
      <c r="F1177" s="38">
        <v>31</v>
      </c>
      <c r="G1177" s="38" t="s">
        <v>233</v>
      </c>
      <c r="H1177" s="38"/>
      <c r="I1177" s="38"/>
      <c r="J1177" s="38"/>
    </row>
    <row r="1178" ht="15" spans="1:10">
      <c r="A1178" s="38"/>
      <c r="B1178" s="38"/>
      <c r="C1178" s="38"/>
      <c r="D1178" s="38"/>
      <c r="E1178" s="38"/>
      <c r="F1178" s="38">
        <v>33</v>
      </c>
      <c r="G1178" s="38" t="s">
        <v>214</v>
      </c>
      <c r="H1178" s="38"/>
      <c r="I1178" s="38"/>
      <c r="J1178" s="38"/>
    </row>
    <row r="1179" ht="15" spans="1:10">
      <c r="A1179" s="38" t="s">
        <v>1142</v>
      </c>
      <c r="B1179" s="38"/>
      <c r="C1179" s="38"/>
      <c r="D1179" s="38" t="s">
        <v>307</v>
      </c>
      <c r="E1179" s="38"/>
      <c r="F1179" s="38" t="s">
        <v>307</v>
      </c>
      <c r="G1179" s="38"/>
      <c r="H1179" s="38" t="s">
        <v>306</v>
      </c>
      <c r="I1179" s="38"/>
      <c r="J1179" s="38"/>
    </row>
    <row r="1180" ht="15" spans="1:10">
      <c r="A1180" s="38" t="s">
        <v>311</v>
      </c>
      <c r="B1180" s="38"/>
      <c r="C1180" s="38"/>
      <c r="D1180" s="38" t="s">
        <v>310</v>
      </c>
      <c r="E1180" s="38"/>
      <c r="F1180" s="38" t="s">
        <v>310</v>
      </c>
      <c r="G1180" s="38"/>
      <c r="H1180" s="38" t="s">
        <v>309</v>
      </c>
      <c r="I1180" s="38"/>
      <c r="J1180" s="38"/>
    </row>
    <row r="1181" ht="16.5" spans="1:10">
      <c r="A1181" s="38"/>
      <c r="B1181" s="38"/>
      <c r="C1181" s="38"/>
      <c r="D1181" s="38"/>
      <c r="E1181" s="42" t="s">
        <v>317</v>
      </c>
      <c r="F1181" s="42" t="s">
        <v>317</v>
      </c>
      <c r="G1181" s="41" t="s">
        <v>517</v>
      </c>
      <c r="H1181" s="38" t="s">
        <v>315</v>
      </c>
      <c r="I1181" s="38"/>
      <c r="J1181" s="38"/>
    </row>
    <row r="1182" ht="16.5" spans="1:10">
      <c r="A1182" s="38"/>
      <c r="B1182" s="38"/>
      <c r="C1182" s="38"/>
      <c r="D1182" s="38"/>
      <c r="E1182" s="43" t="s">
        <v>319</v>
      </c>
      <c r="F1182" s="43" t="s">
        <v>319</v>
      </c>
      <c r="G1182" s="38"/>
      <c r="H1182" s="41"/>
      <c r="I1182" s="41"/>
      <c r="J1182" s="41"/>
    </row>
    <row r="1183" ht="15" spans="1:10">
      <c r="A1183" s="44" t="s">
        <v>320</v>
      </c>
      <c r="B1183" s="44"/>
      <c r="C1183" s="44"/>
      <c r="D1183" s="44"/>
      <c r="E1183" s="44"/>
      <c r="F1183" s="44"/>
      <c r="G1183" s="44"/>
      <c r="H1183" s="44"/>
      <c r="I1183" s="44"/>
      <c r="J1183" s="44"/>
    </row>
    <row r="1184" ht="22.5" spans="1:10">
      <c r="A1184" s="37" t="s">
        <v>1143</v>
      </c>
      <c r="B1184" s="37"/>
      <c r="C1184" s="37"/>
      <c r="D1184" s="37"/>
      <c r="E1184" s="37"/>
      <c r="F1184" s="37"/>
      <c r="G1184" s="37"/>
      <c r="H1184" s="37"/>
      <c r="I1184" s="37"/>
      <c r="J1184" s="37"/>
    </row>
    <row r="1185" ht="15" spans="1:10">
      <c r="A1185" s="38" t="s">
        <v>239</v>
      </c>
      <c r="B1185" s="38" t="s">
        <v>1144</v>
      </c>
      <c r="C1185" s="38"/>
      <c r="D1185" s="38"/>
      <c r="E1185" s="38" t="s">
        <v>241</v>
      </c>
      <c r="F1185" s="38"/>
      <c r="G1185" s="38" t="s">
        <v>242</v>
      </c>
      <c r="H1185" s="38"/>
      <c r="I1185" s="38" t="s">
        <v>243</v>
      </c>
      <c r="J1185" s="38">
        <v>26373</v>
      </c>
    </row>
    <row r="1186" ht="15" spans="1:10">
      <c r="A1186" s="38" t="s">
        <v>60</v>
      </c>
      <c r="B1186" s="38" t="s">
        <v>244</v>
      </c>
      <c r="C1186" s="38"/>
      <c r="D1186" s="38" t="s">
        <v>245</v>
      </c>
      <c r="E1186" s="38" t="s">
        <v>431</v>
      </c>
      <c r="F1186" s="38"/>
      <c r="G1186" s="38" t="s">
        <v>247</v>
      </c>
      <c r="H1186" s="38" t="s">
        <v>576</v>
      </c>
      <c r="I1186" s="38" t="s">
        <v>249</v>
      </c>
      <c r="J1186" s="38" t="s">
        <v>250</v>
      </c>
    </row>
    <row r="1187" ht="15" spans="1:10">
      <c r="A1187" s="38" t="s">
        <v>251</v>
      </c>
      <c r="B1187" s="38" t="s">
        <v>381</v>
      </c>
      <c r="C1187" s="38"/>
      <c r="D1187" s="38" t="s">
        <v>253</v>
      </c>
      <c r="E1187" s="38"/>
      <c r="F1187" s="38" t="s">
        <v>709</v>
      </c>
      <c r="G1187" s="38" t="s">
        <v>255</v>
      </c>
      <c r="H1187" s="38" t="s">
        <v>833</v>
      </c>
      <c r="I1187" s="38" t="s">
        <v>257</v>
      </c>
      <c r="J1187" s="38" t="s">
        <v>1145</v>
      </c>
    </row>
    <row r="1188" ht="31.5" spans="1:10">
      <c r="A1188" s="39" t="s">
        <v>259</v>
      </c>
      <c r="B1188" s="39"/>
      <c r="C1188" s="39">
        <v>5</v>
      </c>
      <c r="D1188" s="39"/>
      <c r="E1188" s="39"/>
      <c r="F1188" s="39">
        <v>0</v>
      </c>
      <c r="G1188" s="39"/>
      <c r="H1188" s="39"/>
      <c r="I1188" s="39" t="s">
        <v>868</v>
      </c>
      <c r="J1188" s="39"/>
    </row>
    <row r="1189" ht="15" spans="1:10">
      <c r="A1189" s="39"/>
      <c r="B1189" s="39"/>
      <c r="C1189" s="38">
        <v>2</v>
      </c>
      <c r="D1189" s="38"/>
      <c r="E1189" s="38" t="s">
        <v>261</v>
      </c>
      <c r="F1189" s="38"/>
      <c r="G1189" s="38">
        <v>0</v>
      </c>
      <c r="H1189" s="38"/>
      <c r="I1189" s="39"/>
      <c r="J1189" s="39"/>
    </row>
    <row r="1190" ht="15" spans="1:10">
      <c r="A1190" s="39"/>
      <c r="B1190" s="39"/>
      <c r="C1190" s="38">
        <v>3</v>
      </c>
      <c r="D1190" s="38"/>
      <c r="E1190" s="38" t="s">
        <v>262</v>
      </c>
      <c r="F1190" s="38"/>
      <c r="G1190" s="38">
        <v>0</v>
      </c>
      <c r="H1190" s="38"/>
      <c r="I1190" s="39"/>
      <c r="J1190" s="39"/>
    </row>
    <row r="1191" ht="15" spans="1:10">
      <c r="A1191" s="38" t="s">
        <v>263</v>
      </c>
      <c r="B1191" s="38"/>
      <c r="C1191" s="38"/>
      <c r="D1191" s="38"/>
      <c r="E1191" s="38"/>
      <c r="F1191" s="38" t="s">
        <v>263</v>
      </c>
      <c r="G1191" s="38"/>
      <c r="H1191" s="38"/>
      <c r="I1191" s="38"/>
      <c r="J1191" s="38"/>
    </row>
    <row r="1192" ht="15" spans="1:10">
      <c r="A1192" s="38" t="s">
        <v>104</v>
      </c>
      <c r="B1192" s="38" t="s">
        <v>103</v>
      </c>
      <c r="C1192" s="38" t="s">
        <v>264</v>
      </c>
      <c r="D1192" s="38" t="s">
        <v>265</v>
      </c>
      <c r="E1192" s="38" t="s">
        <v>92</v>
      </c>
      <c r="F1192" s="38" t="s">
        <v>92</v>
      </c>
      <c r="G1192" s="38" t="s">
        <v>265</v>
      </c>
      <c r="H1192" s="38" t="s">
        <v>264</v>
      </c>
      <c r="I1192" s="38" t="s">
        <v>103</v>
      </c>
      <c r="J1192" s="38" t="s">
        <v>104</v>
      </c>
    </row>
    <row r="1193" ht="15" spans="1:10">
      <c r="A1193" s="38"/>
      <c r="B1193" s="38"/>
      <c r="C1193" s="38"/>
      <c r="D1193" s="38" t="s">
        <v>130</v>
      </c>
      <c r="E1193" s="38">
        <v>1</v>
      </c>
      <c r="F1193" s="38">
        <v>6</v>
      </c>
      <c r="G1193" s="38" t="s">
        <v>869</v>
      </c>
      <c r="H1193" s="38"/>
      <c r="I1193" s="38"/>
      <c r="J1193" s="38"/>
    </row>
    <row r="1194" ht="16.5" spans="1:10">
      <c r="A1194" s="38"/>
      <c r="B1194" s="38"/>
      <c r="C1194" s="41" t="s">
        <v>947</v>
      </c>
      <c r="D1194" s="38" t="s">
        <v>133</v>
      </c>
      <c r="E1194" s="38">
        <v>2</v>
      </c>
      <c r="F1194" s="38">
        <v>7</v>
      </c>
      <c r="G1194" s="38" t="s">
        <v>870</v>
      </c>
      <c r="H1194" s="38"/>
      <c r="I1194" s="38"/>
      <c r="J1194" s="38"/>
    </row>
    <row r="1195" ht="15" spans="1:10">
      <c r="A1195" s="38"/>
      <c r="B1195" s="38"/>
      <c r="C1195" s="38"/>
      <c r="D1195" s="38" t="s">
        <v>137</v>
      </c>
      <c r="E1195" s="38">
        <v>3</v>
      </c>
      <c r="F1195" s="38">
        <v>8</v>
      </c>
      <c r="G1195" s="38" t="s">
        <v>1146</v>
      </c>
      <c r="H1195" s="38"/>
      <c r="I1195" s="38"/>
      <c r="J1195" s="38"/>
    </row>
    <row r="1196" ht="16.5" spans="1:10">
      <c r="A1196" s="38"/>
      <c r="B1196" s="41" t="s">
        <v>336</v>
      </c>
      <c r="C1196" s="38"/>
      <c r="D1196" s="38" t="s">
        <v>141</v>
      </c>
      <c r="E1196" s="38">
        <v>7</v>
      </c>
      <c r="F1196" s="38">
        <v>11</v>
      </c>
      <c r="G1196" s="38" t="s">
        <v>889</v>
      </c>
      <c r="H1196" s="41" t="s">
        <v>1147</v>
      </c>
      <c r="I1196" s="38"/>
      <c r="J1196" s="38"/>
    </row>
    <row r="1197" ht="16.5" spans="1:10">
      <c r="A1197" s="38"/>
      <c r="B1197" s="38"/>
      <c r="C1197" s="38"/>
      <c r="D1197" s="38" t="s">
        <v>271</v>
      </c>
      <c r="E1197" s="38">
        <v>8</v>
      </c>
      <c r="F1197" s="38">
        <v>15</v>
      </c>
      <c r="G1197" s="38" t="s">
        <v>1148</v>
      </c>
      <c r="H1197" s="41" t="s">
        <v>357</v>
      </c>
      <c r="I1197" s="38"/>
      <c r="J1197" s="38"/>
    </row>
    <row r="1198" ht="16.5" spans="1:10">
      <c r="A1198" s="38"/>
      <c r="B1198" s="38"/>
      <c r="C1198" s="41" t="s">
        <v>273</v>
      </c>
      <c r="D1198" s="38" t="s">
        <v>410</v>
      </c>
      <c r="E1198" s="38">
        <v>9</v>
      </c>
      <c r="F1198" s="38">
        <v>16</v>
      </c>
      <c r="G1198" s="38" t="s">
        <v>874</v>
      </c>
      <c r="H1198" s="41" t="s">
        <v>350</v>
      </c>
      <c r="I1198" s="38"/>
      <c r="J1198" s="38"/>
    </row>
    <row r="1199" ht="16.5" spans="1:10">
      <c r="A1199" s="38"/>
      <c r="B1199" s="38"/>
      <c r="C1199" s="41" t="s">
        <v>1149</v>
      </c>
      <c r="D1199" s="38" t="s">
        <v>274</v>
      </c>
      <c r="E1199" s="38">
        <v>10</v>
      </c>
      <c r="F1199" s="38">
        <v>21</v>
      </c>
      <c r="G1199" s="38" t="s">
        <v>877</v>
      </c>
      <c r="H1199" s="41" t="s">
        <v>1058</v>
      </c>
      <c r="I1199" s="38"/>
      <c r="J1199" s="38"/>
    </row>
    <row r="1200" ht="16.5" spans="1:10">
      <c r="A1200" s="38"/>
      <c r="B1200" s="38"/>
      <c r="C1200" s="41" t="s">
        <v>422</v>
      </c>
      <c r="D1200" s="38" t="s">
        <v>298</v>
      </c>
      <c r="E1200" s="38">
        <v>18</v>
      </c>
      <c r="F1200" s="38">
        <v>22</v>
      </c>
      <c r="G1200" s="38" t="s">
        <v>878</v>
      </c>
      <c r="H1200" s="38"/>
      <c r="I1200" s="38"/>
      <c r="J1200" s="38"/>
    </row>
    <row r="1201" ht="16.5" spans="1:10">
      <c r="A1201" s="38"/>
      <c r="B1201" s="38"/>
      <c r="C1201" s="38"/>
      <c r="D1201" s="38" t="s">
        <v>286</v>
      </c>
      <c r="E1201" s="38">
        <v>22</v>
      </c>
      <c r="F1201" s="38">
        <v>29</v>
      </c>
      <c r="G1201" s="38" t="s">
        <v>879</v>
      </c>
      <c r="H1201" s="41" t="s">
        <v>273</v>
      </c>
      <c r="I1201" s="38"/>
      <c r="J1201" s="38"/>
    </row>
    <row r="1202" ht="15" spans="1:10">
      <c r="A1202" s="38"/>
      <c r="B1202" s="38"/>
      <c r="C1202" s="38"/>
      <c r="D1202" s="38" t="s">
        <v>166</v>
      </c>
      <c r="E1202" s="38">
        <v>23</v>
      </c>
      <c r="F1202" s="38">
        <v>30</v>
      </c>
      <c r="G1202" s="38" t="s">
        <v>880</v>
      </c>
      <c r="H1202" s="38"/>
      <c r="I1202" s="38"/>
      <c r="J1202" s="38"/>
    </row>
    <row r="1203" ht="16.5" spans="1:10">
      <c r="A1203" s="38"/>
      <c r="B1203" s="38"/>
      <c r="C1203" s="41" t="s">
        <v>284</v>
      </c>
      <c r="D1203" s="38" t="s">
        <v>173</v>
      </c>
      <c r="E1203" s="38">
        <v>32</v>
      </c>
      <c r="F1203" s="38">
        <v>31</v>
      </c>
      <c r="G1203" s="38" t="s">
        <v>1150</v>
      </c>
      <c r="H1203" s="38"/>
      <c r="I1203" s="38"/>
      <c r="J1203" s="38"/>
    </row>
    <row r="1204" ht="15" spans="1:10">
      <c r="A1204" s="40" t="s">
        <v>290</v>
      </c>
      <c r="B1204" s="40"/>
      <c r="C1204" s="40"/>
      <c r="D1204" s="40"/>
      <c r="E1204" s="40"/>
      <c r="F1204" s="38" t="s">
        <v>290</v>
      </c>
      <c r="G1204" s="38"/>
      <c r="H1204" s="38"/>
      <c r="I1204" s="38"/>
      <c r="J1204" s="38"/>
    </row>
    <row r="1205" ht="15" spans="1:10">
      <c r="A1205" s="40" t="s">
        <v>104</v>
      </c>
      <c r="B1205" s="40" t="s">
        <v>103</v>
      </c>
      <c r="C1205" s="38" t="s">
        <v>291</v>
      </c>
      <c r="D1205" s="38" t="s">
        <v>265</v>
      </c>
      <c r="E1205" s="38" t="s">
        <v>92</v>
      </c>
      <c r="F1205" s="38" t="s">
        <v>92</v>
      </c>
      <c r="G1205" s="38" t="s">
        <v>265</v>
      </c>
      <c r="H1205" s="38" t="s">
        <v>291</v>
      </c>
      <c r="I1205" s="38" t="s">
        <v>103</v>
      </c>
      <c r="J1205" s="38" t="s">
        <v>104</v>
      </c>
    </row>
    <row r="1206" ht="16.5" spans="1:10">
      <c r="A1206" s="38"/>
      <c r="B1206" s="38"/>
      <c r="C1206" s="41" t="s">
        <v>284</v>
      </c>
      <c r="D1206" s="38" t="s">
        <v>138</v>
      </c>
      <c r="E1206" s="38">
        <v>4</v>
      </c>
      <c r="F1206" s="38">
        <v>1</v>
      </c>
      <c r="G1206" s="38" t="s">
        <v>1151</v>
      </c>
      <c r="H1206" s="38"/>
      <c r="I1206" s="38"/>
      <c r="J1206" s="38"/>
    </row>
    <row r="1207" ht="15" spans="1:10">
      <c r="A1207" s="38"/>
      <c r="B1207" s="38"/>
      <c r="C1207" s="38"/>
      <c r="D1207" s="38" t="s">
        <v>205</v>
      </c>
      <c r="E1207" s="38">
        <v>6</v>
      </c>
      <c r="F1207" s="38">
        <v>3</v>
      </c>
      <c r="G1207" s="38" t="s">
        <v>885</v>
      </c>
      <c r="H1207" s="38"/>
      <c r="I1207" s="38"/>
      <c r="J1207" s="38"/>
    </row>
    <row r="1208" ht="16.5" spans="1:10">
      <c r="A1208" s="38"/>
      <c r="B1208" s="38"/>
      <c r="C1208" s="41" t="s">
        <v>1149</v>
      </c>
      <c r="D1208" s="38" t="s">
        <v>151</v>
      </c>
      <c r="E1208" s="38">
        <v>11</v>
      </c>
      <c r="F1208" s="38">
        <v>5</v>
      </c>
      <c r="G1208" s="38" t="s">
        <v>887</v>
      </c>
      <c r="H1208" s="38"/>
      <c r="I1208" s="38"/>
      <c r="J1208" s="38"/>
    </row>
    <row r="1209" ht="16.5" spans="1:10">
      <c r="A1209" s="38"/>
      <c r="B1209" s="38"/>
      <c r="C1209" s="38"/>
      <c r="D1209" s="38" t="s">
        <v>152</v>
      </c>
      <c r="E1209" s="38">
        <v>12</v>
      </c>
      <c r="F1209" s="38">
        <v>9</v>
      </c>
      <c r="G1209" s="38" t="s">
        <v>871</v>
      </c>
      <c r="H1209" s="41" t="s">
        <v>1147</v>
      </c>
      <c r="I1209" s="38"/>
      <c r="J1209" s="38"/>
    </row>
    <row r="1210" ht="16.5" spans="1:10">
      <c r="A1210" s="38"/>
      <c r="B1210" s="38"/>
      <c r="C1210" s="41" t="s">
        <v>947</v>
      </c>
      <c r="D1210" s="38" t="s">
        <v>153</v>
      </c>
      <c r="E1210" s="38">
        <v>13</v>
      </c>
      <c r="F1210" s="38">
        <v>14</v>
      </c>
      <c r="G1210" s="38" t="s">
        <v>872</v>
      </c>
      <c r="H1210" s="38"/>
      <c r="I1210" s="38"/>
      <c r="J1210" s="38"/>
    </row>
    <row r="1211" ht="16.5" spans="1:10">
      <c r="A1211" s="38"/>
      <c r="B1211" s="38"/>
      <c r="C1211" s="41" t="s">
        <v>422</v>
      </c>
      <c r="D1211" s="38" t="s">
        <v>156</v>
      </c>
      <c r="E1211" s="38">
        <v>16</v>
      </c>
      <c r="F1211" s="38">
        <v>17</v>
      </c>
      <c r="G1211" s="38" t="s">
        <v>890</v>
      </c>
      <c r="H1211" s="38"/>
      <c r="I1211" s="38"/>
      <c r="J1211" s="38"/>
    </row>
    <row r="1212" ht="15" spans="1:10">
      <c r="A1212" s="38"/>
      <c r="B1212" s="38"/>
      <c r="C1212" s="38"/>
      <c r="D1212" s="38" t="s">
        <v>161</v>
      </c>
      <c r="E1212" s="38">
        <v>19</v>
      </c>
      <c r="F1212" s="38">
        <v>19</v>
      </c>
      <c r="G1212" s="38" t="s">
        <v>1152</v>
      </c>
      <c r="H1212" s="38"/>
      <c r="I1212" s="38"/>
      <c r="J1212" s="38"/>
    </row>
    <row r="1213" ht="16.5" spans="1:10">
      <c r="A1213" s="38"/>
      <c r="B1213" s="38"/>
      <c r="C1213" s="38"/>
      <c r="D1213" s="38" t="s">
        <v>162</v>
      </c>
      <c r="E1213" s="38">
        <v>20</v>
      </c>
      <c r="F1213" s="38">
        <v>23</v>
      </c>
      <c r="G1213" s="38" t="s">
        <v>892</v>
      </c>
      <c r="H1213" s="41" t="s">
        <v>350</v>
      </c>
      <c r="I1213" s="38"/>
      <c r="J1213" s="38"/>
    </row>
    <row r="1214" ht="15" spans="1:10">
      <c r="A1214" s="38"/>
      <c r="B1214" s="38"/>
      <c r="C1214" s="38"/>
      <c r="D1214" s="38" t="s">
        <v>167</v>
      </c>
      <c r="E1214" s="38">
        <v>25</v>
      </c>
      <c r="F1214" s="38">
        <v>25</v>
      </c>
      <c r="G1214" s="38" t="s">
        <v>893</v>
      </c>
      <c r="H1214" s="38"/>
      <c r="I1214" s="38"/>
      <c r="J1214" s="38"/>
    </row>
    <row r="1215" ht="16.5" spans="1:10">
      <c r="A1215" s="38"/>
      <c r="B1215" s="38"/>
      <c r="C1215" s="41" t="s">
        <v>273</v>
      </c>
      <c r="D1215" s="38" t="s">
        <v>169</v>
      </c>
      <c r="E1215" s="38">
        <v>27</v>
      </c>
      <c r="F1215" s="38">
        <v>32</v>
      </c>
      <c r="G1215" s="38" t="s">
        <v>881</v>
      </c>
      <c r="H1215" s="41" t="s">
        <v>357</v>
      </c>
      <c r="I1215" s="38"/>
      <c r="J1215" s="38"/>
    </row>
    <row r="1216" ht="16.5" spans="1:10">
      <c r="A1216" s="38"/>
      <c r="B1216" s="38"/>
      <c r="C1216" s="38"/>
      <c r="D1216" s="38" t="s">
        <v>233</v>
      </c>
      <c r="E1216" s="38">
        <v>31</v>
      </c>
      <c r="F1216" s="38">
        <v>36</v>
      </c>
      <c r="G1216" s="38" t="s">
        <v>882</v>
      </c>
      <c r="H1216" s="41" t="s">
        <v>1058</v>
      </c>
      <c r="I1216" s="38"/>
      <c r="J1216" s="38"/>
    </row>
    <row r="1217" ht="16.5" spans="1:10">
      <c r="A1217" s="38"/>
      <c r="B1217" s="38"/>
      <c r="C1217" s="38"/>
      <c r="D1217" s="38" t="s">
        <v>214</v>
      </c>
      <c r="E1217" s="38">
        <v>33</v>
      </c>
      <c r="F1217" s="38">
        <v>40</v>
      </c>
      <c r="G1217" s="38" t="s">
        <v>895</v>
      </c>
      <c r="H1217" s="41" t="s">
        <v>273</v>
      </c>
      <c r="I1217" s="38"/>
      <c r="J1217" s="38"/>
    </row>
    <row r="1218" ht="15" spans="1:10">
      <c r="A1218" s="38" t="s">
        <v>306</v>
      </c>
      <c r="B1218" s="38"/>
      <c r="C1218" s="38"/>
      <c r="D1218" s="38" t="s">
        <v>307</v>
      </c>
      <c r="E1218" s="38"/>
      <c r="F1218" s="38" t="s">
        <v>307</v>
      </c>
      <c r="G1218" s="38"/>
      <c r="H1218" s="38" t="s">
        <v>896</v>
      </c>
      <c r="I1218" s="38"/>
      <c r="J1218" s="38"/>
    </row>
    <row r="1219" ht="15" spans="1:10">
      <c r="A1219" s="38" t="s">
        <v>309</v>
      </c>
      <c r="B1219" s="38"/>
      <c r="C1219" s="38"/>
      <c r="D1219" s="38" t="s">
        <v>310</v>
      </c>
      <c r="E1219" s="38"/>
      <c r="F1219" s="38" t="s">
        <v>310</v>
      </c>
      <c r="G1219" s="38"/>
      <c r="H1219" s="38" t="s">
        <v>655</v>
      </c>
      <c r="I1219" s="38"/>
      <c r="J1219" s="38"/>
    </row>
    <row r="1220" ht="16.5" spans="1:10">
      <c r="A1220" s="38" t="s">
        <v>1153</v>
      </c>
      <c r="B1220" s="38"/>
      <c r="C1220" s="38"/>
      <c r="D1220" s="41" t="s">
        <v>1154</v>
      </c>
      <c r="E1220" s="42"/>
      <c r="F1220" s="42"/>
      <c r="G1220" s="38"/>
      <c r="H1220" s="41"/>
      <c r="I1220" s="41"/>
      <c r="J1220" s="41"/>
    </row>
    <row r="1221" ht="16.5" spans="1:10">
      <c r="A1221" s="38" t="s">
        <v>1024</v>
      </c>
      <c r="B1221" s="38"/>
      <c r="C1221" s="38"/>
      <c r="D1221" s="41" t="s">
        <v>566</v>
      </c>
      <c r="E1221" s="56"/>
      <c r="F1221" s="56"/>
      <c r="G1221" s="38"/>
      <c r="H1221" s="41"/>
      <c r="I1221" s="41"/>
      <c r="J1221" s="41"/>
    </row>
    <row r="1222" ht="16.5" spans="1:10">
      <c r="A1222" s="38" t="s">
        <v>518</v>
      </c>
      <c r="B1222" s="38"/>
      <c r="C1222" s="38"/>
      <c r="D1222" s="41" t="s">
        <v>757</v>
      </c>
      <c r="E1222" s="56" t="s">
        <v>317</v>
      </c>
      <c r="F1222" s="56" t="s">
        <v>317</v>
      </c>
      <c r="G1222" s="38"/>
      <c r="H1222" s="41"/>
      <c r="I1222" s="41"/>
      <c r="J1222" s="41"/>
    </row>
    <row r="1223" ht="16.5" spans="1:10">
      <c r="A1223" s="38" t="s">
        <v>315</v>
      </c>
      <c r="B1223" s="38"/>
      <c r="C1223" s="38"/>
      <c r="D1223" s="41" t="s">
        <v>421</v>
      </c>
      <c r="E1223" s="56" t="s">
        <v>319</v>
      </c>
      <c r="F1223" s="56" t="s">
        <v>319</v>
      </c>
      <c r="G1223" s="38"/>
      <c r="H1223" s="41"/>
      <c r="I1223" s="41"/>
      <c r="J1223" s="41"/>
    </row>
    <row r="1224" ht="16.5" spans="1:10">
      <c r="A1224" s="38" t="s">
        <v>986</v>
      </c>
      <c r="B1224" s="38"/>
      <c r="C1224" s="38"/>
      <c r="D1224" s="41" t="s">
        <v>590</v>
      </c>
      <c r="E1224" s="71"/>
      <c r="F1224" s="71"/>
      <c r="G1224" s="38"/>
      <c r="H1224" s="41"/>
      <c r="I1224" s="41"/>
      <c r="J1224" s="41"/>
    </row>
    <row r="1225" ht="15" spans="1:10">
      <c r="A1225" s="44" t="s">
        <v>320</v>
      </c>
      <c r="B1225" s="44"/>
      <c r="C1225" s="44"/>
      <c r="D1225" s="44"/>
      <c r="E1225" s="44"/>
      <c r="F1225" s="44"/>
      <c r="G1225" s="44"/>
      <c r="H1225" s="44"/>
      <c r="I1225" s="44"/>
      <c r="J1225" s="44"/>
    </row>
  </sheetData>
  <mergeCells count="1151">
    <mergeCell ref="A1:J1"/>
    <mergeCell ref="B2:D2"/>
    <mergeCell ref="E2:F2"/>
    <mergeCell ref="G2:H2"/>
    <mergeCell ref="B3:C3"/>
    <mergeCell ref="E3:F3"/>
    <mergeCell ref="B4:C4"/>
    <mergeCell ref="D4:E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5:C35"/>
    <mergeCell ref="D35:E35"/>
    <mergeCell ref="F35:G35"/>
    <mergeCell ref="H35:J35"/>
    <mergeCell ref="A36:C36"/>
    <mergeCell ref="D36:E36"/>
    <mergeCell ref="F36:G36"/>
    <mergeCell ref="H36:J36"/>
    <mergeCell ref="A37:C37"/>
    <mergeCell ref="H37:J37"/>
    <mergeCell ref="A38:C38"/>
    <mergeCell ref="H38:J38"/>
    <mergeCell ref="A39:C39"/>
    <mergeCell ref="H39:J39"/>
    <mergeCell ref="A40:J40"/>
    <mergeCell ref="A41:J41"/>
    <mergeCell ref="B42:D42"/>
    <mergeCell ref="E42:F42"/>
    <mergeCell ref="G42:H42"/>
    <mergeCell ref="B43:C43"/>
    <mergeCell ref="E43:F43"/>
    <mergeCell ref="B44:C44"/>
    <mergeCell ref="D44:E44"/>
    <mergeCell ref="C45:E45"/>
    <mergeCell ref="F45:H45"/>
    <mergeCell ref="C46:D46"/>
    <mergeCell ref="E46:F46"/>
    <mergeCell ref="G46:H46"/>
    <mergeCell ref="C47:D47"/>
    <mergeCell ref="E47:F47"/>
    <mergeCell ref="G47:H47"/>
    <mergeCell ref="A48:E48"/>
    <mergeCell ref="F48:J48"/>
    <mergeCell ref="A61:E61"/>
    <mergeCell ref="F61:J61"/>
    <mergeCell ref="A75:C75"/>
    <mergeCell ref="D75:E75"/>
    <mergeCell ref="F75:G75"/>
    <mergeCell ref="H75:J75"/>
    <mergeCell ref="A76:C76"/>
    <mergeCell ref="D76:E76"/>
    <mergeCell ref="F76:G76"/>
    <mergeCell ref="H76:J76"/>
    <mergeCell ref="A77:C77"/>
    <mergeCell ref="H77:J77"/>
    <mergeCell ref="A78:C78"/>
    <mergeCell ref="H78:J78"/>
    <mergeCell ref="A79:J79"/>
    <mergeCell ref="A80:J80"/>
    <mergeCell ref="A81:J81"/>
    <mergeCell ref="B82:D82"/>
    <mergeCell ref="E82:F82"/>
    <mergeCell ref="G82:H82"/>
    <mergeCell ref="B83:C83"/>
    <mergeCell ref="E83:F83"/>
    <mergeCell ref="B84:C84"/>
    <mergeCell ref="D84:E84"/>
    <mergeCell ref="C85:E85"/>
    <mergeCell ref="F85:H85"/>
    <mergeCell ref="C86:D86"/>
    <mergeCell ref="E86:F86"/>
    <mergeCell ref="G86:H86"/>
    <mergeCell ref="C87:D87"/>
    <mergeCell ref="E87:F87"/>
    <mergeCell ref="G87:H87"/>
    <mergeCell ref="A88:E88"/>
    <mergeCell ref="F88:J88"/>
    <mergeCell ref="A101:E101"/>
    <mergeCell ref="F101:J101"/>
    <mergeCell ref="A115:C115"/>
    <mergeCell ref="D115:E115"/>
    <mergeCell ref="F115:G115"/>
    <mergeCell ref="H115:J115"/>
    <mergeCell ref="A116:C116"/>
    <mergeCell ref="D116:E116"/>
    <mergeCell ref="F116:G116"/>
    <mergeCell ref="H116:J116"/>
    <mergeCell ref="A117:C117"/>
    <mergeCell ref="H117:J117"/>
    <mergeCell ref="A118:C118"/>
    <mergeCell ref="H118:J118"/>
    <mergeCell ref="A119:C119"/>
    <mergeCell ref="H119:J119"/>
    <mergeCell ref="A120:J120"/>
    <mergeCell ref="A121:J121"/>
    <mergeCell ref="A122:J122"/>
    <mergeCell ref="B123:D123"/>
    <mergeCell ref="E123:F123"/>
    <mergeCell ref="G123:H123"/>
    <mergeCell ref="B124:C124"/>
    <mergeCell ref="E124:F124"/>
    <mergeCell ref="B125:C125"/>
    <mergeCell ref="D125:E125"/>
    <mergeCell ref="C126:E126"/>
    <mergeCell ref="F126:H126"/>
    <mergeCell ref="C127:D127"/>
    <mergeCell ref="E127:F127"/>
    <mergeCell ref="G127:H127"/>
    <mergeCell ref="C128:D128"/>
    <mergeCell ref="E128:F128"/>
    <mergeCell ref="G128:H128"/>
    <mergeCell ref="A129:E129"/>
    <mergeCell ref="F129:J129"/>
    <mergeCell ref="A142:E142"/>
    <mergeCell ref="F142:J142"/>
    <mergeCell ref="A156:C156"/>
    <mergeCell ref="D156:E156"/>
    <mergeCell ref="F156:G156"/>
    <mergeCell ref="H156:J156"/>
    <mergeCell ref="A157:C157"/>
    <mergeCell ref="D157:E157"/>
    <mergeCell ref="F157:G157"/>
    <mergeCell ref="H157:J157"/>
    <mergeCell ref="A158:C158"/>
    <mergeCell ref="H158:J158"/>
    <mergeCell ref="A159:C159"/>
    <mergeCell ref="H159:J159"/>
    <mergeCell ref="A160:J160"/>
    <mergeCell ref="A161:J161"/>
    <mergeCell ref="A162:J162"/>
    <mergeCell ref="B163:D163"/>
    <mergeCell ref="E163:F163"/>
    <mergeCell ref="G163:H163"/>
    <mergeCell ref="B164:C164"/>
    <mergeCell ref="E164:F164"/>
    <mergeCell ref="B165:C165"/>
    <mergeCell ref="D165:E165"/>
    <mergeCell ref="C166:E166"/>
    <mergeCell ref="F166:H166"/>
    <mergeCell ref="C167:D167"/>
    <mergeCell ref="E167:F167"/>
    <mergeCell ref="G167:H167"/>
    <mergeCell ref="C168:D168"/>
    <mergeCell ref="E168:F168"/>
    <mergeCell ref="G168:H168"/>
    <mergeCell ref="A169:E169"/>
    <mergeCell ref="F169:J169"/>
    <mergeCell ref="A182:E182"/>
    <mergeCell ref="F182:J182"/>
    <mergeCell ref="A196:C196"/>
    <mergeCell ref="D196:E196"/>
    <mergeCell ref="F196:G196"/>
    <mergeCell ref="H196:J196"/>
    <mergeCell ref="A197:C197"/>
    <mergeCell ref="D197:E197"/>
    <mergeCell ref="F197:G197"/>
    <mergeCell ref="H197:J197"/>
    <mergeCell ref="A198:C198"/>
    <mergeCell ref="H198:J198"/>
    <mergeCell ref="A199:C199"/>
    <mergeCell ref="H199:J199"/>
    <mergeCell ref="A200:C200"/>
    <mergeCell ref="H200:J200"/>
    <mergeCell ref="A201:J201"/>
    <mergeCell ref="A202:J202"/>
    <mergeCell ref="B203:D203"/>
    <mergeCell ref="E203:F203"/>
    <mergeCell ref="G203:H203"/>
    <mergeCell ref="B204:C204"/>
    <mergeCell ref="E204:F204"/>
    <mergeCell ref="B205:C205"/>
    <mergeCell ref="D205:E205"/>
    <mergeCell ref="C206:E206"/>
    <mergeCell ref="F206:H206"/>
    <mergeCell ref="C207:D207"/>
    <mergeCell ref="E207:F207"/>
    <mergeCell ref="G207:H207"/>
    <mergeCell ref="C208:D208"/>
    <mergeCell ref="E208:F208"/>
    <mergeCell ref="G208:H208"/>
    <mergeCell ref="A209:E209"/>
    <mergeCell ref="F209:J209"/>
    <mergeCell ref="A222:E222"/>
    <mergeCell ref="F222:J222"/>
    <mergeCell ref="A236:C236"/>
    <mergeCell ref="D236:E236"/>
    <mergeCell ref="F236:G236"/>
    <mergeCell ref="H236:J236"/>
    <mergeCell ref="A237:C237"/>
    <mergeCell ref="D237:E237"/>
    <mergeCell ref="F237:G237"/>
    <mergeCell ref="H237:J237"/>
    <mergeCell ref="A238:C238"/>
    <mergeCell ref="H238:J238"/>
    <mergeCell ref="A239:C239"/>
    <mergeCell ref="H239:J239"/>
    <mergeCell ref="A240:C240"/>
    <mergeCell ref="H240:J240"/>
    <mergeCell ref="A241:C241"/>
    <mergeCell ref="H241:J241"/>
    <mergeCell ref="A242:J242"/>
    <mergeCell ref="A243:J243"/>
    <mergeCell ref="A244:J244"/>
    <mergeCell ref="B245:D245"/>
    <mergeCell ref="E245:F245"/>
    <mergeCell ref="G245:H245"/>
    <mergeCell ref="B246:C246"/>
    <mergeCell ref="E246:F246"/>
    <mergeCell ref="B247:C247"/>
    <mergeCell ref="D247:E247"/>
    <mergeCell ref="C248:E248"/>
    <mergeCell ref="F248:H248"/>
    <mergeCell ref="C249:D249"/>
    <mergeCell ref="E249:F249"/>
    <mergeCell ref="G249:H249"/>
    <mergeCell ref="C250:D250"/>
    <mergeCell ref="E250:F250"/>
    <mergeCell ref="G250:H250"/>
    <mergeCell ref="A251:E251"/>
    <mergeCell ref="F251:J251"/>
    <mergeCell ref="A264:E264"/>
    <mergeCell ref="F264:J264"/>
    <mergeCell ref="A278:C278"/>
    <mergeCell ref="D278:E278"/>
    <mergeCell ref="F278:G278"/>
    <mergeCell ref="H278:J278"/>
    <mergeCell ref="A279:C279"/>
    <mergeCell ref="D279:E279"/>
    <mergeCell ref="F279:G279"/>
    <mergeCell ref="H279:J279"/>
    <mergeCell ref="A280:C280"/>
    <mergeCell ref="H280:J280"/>
    <mergeCell ref="A281:C281"/>
    <mergeCell ref="H281:J281"/>
    <mergeCell ref="A282:J282"/>
    <mergeCell ref="A283:J283"/>
    <mergeCell ref="B284:D284"/>
    <mergeCell ref="E284:F284"/>
    <mergeCell ref="G284:H284"/>
    <mergeCell ref="B285:C285"/>
    <mergeCell ref="E285:F285"/>
    <mergeCell ref="B286:C286"/>
    <mergeCell ref="D286:E286"/>
    <mergeCell ref="C287:E287"/>
    <mergeCell ref="F287:H287"/>
    <mergeCell ref="C288:D288"/>
    <mergeCell ref="E288:F288"/>
    <mergeCell ref="G288:H288"/>
    <mergeCell ref="C289:D289"/>
    <mergeCell ref="E289:F289"/>
    <mergeCell ref="G289:H289"/>
    <mergeCell ref="A290:E290"/>
    <mergeCell ref="F290:J290"/>
    <mergeCell ref="A303:E303"/>
    <mergeCell ref="F303:J303"/>
    <mergeCell ref="A317:C317"/>
    <mergeCell ref="D317:E317"/>
    <mergeCell ref="F317:G317"/>
    <mergeCell ref="H317:J317"/>
    <mergeCell ref="A318:C318"/>
    <mergeCell ref="D318:E318"/>
    <mergeCell ref="F318:G318"/>
    <mergeCell ref="H318:J318"/>
    <mergeCell ref="A319:C319"/>
    <mergeCell ref="H319:J319"/>
    <mergeCell ref="A320:C320"/>
    <mergeCell ref="H320:J320"/>
    <mergeCell ref="A321:C321"/>
    <mergeCell ref="H321:J321"/>
    <mergeCell ref="A322:C322"/>
    <mergeCell ref="H322:J322"/>
    <mergeCell ref="A323:C323"/>
    <mergeCell ref="H323:J323"/>
    <mergeCell ref="A324:J324"/>
    <mergeCell ref="A325:J325"/>
    <mergeCell ref="B326:D326"/>
    <mergeCell ref="E326:F326"/>
    <mergeCell ref="G326:H326"/>
    <mergeCell ref="B327:C327"/>
    <mergeCell ref="E327:F327"/>
    <mergeCell ref="B328:C328"/>
    <mergeCell ref="D328:E328"/>
    <mergeCell ref="C329:E329"/>
    <mergeCell ref="F329:H329"/>
    <mergeCell ref="C330:D330"/>
    <mergeCell ref="E330:F330"/>
    <mergeCell ref="G330:H330"/>
    <mergeCell ref="C331:D331"/>
    <mergeCell ref="E331:F331"/>
    <mergeCell ref="G331:H331"/>
    <mergeCell ref="A332:E332"/>
    <mergeCell ref="F332:J332"/>
    <mergeCell ref="A345:E345"/>
    <mergeCell ref="F345:J345"/>
    <mergeCell ref="A359:C359"/>
    <mergeCell ref="D359:E359"/>
    <mergeCell ref="F359:G359"/>
    <mergeCell ref="H359:J359"/>
    <mergeCell ref="A360:C360"/>
    <mergeCell ref="D360:E360"/>
    <mergeCell ref="F360:G360"/>
    <mergeCell ref="H360:J360"/>
    <mergeCell ref="A361:C361"/>
    <mergeCell ref="H361:J361"/>
    <mergeCell ref="A362:C362"/>
    <mergeCell ref="H362:J362"/>
    <mergeCell ref="A363:C363"/>
    <mergeCell ref="H363:J363"/>
    <mergeCell ref="A364:C364"/>
    <mergeCell ref="H364:J364"/>
    <mergeCell ref="A365:C365"/>
    <mergeCell ref="H365:J365"/>
    <mergeCell ref="A366:C366"/>
    <mergeCell ref="H366:J366"/>
    <mergeCell ref="A367:J367"/>
    <mergeCell ref="A368:J368"/>
    <mergeCell ref="B369:D369"/>
    <mergeCell ref="E369:F369"/>
    <mergeCell ref="G369:H369"/>
    <mergeCell ref="B370:C370"/>
    <mergeCell ref="E370:F370"/>
    <mergeCell ref="B371:C371"/>
    <mergeCell ref="D371:E371"/>
    <mergeCell ref="C372:E372"/>
    <mergeCell ref="F372:H372"/>
    <mergeCell ref="C373:D373"/>
    <mergeCell ref="E373:F373"/>
    <mergeCell ref="G373:H373"/>
    <mergeCell ref="C374:D374"/>
    <mergeCell ref="E374:F374"/>
    <mergeCell ref="G374:H374"/>
    <mergeCell ref="A375:E375"/>
    <mergeCell ref="F375:J375"/>
    <mergeCell ref="A388:E388"/>
    <mergeCell ref="F388:J388"/>
    <mergeCell ref="A402:C402"/>
    <mergeCell ref="D402:E402"/>
    <mergeCell ref="F402:G402"/>
    <mergeCell ref="H402:J402"/>
    <mergeCell ref="A403:C403"/>
    <mergeCell ref="D403:E403"/>
    <mergeCell ref="F403:G403"/>
    <mergeCell ref="H403:J403"/>
    <mergeCell ref="A404:C404"/>
    <mergeCell ref="H404:J404"/>
    <mergeCell ref="A405:C405"/>
    <mergeCell ref="H405:J405"/>
    <mergeCell ref="A406:C406"/>
    <mergeCell ref="H406:J406"/>
    <mergeCell ref="A407:C407"/>
    <mergeCell ref="H407:J407"/>
    <mergeCell ref="A408:C408"/>
    <mergeCell ref="H408:J408"/>
    <mergeCell ref="A409:J409"/>
    <mergeCell ref="A410:J410"/>
    <mergeCell ref="B411:D411"/>
    <mergeCell ref="E411:F411"/>
    <mergeCell ref="G411:H411"/>
    <mergeCell ref="B412:C412"/>
    <mergeCell ref="E412:F412"/>
    <mergeCell ref="B413:C413"/>
    <mergeCell ref="D413:E413"/>
    <mergeCell ref="C414:E414"/>
    <mergeCell ref="F414:H414"/>
    <mergeCell ref="C415:D415"/>
    <mergeCell ref="E415:F415"/>
    <mergeCell ref="G415:H415"/>
    <mergeCell ref="C416:D416"/>
    <mergeCell ref="E416:F416"/>
    <mergeCell ref="G416:H416"/>
    <mergeCell ref="A417:E417"/>
    <mergeCell ref="F417:J417"/>
    <mergeCell ref="A430:E430"/>
    <mergeCell ref="F430:J430"/>
    <mergeCell ref="A444:C444"/>
    <mergeCell ref="D444:E444"/>
    <mergeCell ref="F444:G444"/>
    <mergeCell ref="H444:J444"/>
    <mergeCell ref="A445:C445"/>
    <mergeCell ref="D445:E445"/>
    <mergeCell ref="F445:G445"/>
    <mergeCell ref="H445:J445"/>
    <mergeCell ref="A446:C446"/>
    <mergeCell ref="H446:J446"/>
    <mergeCell ref="A447:C447"/>
    <mergeCell ref="H447:J447"/>
    <mergeCell ref="A448:C448"/>
    <mergeCell ref="H448:J448"/>
    <mergeCell ref="A449:C449"/>
    <mergeCell ref="H449:J449"/>
    <mergeCell ref="A450:C450"/>
    <mergeCell ref="H450:J450"/>
    <mergeCell ref="A451:J451"/>
    <mergeCell ref="A452:J452"/>
    <mergeCell ref="B453:D453"/>
    <mergeCell ref="E453:F453"/>
    <mergeCell ref="G453:H453"/>
    <mergeCell ref="B454:C454"/>
    <mergeCell ref="E454:F454"/>
    <mergeCell ref="B455:C455"/>
    <mergeCell ref="D455:E455"/>
    <mergeCell ref="C456:E456"/>
    <mergeCell ref="F456:H456"/>
    <mergeCell ref="C457:D457"/>
    <mergeCell ref="E457:F457"/>
    <mergeCell ref="G457:H457"/>
    <mergeCell ref="C458:D458"/>
    <mergeCell ref="E458:F458"/>
    <mergeCell ref="G458:H458"/>
    <mergeCell ref="A459:E459"/>
    <mergeCell ref="F459:J459"/>
    <mergeCell ref="A472:E472"/>
    <mergeCell ref="F472:J472"/>
    <mergeCell ref="A486:C486"/>
    <mergeCell ref="D486:E486"/>
    <mergeCell ref="F486:G486"/>
    <mergeCell ref="H486:J486"/>
    <mergeCell ref="A487:C487"/>
    <mergeCell ref="D487:E487"/>
    <mergeCell ref="F487:G487"/>
    <mergeCell ref="H487:J487"/>
    <mergeCell ref="A488:C488"/>
    <mergeCell ref="H488:J488"/>
    <mergeCell ref="A489:C489"/>
    <mergeCell ref="H489:J489"/>
    <mergeCell ref="A490:J490"/>
    <mergeCell ref="A491:J491"/>
    <mergeCell ref="B492:D492"/>
    <mergeCell ref="E492:F492"/>
    <mergeCell ref="G492:H492"/>
    <mergeCell ref="B493:C493"/>
    <mergeCell ref="E493:F493"/>
    <mergeCell ref="B494:C494"/>
    <mergeCell ref="D494:E494"/>
    <mergeCell ref="C495:E495"/>
    <mergeCell ref="F495:H495"/>
    <mergeCell ref="C496:D496"/>
    <mergeCell ref="E496:F496"/>
    <mergeCell ref="G496:H496"/>
    <mergeCell ref="C497:D497"/>
    <mergeCell ref="E497:F497"/>
    <mergeCell ref="G497:H497"/>
    <mergeCell ref="A498:E498"/>
    <mergeCell ref="F498:J498"/>
    <mergeCell ref="A511:E511"/>
    <mergeCell ref="F511:J511"/>
    <mergeCell ref="A525:C525"/>
    <mergeCell ref="D525:E525"/>
    <mergeCell ref="F525:G525"/>
    <mergeCell ref="H525:J525"/>
    <mergeCell ref="A526:C526"/>
    <mergeCell ref="D526:E526"/>
    <mergeCell ref="F526:G526"/>
    <mergeCell ref="H526:J526"/>
    <mergeCell ref="A527:C527"/>
    <mergeCell ref="H527:J527"/>
    <mergeCell ref="A528:C528"/>
    <mergeCell ref="H528:J528"/>
    <mergeCell ref="A529:C529"/>
    <mergeCell ref="H529:J529"/>
    <mergeCell ref="A530:C530"/>
    <mergeCell ref="H530:J530"/>
    <mergeCell ref="A531:J531"/>
    <mergeCell ref="A532:J532"/>
    <mergeCell ref="B533:D533"/>
    <mergeCell ref="E533:F533"/>
    <mergeCell ref="G533:H533"/>
    <mergeCell ref="B534:C534"/>
    <mergeCell ref="E534:F534"/>
    <mergeCell ref="B535:C535"/>
    <mergeCell ref="D535:E535"/>
    <mergeCell ref="C536:E536"/>
    <mergeCell ref="F536:H536"/>
    <mergeCell ref="C537:D537"/>
    <mergeCell ref="E537:F537"/>
    <mergeCell ref="G537:H537"/>
    <mergeCell ref="C538:D538"/>
    <mergeCell ref="E538:F538"/>
    <mergeCell ref="G538:H538"/>
    <mergeCell ref="A539:E539"/>
    <mergeCell ref="F539:J539"/>
    <mergeCell ref="A552:E552"/>
    <mergeCell ref="F552:J552"/>
    <mergeCell ref="A566:C566"/>
    <mergeCell ref="D566:E566"/>
    <mergeCell ref="F566:G566"/>
    <mergeCell ref="H566:J566"/>
    <mergeCell ref="A567:C567"/>
    <mergeCell ref="D567:E567"/>
    <mergeCell ref="F567:G567"/>
    <mergeCell ref="H567:J567"/>
    <mergeCell ref="A568:C568"/>
    <mergeCell ref="H568:J568"/>
    <mergeCell ref="A569:C569"/>
    <mergeCell ref="H569:J569"/>
    <mergeCell ref="A570:C570"/>
    <mergeCell ref="H570:J570"/>
    <mergeCell ref="A571:J571"/>
    <mergeCell ref="A572:J572"/>
    <mergeCell ref="A573:J573"/>
    <mergeCell ref="B574:D574"/>
    <mergeCell ref="E574:F574"/>
    <mergeCell ref="G574:H574"/>
    <mergeCell ref="B575:C575"/>
    <mergeCell ref="E575:F575"/>
    <mergeCell ref="B576:C576"/>
    <mergeCell ref="D576:E576"/>
    <mergeCell ref="C577:E577"/>
    <mergeCell ref="F577:H577"/>
    <mergeCell ref="C578:D578"/>
    <mergeCell ref="E578:F578"/>
    <mergeCell ref="G578:H578"/>
    <mergeCell ref="C579:D579"/>
    <mergeCell ref="E579:F579"/>
    <mergeCell ref="G579:H579"/>
    <mergeCell ref="A580:E580"/>
    <mergeCell ref="F580:J580"/>
    <mergeCell ref="A593:E593"/>
    <mergeCell ref="F593:J593"/>
    <mergeCell ref="A607:C607"/>
    <mergeCell ref="D607:E607"/>
    <mergeCell ref="F607:G607"/>
    <mergeCell ref="H607:J607"/>
    <mergeCell ref="A608:C608"/>
    <mergeCell ref="D608:E608"/>
    <mergeCell ref="F608:G608"/>
    <mergeCell ref="H608:J608"/>
    <mergeCell ref="A609:C609"/>
    <mergeCell ref="H609:J609"/>
    <mergeCell ref="A610:C610"/>
    <mergeCell ref="H610:J610"/>
    <mergeCell ref="A611:J611"/>
    <mergeCell ref="A612:J612"/>
    <mergeCell ref="A613:J613"/>
    <mergeCell ref="B614:D614"/>
    <mergeCell ref="E614:F614"/>
    <mergeCell ref="G614:H614"/>
    <mergeCell ref="B615:C615"/>
    <mergeCell ref="E615:F615"/>
    <mergeCell ref="B616:C616"/>
    <mergeCell ref="D616:E616"/>
    <mergeCell ref="C617:E617"/>
    <mergeCell ref="F617:H617"/>
    <mergeCell ref="C618:D618"/>
    <mergeCell ref="E618:F618"/>
    <mergeCell ref="G618:H618"/>
    <mergeCell ref="C619:D619"/>
    <mergeCell ref="E619:F619"/>
    <mergeCell ref="G619:H619"/>
    <mergeCell ref="A620:E620"/>
    <mergeCell ref="F620:J620"/>
    <mergeCell ref="A633:E633"/>
    <mergeCell ref="F633:J633"/>
    <mergeCell ref="A647:C647"/>
    <mergeCell ref="D647:E647"/>
    <mergeCell ref="F647:G647"/>
    <mergeCell ref="H647:J647"/>
    <mergeCell ref="A648:C648"/>
    <mergeCell ref="D648:E648"/>
    <mergeCell ref="F648:G648"/>
    <mergeCell ref="H648:J648"/>
    <mergeCell ref="A649:C649"/>
    <mergeCell ref="H649:J649"/>
    <mergeCell ref="A650:C650"/>
    <mergeCell ref="H650:J650"/>
    <mergeCell ref="A651:J651"/>
    <mergeCell ref="A652:J652"/>
    <mergeCell ref="B653:D653"/>
    <mergeCell ref="E653:F653"/>
    <mergeCell ref="G653:H653"/>
    <mergeCell ref="B654:C654"/>
    <mergeCell ref="E654:F654"/>
    <mergeCell ref="B655:C655"/>
    <mergeCell ref="D655:E655"/>
    <mergeCell ref="C656:E656"/>
    <mergeCell ref="F656:H656"/>
    <mergeCell ref="C657:D657"/>
    <mergeCell ref="E657:F657"/>
    <mergeCell ref="G657:H657"/>
    <mergeCell ref="C658:D658"/>
    <mergeCell ref="E658:F658"/>
    <mergeCell ref="G658:H658"/>
    <mergeCell ref="A659:E659"/>
    <mergeCell ref="F659:J659"/>
    <mergeCell ref="A672:E672"/>
    <mergeCell ref="F672:J672"/>
    <mergeCell ref="A686:C686"/>
    <mergeCell ref="D686:E686"/>
    <mergeCell ref="F686:G686"/>
    <mergeCell ref="H686:J686"/>
    <mergeCell ref="A687:C687"/>
    <mergeCell ref="D687:E687"/>
    <mergeCell ref="F687:G687"/>
    <mergeCell ref="H687:J687"/>
    <mergeCell ref="A688:C688"/>
    <mergeCell ref="H688:J688"/>
    <mergeCell ref="A689:C689"/>
    <mergeCell ref="H689:J689"/>
    <mergeCell ref="A690:C690"/>
    <mergeCell ref="H690:J690"/>
    <mergeCell ref="A691:J691"/>
    <mergeCell ref="A692:J692"/>
    <mergeCell ref="B693:D693"/>
    <mergeCell ref="E693:F693"/>
    <mergeCell ref="G693:H693"/>
    <mergeCell ref="B694:C694"/>
    <mergeCell ref="G694:H694"/>
    <mergeCell ref="B695:C695"/>
    <mergeCell ref="D695:E695"/>
    <mergeCell ref="C696:E696"/>
    <mergeCell ref="F696:H696"/>
    <mergeCell ref="C697:D697"/>
    <mergeCell ref="E697:F697"/>
    <mergeCell ref="G697:H697"/>
    <mergeCell ref="C698:D698"/>
    <mergeCell ref="E698:F698"/>
    <mergeCell ref="G698:H698"/>
    <mergeCell ref="A699:E699"/>
    <mergeCell ref="F699:J699"/>
    <mergeCell ref="A712:E712"/>
    <mergeCell ref="F712:J712"/>
    <mergeCell ref="A726:C726"/>
    <mergeCell ref="D726:E726"/>
    <mergeCell ref="F726:G726"/>
    <mergeCell ref="H726:J726"/>
    <mergeCell ref="A727:C727"/>
    <mergeCell ref="D727:E727"/>
    <mergeCell ref="F727:G727"/>
    <mergeCell ref="H727:J727"/>
    <mergeCell ref="A728:C728"/>
    <mergeCell ref="H728:J728"/>
    <mergeCell ref="A729:C729"/>
    <mergeCell ref="H729:J729"/>
    <mergeCell ref="A730:J730"/>
    <mergeCell ref="A731:J731"/>
    <mergeCell ref="B732:D732"/>
    <mergeCell ref="E732:F732"/>
    <mergeCell ref="G732:H732"/>
    <mergeCell ref="B733:C733"/>
    <mergeCell ref="E733:F733"/>
    <mergeCell ref="B734:C734"/>
    <mergeCell ref="D734:E734"/>
    <mergeCell ref="C735:E735"/>
    <mergeCell ref="F735:H735"/>
    <mergeCell ref="C736:D736"/>
    <mergeCell ref="E736:F736"/>
    <mergeCell ref="G736:H736"/>
    <mergeCell ref="C737:D737"/>
    <mergeCell ref="E737:F737"/>
    <mergeCell ref="G737:H737"/>
    <mergeCell ref="A738:E738"/>
    <mergeCell ref="F738:J738"/>
    <mergeCell ref="A751:E751"/>
    <mergeCell ref="F751:J751"/>
    <mergeCell ref="A765:C765"/>
    <mergeCell ref="D765:E765"/>
    <mergeCell ref="F765:G765"/>
    <mergeCell ref="H765:J765"/>
    <mergeCell ref="A766:C766"/>
    <mergeCell ref="D766:E766"/>
    <mergeCell ref="F766:G766"/>
    <mergeCell ref="H766:J766"/>
    <mergeCell ref="A767:C767"/>
    <mergeCell ref="H767:J767"/>
    <mergeCell ref="A768:C768"/>
    <mergeCell ref="H768:J768"/>
    <mergeCell ref="A769:C769"/>
    <mergeCell ref="H769:J769"/>
    <mergeCell ref="A770:C770"/>
    <mergeCell ref="H770:J770"/>
    <mergeCell ref="A771:C771"/>
    <mergeCell ref="H771:J771"/>
    <mergeCell ref="A772:J772"/>
    <mergeCell ref="A773:J773"/>
    <mergeCell ref="B774:D774"/>
    <mergeCell ref="E774:F774"/>
    <mergeCell ref="G774:H774"/>
    <mergeCell ref="B775:C775"/>
    <mergeCell ref="E775:F775"/>
    <mergeCell ref="B776:C776"/>
    <mergeCell ref="D776:E776"/>
    <mergeCell ref="C777:E777"/>
    <mergeCell ref="F777:H777"/>
    <mergeCell ref="C778:D778"/>
    <mergeCell ref="E778:F778"/>
    <mergeCell ref="G778:H778"/>
    <mergeCell ref="C779:D779"/>
    <mergeCell ref="E779:F779"/>
    <mergeCell ref="G779:H779"/>
    <mergeCell ref="A780:E780"/>
    <mergeCell ref="F780:J780"/>
    <mergeCell ref="A793:E793"/>
    <mergeCell ref="F793:J793"/>
    <mergeCell ref="A807:C807"/>
    <mergeCell ref="D807:E807"/>
    <mergeCell ref="F807:G807"/>
    <mergeCell ref="H807:J807"/>
    <mergeCell ref="A808:C808"/>
    <mergeCell ref="D808:E808"/>
    <mergeCell ref="F808:G808"/>
    <mergeCell ref="H808:J808"/>
    <mergeCell ref="A809:C809"/>
    <mergeCell ref="H809:J809"/>
    <mergeCell ref="A810:C810"/>
    <mergeCell ref="H810:J810"/>
    <mergeCell ref="A811:C811"/>
    <mergeCell ref="H811:J811"/>
    <mergeCell ref="A812:C812"/>
    <mergeCell ref="H812:J812"/>
    <mergeCell ref="A813:C813"/>
    <mergeCell ref="H813:J813"/>
    <mergeCell ref="A814:J814"/>
    <mergeCell ref="A815:J815"/>
    <mergeCell ref="B816:D816"/>
    <mergeCell ref="E816:F816"/>
    <mergeCell ref="G816:H816"/>
    <mergeCell ref="B817:C817"/>
    <mergeCell ref="E817:F817"/>
    <mergeCell ref="B818:C818"/>
    <mergeCell ref="D818:E818"/>
    <mergeCell ref="C819:E819"/>
    <mergeCell ref="F819:H819"/>
    <mergeCell ref="C820:D820"/>
    <mergeCell ref="E820:F820"/>
    <mergeCell ref="G820:H820"/>
    <mergeCell ref="C821:D821"/>
    <mergeCell ref="E821:F821"/>
    <mergeCell ref="G821:H821"/>
    <mergeCell ref="A822:E822"/>
    <mergeCell ref="F822:J822"/>
    <mergeCell ref="A835:E835"/>
    <mergeCell ref="F835:J835"/>
    <mergeCell ref="A849:C849"/>
    <mergeCell ref="D849:E849"/>
    <mergeCell ref="F849:G849"/>
    <mergeCell ref="H849:J849"/>
    <mergeCell ref="A850:C850"/>
    <mergeCell ref="D850:E850"/>
    <mergeCell ref="F850:G850"/>
    <mergeCell ref="H850:J850"/>
    <mergeCell ref="A851:C851"/>
    <mergeCell ref="H851:J851"/>
    <mergeCell ref="A852:C852"/>
    <mergeCell ref="H852:J852"/>
    <mergeCell ref="A853:C853"/>
    <mergeCell ref="H853:J853"/>
    <mergeCell ref="A854:C854"/>
    <mergeCell ref="H854:J854"/>
    <mergeCell ref="A855:C855"/>
    <mergeCell ref="H855:J855"/>
    <mergeCell ref="A856:C856"/>
    <mergeCell ref="H856:J856"/>
    <mergeCell ref="A857:C857"/>
    <mergeCell ref="H857:J857"/>
    <mergeCell ref="A858:C858"/>
    <mergeCell ref="H858:J858"/>
    <mergeCell ref="A859:J859"/>
    <mergeCell ref="A860:J860"/>
    <mergeCell ref="B861:D861"/>
    <mergeCell ref="E861:F861"/>
    <mergeCell ref="G861:H861"/>
    <mergeCell ref="B862:C862"/>
    <mergeCell ref="E862:F862"/>
    <mergeCell ref="B863:C863"/>
    <mergeCell ref="D863:E863"/>
    <mergeCell ref="C864:E864"/>
    <mergeCell ref="F864:H864"/>
    <mergeCell ref="C865:D865"/>
    <mergeCell ref="E865:F865"/>
    <mergeCell ref="G865:H865"/>
    <mergeCell ref="C866:D866"/>
    <mergeCell ref="E866:F866"/>
    <mergeCell ref="G866:H866"/>
    <mergeCell ref="A867:E867"/>
    <mergeCell ref="F867:J867"/>
    <mergeCell ref="A880:E880"/>
    <mergeCell ref="F880:J880"/>
    <mergeCell ref="A894:C894"/>
    <mergeCell ref="D894:E894"/>
    <mergeCell ref="F894:G894"/>
    <mergeCell ref="H894:J894"/>
    <mergeCell ref="A895:C895"/>
    <mergeCell ref="D895:E895"/>
    <mergeCell ref="F895:G895"/>
    <mergeCell ref="H895:J895"/>
    <mergeCell ref="A896:C896"/>
    <mergeCell ref="H896:J896"/>
    <mergeCell ref="A897:C897"/>
    <mergeCell ref="H897:J897"/>
    <mergeCell ref="A898:J898"/>
    <mergeCell ref="A899:J899"/>
    <mergeCell ref="B900:D900"/>
    <mergeCell ref="E900:F900"/>
    <mergeCell ref="G900:H900"/>
    <mergeCell ref="B901:C901"/>
    <mergeCell ref="E901:F901"/>
    <mergeCell ref="B902:C902"/>
    <mergeCell ref="D902:E902"/>
    <mergeCell ref="C903:E903"/>
    <mergeCell ref="F903:H903"/>
    <mergeCell ref="C904:D904"/>
    <mergeCell ref="E904:F904"/>
    <mergeCell ref="G904:H904"/>
    <mergeCell ref="C905:D905"/>
    <mergeCell ref="E905:F905"/>
    <mergeCell ref="G905:H905"/>
    <mergeCell ref="A906:E906"/>
    <mergeCell ref="F906:J906"/>
    <mergeCell ref="A919:E919"/>
    <mergeCell ref="F919:J919"/>
    <mergeCell ref="A933:C933"/>
    <mergeCell ref="D933:E933"/>
    <mergeCell ref="F933:G933"/>
    <mergeCell ref="H933:J933"/>
    <mergeCell ref="A934:C934"/>
    <mergeCell ref="D934:E934"/>
    <mergeCell ref="F934:G934"/>
    <mergeCell ref="H934:J934"/>
    <mergeCell ref="A935:C935"/>
    <mergeCell ref="H935:J935"/>
    <mergeCell ref="A936:C936"/>
    <mergeCell ref="H936:J936"/>
    <mergeCell ref="A937:C937"/>
    <mergeCell ref="H937:J937"/>
    <mergeCell ref="A938:C938"/>
    <mergeCell ref="H938:J938"/>
    <mergeCell ref="A939:C939"/>
    <mergeCell ref="H939:J939"/>
    <mergeCell ref="A940:C940"/>
    <mergeCell ref="H940:J940"/>
    <mergeCell ref="A941:C941"/>
    <mergeCell ref="H941:J941"/>
    <mergeCell ref="A942:J942"/>
    <mergeCell ref="A943:J943"/>
    <mergeCell ref="B944:D944"/>
    <mergeCell ref="E944:F944"/>
    <mergeCell ref="G944:H944"/>
    <mergeCell ref="B945:C945"/>
    <mergeCell ref="E945:F945"/>
    <mergeCell ref="B946:C946"/>
    <mergeCell ref="D946:E946"/>
    <mergeCell ref="C947:E947"/>
    <mergeCell ref="F947:H947"/>
    <mergeCell ref="C948:D948"/>
    <mergeCell ref="E948:F948"/>
    <mergeCell ref="G948:H948"/>
    <mergeCell ref="C949:D949"/>
    <mergeCell ref="E949:F949"/>
    <mergeCell ref="G949:H949"/>
    <mergeCell ref="A950:E950"/>
    <mergeCell ref="F950:J950"/>
    <mergeCell ref="A963:E963"/>
    <mergeCell ref="F963:J963"/>
    <mergeCell ref="A977:C977"/>
    <mergeCell ref="D977:E977"/>
    <mergeCell ref="F977:G977"/>
    <mergeCell ref="H977:J977"/>
    <mergeCell ref="A978:C978"/>
    <mergeCell ref="D978:E978"/>
    <mergeCell ref="F978:G978"/>
    <mergeCell ref="H978:J978"/>
    <mergeCell ref="A979:C979"/>
    <mergeCell ref="H979:J979"/>
    <mergeCell ref="A980:C980"/>
    <mergeCell ref="H980:J980"/>
    <mergeCell ref="A981:C981"/>
    <mergeCell ref="H981:J981"/>
    <mergeCell ref="A982:J982"/>
    <mergeCell ref="A983:J983"/>
    <mergeCell ref="A984:J984"/>
    <mergeCell ref="B985:D985"/>
    <mergeCell ref="E985:F985"/>
    <mergeCell ref="G985:H985"/>
    <mergeCell ref="B986:C986"/>
    <mergeCell ref="E986:F986"/>
    <mergeCell ref="B987:C987"/>
    <mergeCell ref="D987:E987"/>
    <mergeCell ref="C988:E988"/>
    <mergeCell ref="F988:H988"/>
    <mergeCell ref="C989:D989"/>
    <mergeCell ref="E989:F989"/>
    <mergeCell ref="G989:H989"/>
    <mergeCell ref="C990:D990"/>
    <mergeCell ref="E990:F990"/>
    <mergeCell ref="G990:H990"/>
    <mergeCell ref="A991:E991"/>
    <mergeCell ref="F991:J991"/>
    <mergeCell ref="A1004:E1004"/>
    <mergeCell ref="F1004:J1004"/>
    <mergeCell ref="A1018:C1018"/>
    <mergeCell ref="D1018:E1018"/>
    <mergeCell ref="F1018:G1018"/>
    <mergeCell ref="H1018:J1018"/>
    <mergeCell ref="A1019:C1019"/>
    <mergeCell ref="D1019:E1019"/>
    <mergeCell ref="F1019:G1019"/>
    <mergeCell ref="H1019:J1019"/>
    <mergeCell ref="A1020:C1020"/>
    <mergeCell ref="H1020:J1020"/>
    <mergeCell ref="A1021:C1021"/>
    <mergeCell ref="H1021:J1021"/>
    <mergeCell ref="A1022:J1022"/>
    <mergeCell ref="A1023:J1023"/>
    <mergeCell ref="B1024:D1024"/>
    <mergeCell ref="E1024:F1024"/>
    <mergeCell ref="G1024:H1024"/>
    <mergeCell ref="B1025:C1025"/>
    <mergeCell ref="E1025:F1025"/>
    <mergeCell ref="B1026:C1026"/>
    <mergeCell ref="D1026:E1026"/>
    <mergeCell ref="C1027:E1027"/>
    <mergeCell ref="F1027:H1027"/>
    <mergeCell ref="C1028:D1028"/>
    <mergeCell ref="E1028:F1028"/>
    <mergeCell ref="G1028:H1028"/>
    <mergeCell ref="C1029:D1029"/>
    <mergeCell ref="E1029:F1029"/>
    <mergeCell ref="G1029:H1029"/>
    <mergeCell ref="A1030:E1030"/>
    <mergeCell ref="F1030:J1030"/>
    <mergeCell ref="A1043:E1043"/>
    <mergeCell ref="F1043:J1043"/>
    <mergeCell ref="A1057:C1057"/>
    <mergeCell ref="D1057:E1057"/>
    <mergeCell ref="F1057:G1057"/>
    <mergeCell ref="H1057:J1057"/>
    <mergeCell ref="A1058:C1058"/>
    <mergeCell ref="D1058:E1058"/>
    <mergeCell ref="F1058:G1058"/>
    <mergeCell ref="H1058:J1058"/>
    <mergeCell ref="A1059:C1059"/>
    <mergeCell ref="H1059:J1059"/>
    <mergeCell ref="A1060:C1060"/>
    <mergeCell ref="H1060:J1060"/>
    <mergeCell ref="A1061:C1061"/>
    <mergeCell ref="H1061:J1061"/>
    <mergeCell ref="A1062:C1062"/>
    <mergeCell ref="H1062:J1062"/>
    <mergeCell ref="A1063:J1063"/>
    <mergeCell ref="A1064:J1064"/>
    <mergeCell ref="A1065:J1065"/>
    <mergeCell ref="B1066:D1066"/>
    <mergeCell ref="E1066:F1066"/>
    <mergeCell ref="G1066:H1066"/>
    <mergeCell ref="B1067:C1067"/>
    <mergeCell ref="E1067:F1067"/>
    <mergeCell ref="B1068:C1068"/>
    <mergeCell ref="D1068:E1068"/>
    <mergeCell ref="C1069:E1069"/>
    <mergeCell ref="F1069:H1069"/>
    <mergeCell ref="C1070:D1070"/>
    <mergeCell ref="E1070:F1070"/>
    <mergeCell ref="G1070:H1070"/>
    <mergeCell ref="C1071:D1071"/>
    <mergeCell ref="E1071:F1071"/>
    <mergeCell ref="G1071:H1071"/>
    <mergeCell ref="A1072:E1072"/>
    <mergeCell ref="F1072:J1072"/>
    <mergeCell ref="A1085:E1085"/>
    <mergeCell ref="F1085:J1085"/>
    <mergeCell ref="A1099:C1099"/>
    <mergeCell ref="D1099:E1099"/>
    <mergeCell ref="F1099:G1099"/>
    <mergeCell ref="H1099:J1099"/>
    <mergeCell ref="A1100:C1100"/>
    <mergeCell ref="D1100:E1100"/>
    <mergeCell ref="F1100:G1100"/>
    <mergeCell ref="H1100:J1100"/>
    <mergeCell ref="A1101:C1101"/>
    <mergeCell ref="H1101:J1101"/>
    <mergeCell ref="A1102:C1102"/>
    <mergeCell ref="H1102:J1102"/>
    <mergeCell ref="A1103:J1103"/>
    <mergeCell ref="A1104:J1104"/>
    <mergeCell ref="A1105:J1105"/>
    <mergeCell ref="B1106:D1106"/>
    <mergeCell ref="E1106:F1106"/>
    <mergeCell ref="G1106:H1106"/>
    <mergeCell ref="B1107:C1107"/>
    <mergeCell ref="E1107:F1107"/>
    <mergeCell ref="B1108:C1108"/>
    <mergeCell ref="D1108:E1108"/>
    <mergeCell ref="C1109:E1109"/>
    <mergeCell ref="F1109:H1109"/>
    <mergeCell ref="C1110:D1110"/>
    <mergeCell ref="E1110:F1110"/>
    <mergeCell ref="G1110:H1110"/>
    <mergeCell ref="C1111:D1111"/>
    <mergeCell ref="E1111:F1111"/>
    <mergeCell ref="G1111:H1111"/>
    <mergeCell ref="A1112:E1112"/>
    <mergeCell ref="F1112:J1112"/>
    <mergeCell ref="A1125:E1125"/>
    <mergeCell ref="F1125:J1125"/>
    <mergeCell ref="A1139:C1139"/>
    <mergeCell ref="D1139:E1139"/>
    <mergeCell ref="F1139:G1139"/>
    <mergeCell ref="H1139:J1139"/>
    <mergeCell ref="A1140:C1140"/>
    <mergeCell ref="D1140:E1140"/>
    <mergeCell ref="F1140:G1140"/>
    <mergeCell ref="H1140:J1140"/>
    <mergeCell ref="A1141:C1141"/>
    <mergeCell ref="H1141:J1141"/>
    <mergeCell ref="A1142:C1142"/>
    <mergeCell ref="H1142:J1142"/>
    <mergeCell ref="A1143:C1143"/>
    <mergeCell ref="H1143:J1143"/>
    <mergeCell ref="A1144:J1144"/>
    <mergeCell ref="A1145:J1145"/>
    <mergeCell ref="B1146:D1146"/>
    <mergeCell ref="E1146:F1146"/>
    <mergeCell ref="G1146:H1146"/>
    <mergeCell ref="B1147:C1147"/>
    <mergeCell ref="E1147:F1147"/>
    <mergeCell ref="B1148:C1148"/>
    <mergeCell ref="D1148:E1148"/>
    <mergeCell ref="C1149:E1149"/>
    <mergeCell ref="F1149:H1149"/>
    <mergeCell ref="C1150:D1150"/>
    <mergeCell ref="E1150:F1150"/>
    <mergeCell ref="G1150:H1150"/>
    <mergeCell ref="C1151:D1151"/>
    <mergeCell ref="E1151:F1151"/>
    <mergeCell ref="G1151:H1151"/>
    <mergeCell ref="A1152:E1152"/>
    <mergeCell ref="F1152:J1152"/>
    <mergeCell ref="A1165:E1165"/>
    <mergeCell ref="F1165:J1165"/>
    <mergeCell ref="A1179:C1179"/>
    <mergeCell ref="D1179:E1179"/>
    <mergeCell ref="F1179:G1179"/>
    <mergeCell ref="H1179:J1179"/>
    <mergeCell ref="A1180:C1180"/>
    <mergeCell ref="D1180:E1180"/>
    <mergeCell ref="F1180:G1180"/>
    <mergeCell ref="H1180:J1180"/>
    <mergeCell ref="A1181:C1181"/>
    <mergeCell ref="H1181:J1181"/>
    <mergeCell ref="A1182:C1182"/>
    <mergeCell ref="H1182:J1182"/>
    <mergeCell ref="A1183:J1183"/>
    <mergeCell ref="A1184:J1184"/>
    <mergeCell ref="B1185:D1185"/>
    <mergeCell ref="E1185:F1185"/>
    <mergeCell ref="G1185:H1185"/>
    <mergeCell ref="B1186:C1186"/>
    <mergeCell ref="E1186:F1186"/>
    <mergeCell ref="B1187:C1187"/>
    <mergeCell ref="D1187:E1187"/>
    <mergeCell ref="C1188:E1188"/>
    <mergeCell ref="F1188:H1188"/>
    <mergeCell ref="C1189:D1189"/>
    <mergeCell ref="E1189:F1189"/>
    <mergeCell ref="G1189:H1189"/>
    <mergeCell ref="C1190:D1190"/>
    <mergeCell ref="E1190:F1190"/>
    <mergeCell ref="G1190:H1190"/>
    <mergeCell ref="A1191:E1191"/>
    <mergeCell ref="F1191:J1191"/>
    <mergeCell ref="A1204:E1204"/>
    <mergeCell ref="F1204:J1204"/>
    <mergeCell ref="A1218:C1218"/>
    <mergeCell ref="D1218:E1218"/>
    <mergeCell ref="F1218:G1218"/>
    <mergeCell ref="H1218:J1218"/>
    <mergeCell ref="A1219:C1219"/>
    <mergeCell ref="D1219:E1219"/>
    <mergeCell ref="F1219:G1219"/>
    <mergeCell ref="H1219:J1219"/>
    <mergeCell ref="A1220:C1220"/>
    <mergeCell ref="H1220:J1220"/>
    <mergeCell ref="A1221:C1221"/>
    <mergeCell ref="H1221:J1221"/>
    <mergeCell ref="A1222:C1222"/>
    <mergeCell ref="H1222:J1222"/>
    <mergeCell ref="A1223:C1223"/>
    <mergeCell ref="H1223:J1223"/>
    <mergeCell ref="A1224:C1224"/>
    <mergeCell ref="H1224:J1224"/>
    <mergeCell ref="A1225:J1225"/>
    <mergeCell ref="A5:B7"/>
    <mergeCell ref="I5:J7"/>
    <mergeCell ref="A45:B47"/>
    <mergeCell ref="I45:J47"/>
    <mergeCell ref="A85:B87"/>
    <mergeCell ref="I85:J87"/>
    <mergeCell ref="A126:B128"/>
    <mergeCell ref="I126:J128"/>
    <mergeCell ref="A166:B168"/>
    <mergeCell ref="I166:J168"/>
    <mergeCell ref="A206:B208"/>
    <mergeCell ref="I206:J208"/>
    <mergeCell ref="A248:B250"/>
    <mergeCell ref="I248:J250"/>
    <mergeCell ref="A287:B289"/>
    <mergeCell ref="I287:J289"/>
    <mergeCell ref="A329:B331"/>
    <mergeCell ref="I329:J331"/>
    <mergeCell ref="A372:B374"/>
    <mergeCell ref="I372:J374"/>
    <mergeCell ref="A414:B416"/>
    <mergeCell ref="I414:J416"/>
    <mergeCell ref="A456:B458"/>
    <mergeCell ref="I456:J458"/>
    <mergeCell ref="A495:B497"/>
    <mergeCell ref="I495:J497"/>
    <mergeCell ref="A536:B538"/>
    <mergeCell ref="I536:J538"/>
    <mergeCell ref="A577:B579"/>
    <mergeCell ref="I577:J579"/>
    <mergeCell ref="A617:B619"/>
    <mergeCell ref="I617:J619"/>
    <mergeCell ref="A656:B658"/>
    <mergeCell ref="I656:J658"/>
    <mergeCell ref="A696:B698"/>
    <mergeCell ref="I696:J698"/>
    <mergeCell ref="A735:B737"/>
    <mergeCell ref="I735:J737"/>
    <mergeCell ref="A777:B779"/>
    <mergeCell ref="I777:J779"/>
    <mergeCell ref="A819:B821"/>
    <mergeCell ref="I819:J821"/>
    <mergeCell ref="A864:B866"/>
    <mergeCell ref="I864:J866"/>
    <mergeCell ref="A903:B905"/>
    <mergeCell ref="I903:J905"/>
    <mergeCell ref="A947:B949"/>
    <mergeCell ref="I947:J949"/>
    <mergeCell ref="A988:B990"/>
    <mergeCell ref="I988:J990"/>
    <mergeCell ref="A1027:B1029"/>
    <mergeCell ref="I1027:J1029"/>
    <mergeCell ref="A1069:B1071"/>
    <mergeCell ref="I1069:J1071"/>
    <mergeCell ref="A1109:B1111"/>
    <mergeCell ref="I1109:J1111"/>
    <mergeCell ref="A1149:B1151"/>
    <mergeCell ref="I1149:J1151"/>
    <mergeCell ref="A1188:B1190"/>
    <mergeCell ref="I1188:J1190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showGridLines="0" topLeftCell="A129" workbookViewId="0">
      <selection activeCell="C138" sqref="C138"/>
    </sheetView>
  </sheetViews>
  <sheetFormatPr defaultColWidth="9" defaultRowHeight="16.5"/>
  <cols>
    <col min="1" max="10" width="14.625" style="72" customWidth="1"/>
  </cols>
  <sheetData>
    <row r="1" ht="22.5" spans="1:10">
      <c r="A1" s="37" t="s">
        <v>1155</v>
      </c>
      <c r="B1" s="37"/>
      <c r="C1" s="37"/>
      <c r="D1" s="37"/>
      <c r="E1" s="37"/>
      <c r="F1" s="37"/>
      <c r="G1" s="37"/>
      <c r="H1" s="37"/>
      <c r="I1" s="37"/>
      <c r="J1" s="37"/>
    </row>
    <row r="2" ht="15" spans="1:10">
      <c r="A2" s="38" t="s">
        <v>239</v>
      </c>
      <c r="B2" s="38" t="s">
        <v>1156</v>
      </c>
      <c r="C2" s="38"/>
      <c r="D2" s="38"/>
      <c r="E2" s="38" t="s">
        <v>241</v>
      </c>
      <c r="F2" s="38"/>
      <c r="G2" s="38" t="s">
        <v>1157</v>
      </c>
      <c r="H2" s="38"/>
      <c r="I2" s="38" t="s">
        <v>243</v>
      </c>
      <c r="J2" s="38">
        <v>1806</v>
      </c>
    </row>
    <row r="3" ht="15" spans="1:10">
      <c r="A3" s="38" t="s">
        <v>60</v>
      </c>
      <c r="B3" s="38" t="s">
        <v>1158</v>
      </c>
      <c r="C3" s="38"/>
      <c r="D3" s="38" t="s">
        <v>245</v>
      </c>
      <c r="E3" s="38" t="s">
        <v>623</v>
      </c>
      <c r="F3" s="38"/>
      <c r="G3" s="38" t="s">
        <v>247</v>
      </c>
      <c r="H3" s="38"/>
      <c r="I3" s="38" t="s">
        <v>977</v>
      </c>
      <c r="J3" s="38"/>
    </row>
    <row r="4" ht="15" spans="1:10">
      <c r="A4" s="38" t="s">
        <v>249</v>
      </c>
      <c r="B4" s="38" t="s">
        <v>1159</v>
      </c>
      <c r="C4" s="38"/>
      <c r="D4" s="38" t="s">
        <v>255</v>
      </c>
      <c r="E4" s="38" t="s">
        <v>1160</v>
      </c>
      <c r="F4" s="38"/>
      <c r="G4" s="38" t="s">
        <v>257</v>
      </c>
      <c r="H4" s="38"/>
      <c r="I4" s="38" t="s">
        <v>384</v>
      </c>
      <c r="J4" s="38"/>
    </row>
    <row r="5" ht="31.5" spans="1:10">
      <c r="A5" s="39" t="s">
        <v>1161</v>
      </c>
      <c r="B5" s="39"/>
      <c r="C5" s="39">
        <v>0</v>
      </c>
      <c r="D5" s="39"/>
      <c r="E5" s="39"/>
      <c r="F5" s="39">
        <v>2</v>
      </c>
      <c r="G5" s="39"/>
      <c r="H5" s="39"/>
      <c r="I5" s="39" t="s">
        <v>259</v>
      </c>
      <c r="J5" s="39"/>
    </row>
    <row r="6" ht="15" spans="1:10">
      <c r="A6" s="39"/>
      <c r="B6" s="39"/>
      <c r="C6" s="38">
        <v>0</v>
      </c>
      <c r="D6" s="38"/>
      <c r="E6" s="38" t="s">
        <v>261</v>
      </c>
      <c r="F6" s="38"/>
      <c r="G6" s="38">
        <v>2</v>
      </c>
      <c r="H6" s="38"/>
      <c r="I6" s="39"/>
      <c r="J6" s="39"/>
    </row>
    <row r="7" ht="15" spans="1:10">
      <c r="A7" s="39"/>
      <c r="B7" s="39"/>
      <c r="C7" s="38">
        <v>0</v>
      </c>
      <c r="D7" s="38"/>
      <c r="E7" s="38" t="s">
        <v>262</v>
      </c>
      <c r="F7" s="38"/>
      <c r="G7" s="38">
        <v>0</v>
      </c>
      <c r="H7" s="38"/>
      <c r="I7" s="39"/>
      <c r="J7" s="39"/>
    </row>
    <row r="8" ht="15" spans="1:10">
      <c r="A8" s="38" t="s">
        <v>263</v>
      </c>
      <c r="B8" s="38"/>
      <c r="C8" s="38"/>
      <c r="D8" s="38"/>
      <c r="E8" s="38"/>
      <c r="F8" s="38" t="s">
        <v>263</v>
      </c>
      <c r="G8" s="38"/>
      <c r="H8" s="38"/>
      <c r="I8" s="38"/>
      <c r="J8" s="38"/>
    </row>
    <row r="9" ht="15" spans="1:10">
      <c r="A9" s="38" t="s">
        <v>104</v>
      </c>
      <c r="B9" s="38" t="s">
        <v>103</v>
      </c>
      <c r="C9" s="38" t="s">
        <v>264</v>
      </c>
      <c r="D9" s="38" t="s">
        <v>265</v>
      </c>
      <c r="E9" s="38" t="s">
        <v>92</v>
      </c>
      <c r="F9" s="38" t="s">
        <v>92</v>
      </c>
      <c r="G9" s="38" t="s">
        <v>265</v>
      </c>
      <c r="H9" s="38" t="s">
        <v>264</v>
      </c>
      <c r="I9" s="38" t="s">
        <v>103</v>
      </c>
      <c r="J9" s="38" t="s">
        <v>104</v>
      </c>
    </row>
    <row r="10" spans="1:10">
      <c r="A10" s="38"/>
      <c r="B10" s="41" t="s">
        <v>1056</v>
      </c>
      <c r="C10" s="38"/>
      <c r="D10" s="38" t="s">
        <v>1162</v>
      </c>
      <c r="E10" s="38">
        <v>4</v>
      </c>
      <c r="F10" s="38">
        <v>2</v>
      </c>
      <c r="G10" s="38" t="s">
        <v>133</v>
      </c>
      <c r="H10" s="41"/>
      <c r="I10" s="38"/>
      <c r="J10" s="38"/>
    </row>
    <row r="11" spans="1:10">
      <c r="A11" s="38"/>
      <c r="B11" s="38"/>
      <c r="C11" s="38"/>
      <c r="D11" s="38" t="s">
        <v>1163</v>
      </c>
      <c r="E11" s="38">
        <v>5</v>
      </c>
      <c r="F11" s="38">
        <v>5</v>
      </c>
      <c r="G11" s="38" t="s">
        <v>388</v>
      </c>
      <c r="H11" s="41"/>
      <c r="I11" s="38"/>
      <c r="J11" s="38"/>
    </row>
    <row r="12" spans="1:10">
      <c r="A12" s="38"/>
      <c r="B12" s="41" t="s">
        <v>1109</v>
      </c>
      <c r="C12" s="41" t="s">
        <v>350</v>
      </c>
      <c r="D12" s="38" t="s">
        <v>1164</v>
      </c>
      <c r="E12" s="38">
        <v>6</v>
      </c>
      <c r="F12" s="38">
        <v>11</v>
      </c>
      <c r="G12" s="38" t="s">
        <v>151</v>
      </c>
      <c r="H12" s="41" t="s">
        <v>811</v>
      </c>
      <c r="I12" s="38"/>
      <c r="J12" s="38"/>
    </row>
    <row r="13" spans="1:10">
      <c r="A13" s="38"/>
      <c r="B13" s="38"/>
      <c r="C13" s="41" t="s">
        <v>740</v>
      </c>
      <c r="D13" s="38" t="s">
        <v>1165</v>
      </c>
      <c r="E13" s="38">
        <v>7</v>
      </c>
      <c r="F13" s="38">
        <v>12</v>
      </c>
      <c r="G13" s="38" t="s">
        <v>152</v>
      </c>
      <c r="H13" s="41"/>
      <c r="I13" s="38"/>
      <c r="J13" s="38"/>
    </row>
    <row r="14" spans="1:10">
      <c r="A14" s="38"/>
      <c r="B14" s="38"/>
      <c r="C14" s="41" t="s">
        <v>496</v>
      </c>
      <c r="D14" s="38" t="s">
        <v>1166</v>
      </c>
      <c r="E14" s="38">
        <v>11</v>
      </c>
      <c r="F14" s="38">
        <v>14</v>
      </c>
      <c r="G14" s="38" t="s">
        <v>154</v>
      </c>
      <c r="H14" s="41" t="s">
        <v>492</v>
      </c>
      <c r="I14" s="38"/>
      <c r="J14" s="38"/>
    </row>
    <row r="15" spans="1:10">
      <c r="A15" s="38"/>
      <c r="B15" s="38"/>
      <c r="C15" s="38"/>
      <c r="D15" s="40" t="s">
        <v>1167</v>
      </c>
      <c r="E15" s="40">
        <v>20</v>
      </c>
      <c r="F15" s="38">
        <v>16</v>
      </c>
      <c r="G15" s="38" t="s">
        <v>156</v>
      </c>
      <c r="H15" s="41"/>
      <c r="I15" s="38"/>
      <c r="J15" s="38"/>
    </row>
    <row r="16" spans="1:10">
      <c r="A16" s="40"/>
      <c r="B16" s="40"/>
      <c r="C16" s="41" t="s">
        <v>357</v>
      </c>
      <c r="D16" s="40" t="s">
        <v>1168</v>
      </c>
      <c r="E16" s="40">
        <v>24</v>
      </c>
      <c r="F16" s="38">
        <v>19</v>
      </c>
      <c r="G16" s="38" t="s">
        <v>161</v>
      </c>
      <c r="H16" s="41" t="s">
        <v>357</v>
      </c>
      <c r="I16" s="38"/>
      <c r="J16" s="38"/>
    </row>
    <row r="17" spans="1:10">
      <c r="A17" s="40"/>
      <c r="B17" s="40"/>
      <c r="C17" s="38"/>
      <c r="D17" s="40" t="s">
        <v>1169</v>
      </c>
      <c r="E17" s="40">
        <v>25</v>
      </c>
      <c r="F17" s="38">
        <v>20</v>
      </c>
      <c r="G17" s="38" t="s">
        <v>162</v>
      </c>
      <c r="H17" s="41" t="s">
        <v>350</v>
      </c>
      <c r="I17" s="38"/>
      <c r="J17" s="38"/>
    </row>
    <row r="18" spans="1:10">
      <c r="A18" s="40"/>
      <c r="B18" s="40"/>
      <c r="C18" s="38"/>
      <c r="D18" s="40" t="s">
        <v>1170</v>
      </c>
      <c r="E18" s="40">
        <v>29</v>
      </c>
      <c r="F18" s="38">
        <v>23</v>
      </c>
      <c r="G18" s="38" t="s">
        <v>166</v>
      </c>
      <c r="H18" s="41" t="s">
        <v>757</v>
      </c>
      <c r="I18" s="38"/>
      <c r="J18" s="38"/>
    </row>
    <row r="19" spans="1:10">
      <c r="A19" s="40"/>
      <c r="B19" s="40"/>
      <c r="C19" s="38"/>
      <c r="D19" s="40" t="s">
        <v>1171</v>
      </c>
      <c r="E19" s="40">
        <v>43</v>
      </c>
      <c r="F19" s="38">
        <v>27</v>
      </c>
      <c r="G19" s="38" t="s">
        <v>169</v>
      </c>
      <c r="H19" s="41"/>
      <c r="I19" s="38"/>
      <c r="J19" s="38"/>
    </row>
    <row r="20" spans="1:10">
      <c r="A20" s="40"/>
      <c r="B20" s="40"/>
      <c r="C20" s="41" t="s">
        <v>316</v>
      </c>
      <c r="D20" s="40" t="s">
        <v>1172</v>
      </c>
      <c r="E20" s="40">
        <v>47</v>
      </c>
      <c r="F20" s="38">
        <v>33</v>
      </c>
      <c r="G20" s="38" t="s">
        <v>214</v>
      </c>
      <c r="H20" s="41"/>
      <c r="I20" s="38"/>
      <c r="J20" s="38"/>
    </row>
    <row r="21" ht="15" spans="1:10">
      <c r="A21" s="40" t="s">
        <v>290</v>
      </c>
      <c r="B21" s="40"/>
      <c r="C21" s="40"/>
      <c r="D21" s="40"/>
      <c r="E21" s="40"/>
      <c r="F21" s="38" t="s">
        <v>290</v>
      </c>
      <c r="G21" s="38"/>
      <c r="H21" s="38"/>
      <c r="I21" s="38"/>
      <c r="J21" s="38"/>
    </row>
    <row r="22" ht="15" spans="1:10">
      <c r="A22" s="38" t="s">
        <v>104</v>
      </c>
      <c r="B22" s="38" t="s">
        <v>103</v>
      </c>
      <c r="C22" s="38" t="s">
        <v>291</v>
      </c>
      <c r="D22" s="40" t="s">
        <v>265</v>
      </c>
      <c r="E22" s="40" t="s">
        <v>92</v>
      </c>
      <c r="F22" s="38" t="s">
        <v>92</v>
      </c>
      <c r="G22" s="38" t="s">
        <v>265</v>
      </c>
      <c r="H22" s="38" t="s">
        <v>291</v>
      </c>
      <c r="I22" s="38" t="s">
        <v>103</v>
      </c>
      <c r="J22" s="38" t="s">
        <v>104</v>
      </c>
    </row>
    <row r="23" spans="1:10">
      <c r="A23" s="40"/>
      <c r="B23" s="40"/>
      <c r="C23" s="41" t="s">
        <v>740</v>
      </c>
      <c r="D23" s="38" t="s">
        <v>1173</v>
      </c>
      <c r="E23" s="38">
        <v>3</v>
      </c>
      <c r="F23" s="38">
        <v>4</v>
      </c>
      <c r="G23" s="38" t="s">
        <v>138</v>
      </c>
      <c r="H23" s="41" t="s">
        <v>357</v>
      </c>
      <c r="I23" s="38"/>
      <c r="J23" s="38"/>
    </row>
    <row r="24" spans="1:10">
      <c r="A24" s="40"/>
      <c r="B24" s="40"/>
      <c r="C24" s="40"/>
      <c r="D24" s="38" t="s">
        <v>1174</v>
      </c>
      <c r="E24" s="38">
        <v>8</v>
      </c>
      <c r="F24" s="38">
        <v>13</v>
      </c>
      <c r="G24" s="38" t="s">
        <v>153</v>
      </c>
      <c r="H24" s="41"/>
      <c r="I24" s="38"/>
      <c r="J24" s="38"/>
    </row>
    <row r="25" spans="1:10">
      <c r="A25" s="40"/>
      <c r="B25" s="40"/>
      <c r="C25" s="40"/>
      <c r="D25" s="38" t="s">
        <v>1175</v>
      </c>
      <c r="E25" s="38">
        <v>12</v>
      </c>
      <c r="F25" s="38">
        <v>25</v>
      </c>
      <c r="G25" s="38" t="s">
        <v>167</v>
      </c>
      <c r="H25" s="41"/>
      <c r="I25" s="38"/>
      <c r="J25" s="38"/>
    </row>
    <row r="26" spans="1:10">
      <c r="A26" s="40"/>
      <c r="B26" s="40"/>
      <c r="C26" s="40"/>
      <c r="D26" s="38" t="s">
        <v>1176</v>
      </c>
      <c r="E26" s="38">
        <v>15</v>
      </c>
      <c r="F26" s="38">
        <v>31</v>
      </c>
      <c r="G26" s="38" t="s">
        <v>233</v>
      </c>
      <c r="H26" s="41" t="s">
        <v>757</v>
      </c>
      <c r="I26" s="38"/>
      <c r="J26" s="38"/>
    </row>
    <row r="27" spans="1:10">
      <c r="A27" s="40"/>
      <c r="B27" s="40"/>
      <c r="C27" s="40"/>
      <c r="D27" s="38" t="s">
        <v>1177</v>
      </c>
      <c r="E27" s="38">
        <v>17</v>
      </c>
      <c r="F27" s="38">
        <v>32</v>
      </c>
      <c r="G27" s="38" t="s">
        <v>173</v>
      </c>
      <c r="H27" s="41"/>
      <c r="I27" s="38"/>
      <c r="J27" s="38"/>
    </row>
    <row r="28" spans="1:10">
      <c r="A28" s="40"/>
      <c r="B28" s="40"/>
      <c r="C28" s="40"/>
      <c r="D28" s="38" t="s">
        <v>1178</v>
      </c>
      <c r="E28" s="38">
        <v>18</v>
      </c>
      <c r="F28" s="38">
        <v>37</v>
      </c>
      <c r="G28" s="38" t="s">
        <v>234</v>
      </c>
      <c r="H28" s="41" t="s">
        <v>350</v>
      </c>
      <c r="I28" s="41" t="s">
        <v>355</v>
      </c>
      <c r="J28" s="40"/>
    </row>
    <row r="29" spans="1:10">
      <c r="A29" s="40"/>
      <c r="B29" s="40"/>
      <c r="C29" s="40"/>
      <c r="D29" s="40" t="s">
        <v>1179</v>
      </c>
      <c r="E29" s="40">
        <v>22</v>
      </c>
      <c r="F29" s="38">
        <v>38</v>
      </c>
      <c r="G29" s="38" t="s">
        <v>235</v>
      </c>
      <c r="H29" s="41" t="s">
        <v>811</v>
      </c>
      <c r="I29" s="38"/>
      <c r="J29" s="38"/>
    </row>
    <row r="30" spans="1:10">
      <c r="A30" s="40"/>
      <c r="B30" s="40"/>
      <c r="C30" s="40"/>
      <c r="D30" s="40" t="s">
        <v>1180</v>
      </c>
      <c r="E30" s="40">
        <v>42</v>
      </c>
      <c r="F30" s="38">
        <v>41</v>
      </c>
      <c r="G30" s="38" t="s">
        <v>236</v>
      </c>
      <c r="H30" s="41"/>
      <c r="I30" s="38"/>
      <c r="J30" s="38"/>
    </row>
    <row r="31" spans="1:10">
      <c r="A31" s="40"/>
      <c r="B31" s="40"/>
      <c r="C31" s="41" t="s">
        <v>496</v>
      </c>
      <c r="D31" s="40" t="s">
        <v>1181</v>
      </c>
      <c r="E31" s="40">
        <v>49</v>
      </c>
      <c r="F31" s="38">
        <v>45</v>
      </c>
      <c r="G31" s="38" t="s">
        <v>237</v>
      </c>
      <c r="H31" s="41" t="s">
        <v>492</v>
      </c>
      <c r="I31" s="38"/>
      <c r="J31" s="38"/>
    </row>
    <row r="32" spans="1:10">
      <c r="A32" s="40"/>
      <c r="B32" s="40"/>
      <c r="C32" s="41" t="s">
        <v>316</v>
      </c>
      <c r="D32" s="40" t="s">
        <v>1182</v>
      </c>
      <c r="E32" s="40">
        <v>53</v>
      </c>
      <c r="F32" s="38"/>
      <c r="G32" s="38"/>
      <c r="H32" s="41"/>
      <c r="I32" s="38"/>
      <c r="J32" s="38"/>
    </row>
    <row r="33" spans="1:10">
      <c r="A33" s="40"/>
      <c r="B33" s="40"/>
      <c r="C33" s="41" t="s">
        <v>357</v>
      </c>
      <c r="D33" s="40" t="s">
        <v>1183</v>
      </c>
      <c r="E33" s="40">
        <v>54</v>
      </c>
      <c r="F33" s="40"/>
      <c r="G33" s="40"/>
      <c r="H33" s="41"/>
      <c r="I33" s="38"/>
      <c r="J33" s="38"/>
    </row>
    <row r="34" spans="1:10">
      <c r="A34" s="40"/>
      <c r="B34" s="40"/>
      <c r="C34" s="41" t="s">
        <v>350</v>
      </c>
      <c r="D34" s="40" t="s">
        <v>1184</v>
      </c>
      <c r="E34" s="40">
        <v>58</v>
      </c>
      <c r="F34" s="38"/>
      <c r="G34" s="38"/>
      <c r="H34" s="41"/>
      <c r="I34" s="38"/>
      <c r="J34" s="38"/>
    </row>
    <row r="35" ht="15" spans="1:10">
      <c r="A35" s="38" t="s">
        <v>1185</v>
      </c>
      <c r="B35" s="38"/>
      <c r="C35" s="38"/>
      <c r="D35" s="38" t="s">
        <v>307</v>
      </c>
      <c r="E35" s="38"/>
      <c r="F35" s="38" t="s">
        <v>307</v>
      </c>
      <c r="G35" s="38"/>
      <c r="H35" s="38" t="s">
        <v>306</v>
      </c>
      <c r="I35" s="38"/>
      <c r="J35" s="38"/>
    </row>
    <row r="36" ht="15" spans="1:10">
      <c r="A36" s="38" t="s">
        <v>1097</v>
      </c>
      <c r="B36" s="38"/>
      <c r="C36" s="38"/>
      <c r="D36" s="38" t="s">
        <v>310</v>
      </c>
      <c r="E36" s="38"/>
      <c r="F36" s="38" t="s">
        <v>310</v>
      </c>
      <c r="G36" s="38"/>
      <c r="H36" s="38" t="s">
        <v>655</v>
      </c>
      <c r="I36" s="38"/>
      <c r="J36" s="38"/>
    </row>
    <row r="37" spans="1:10">
      <c r="A37" s="38"/>
      <c r="B37" s="38"/>
      <c r="C37" s="38"/>
      <c r="D37" s="41"/>
      <c r="E37" s="42" t="s">
        <v>317</v>
      </c>
      <c r="F37" s="42" t="s">
        <v>317</v>
      </c>
      <c r="G37" s="41" t="s">
        <v>1186</v>
      </c>
      <c r="H37" s="40" t="s">
        <v>1187</v>
      </c>
      <c r="I37" s="40"/>
      <c r="J37" s="40"/>
    </row>
    <row r="38" spans="1:10">
      <c r="A38" s="38"/>
      <c r="B38" s="38"/>
      <c r="C38" s="38"/>
      <c r="D38" s="41"/>
      <c r="E38" s="43" t="s">
        <v>319</v>
      </c>
      <c r="F38" s="73" t="s">
        <v>319</v>
      </c>
      <c r="G38" s="41" t="s">
        <v>876</v>
      </c>
      <c r="H38" s="38" t="s">
        <v>1188</v>
      </c>
      <c r="I38" s="38"/>
      <c r="J38" s="38"/>
    </row>
    <row r="39" ht="15" spans="1:10">
      <c r="A39" s="44" t="s">
        <v>320</v>
      </c>
      <c r="B39" s="44"/>
      <c r="C39" s="44"/>
      <c r="D39" s="44"/>
      <c r="E39" s="44"/>
      <c r="F39" s="44"/>
      <c r="G39" s="44"/>
      <c r="H39" s="44"/>
      <c r="I39" s="44"/>
      <c r="J39" s="44"/>
    </row>
    <row r="40" ht="22.5" spans="1:10">
      <c r="A40" s="37" t="s">
        <v>1189</v>
      </c>
      <c r="B40" s="37"/>
      <c r="C40" s="37"/>
      <c r="D40" s="37"/>
      <c r="E40" s="37"/>
      <c r="F40" s="37"/>
      <c r="G40" s="37"/>
      <c r="H40" s="37"/>
      <c r="I40" s="37"/>
      <c r="J40" s="37"/>
    </row>
    <row r="41" ht="15" spans="1:10">
      <c r="A41" s="38" t="s">
        <v>239</v>
      </c>
      <c r="B41" s="38" t="s">
        <v>1190</v>
      </c>
      <c r="C41" s="38"/>
      <c r="D41" s="38"/>
      <c r="E41" s="38" t="s">
        <v>241</v>
      </c>
      <c r="F41" s="38"/>
      <c r="G41" s="74" t="s">
        <v>1191</v>
      </c>
      <c r="H41" s="74"/>
      <c r="I41" s="38" t="s">
        <v>243</v>
      </c>
      <c r="J41" s="38">
        <v>6953</v>
      </c>
    </row>
    <row r="42" ht="15" spans="1:10">
      <c r="A42" s="38" t="s">
        <v>60</v>
      </c>
      <c r="B42" s="38" t="s">
        <v>432</v>
      </c>
      <c r="C42" s="38"/>
      <c r="D42" s="38" t="s">
        <v>245</v>
      </c>
      <c r="E42" s="38" t="s">
        <v>709</v>
      </c>
      <c r="F42" s="38"/>
      <c r="G42" s="38" t="s">
        <v>247</v>
      </c>
      <c r="H42" s="38"/>
      <c r="I42" s="40" t="s">
        <v>527</v>
      </c>
      <c r="J42" s="40"/>
    </row>
    <row r="43" ht="15" spans="1:10">
      <c r="A43" s="38" t="s">
        <v>249</v>
      </c>
      <c r="B43" s="38" t="s">
        <v>1119</v>
      </c>
      <c r="C43" s="38"/>
      <c r="D43" s="38" t="s">
        <v>255</v>
      </c>
      <c r="E43" s="38" t="s">
        <v>1192</v>
      </c>
      <c r="F43" s="38"/>
      <c r="G43" s="38" t="s">
        <v>257</v>
      </c>
      <c r="H43" s="38"/>
      <c r="I43" s="38" t="s">
        <v>669</v>
      </c>
      <c r="J43" s="38"/>
    </row>
    <row r="44" ht="31.5" spans="1:10">
      <c r="A44" s="39" t="s">
        <v>332</v>
      </c>
      <c r="B44" s="39"/>
      <c r="C44" s="39">
        <v>1</v>
      </c>
      <c r="D44" s="39"/>
      <c r="E44" s="39"/>
      <c r="F44" s="39">
        <v>2</v>
      </c>
      <c r="G44" s="39"/>
      <c r="H44" s="39"/>
      <c r="I44" s="39" t="s">
        <v>259</v>
      </c>
      <c r="J44" s="39"/>
    </row>
    <row r="45" ht="15" spans="1:10">
      <c r="A45" s="39"/>
      <c r="B45" s="39"/>
      <c r="C45" s="38">
        <v>0</v>
      </c>
      <c r="D45" s="38"/>
      <c r="E45" s="38" t="s">
        <v>261</v>
      </c>
      <c r="F45" s="38"/>
      <c r="G45" s="38">
        <v>0</v>
      </c>
      <c r="H45" s="38"/>
      <c r="I45" s="39"/>
      <c r="J45" s="39"/>
    </row>
    <row r="46" ht="15" spans="1:10">
      <c r="A46" s="39"/>
      <c r="B46" s="39"/>
      <c r="C46" s="38">
        <v>1</v>
      </c>
      <c r="D46" s="38"/>
      <c r="E46" s="38" t="s">
        <v>262</v>
      </c>
      <c r="F46" s="38"/>
      <c r="G46" s="38">
        <v>2</v>
      </c>
      <c r="H46" s="38"/>
      <c r="I46" s="39"/>
      <c r="J46" s="39"/>
    </row>
    <row r="47" ht="15" spans="1:10">
      <c r="A47" s="38" t="s">
        <v>263</v>
      </c>
      <c r="B47" s="38"/>
      <c r="C47" s="38"/>
      <c r="D47" s="38"/>
      <c r="E47" s="38"/>
      <c r="F47" s="38" t="s">
        <v>263</v>
      </c>
      <c r="G47" s="38"/>
      <c r="H47" s="38"/>
      <c r="I47" s="38"/>
      <c r="J47" s="38"/>
    </row>
    <row r="48" ht="15" spans="1:10">
      <c r="A48" s="38" t="s">
        <v>104</v>
      </c>
      <c r="B48" s="38" t="s">
        <v>103</v>
      </c>
      <c r="C48" s="38" t="s">
        <v>264</v>
      </c>
      <c r="D48" s="38" t="s">
        <v>265</v>
      </c>
      <c r="E48" s="38" t="s">
        <v>92</v>
      </c>
      <c r="F48" s="38" t="s">
        <v>92</v>
      </c>
      <c r="G48" s="38" t="s">
        <v>265</v>
      </c>
      <c r="H48" s="38" t="s">
        <v>264</v>
      </c>
      <c r="I48" s="38" t="s">
        <v>103</v>
      </c>
      <c r="J48" s="38" t="s">
        <v>104</v>
      </c>
    </row>
    <row r="49" spans="1:10">
      <c r="A49" s="38"/>
      <c r="B49" s="38"/>
      <c r="C49" s="38"/>
      <c r="D49" s="38" t="s">
        <v>360</v>
      </c>
      <c r="E49" s="38">
        <v>1</v>
      </c>
      <c r="F49" s="38">
        <v>1</v>
      </c>
      <c r="G49" s="38" t="s">
        <v>130</v>
      </c>
      <c r="H49" s="41"/>
      <c r="I49" s="41" t="s">
        <v>611</v>
      </c>
      <c r="J49" s="38"/>
    </row>
    <row r="50" spans="1:10">
      <c r="A50" s="38"/>
      <c r="B50" s="38"/>
      <c r="C50" s="41" t="s">
        <v>425</v>
      </c>
      <c r="D50" s="38" t="s">
        <v>335</v>
      </c>
      <c r="E50" s="38">
        <v>4</v>
      </c>
      <c r="F50" s="38">
        <v>2</v>
      </c>
      <c r="G50" s="38" t="s">
        <v>133</v>
      </c>
      <c r="H50" s="41"/>
      <c r="I50" s="38"/>
      <c r="J50" s="38"/>
    </row>
    <row r="51" spans="1:10">
      <c r="A51" s="38"/>
      <c r="B51" s="38"/>
      <c r="C51" s="41" t="s">
        <v>1014</v>
      </c>
      <c r="D51" s="38" t="s">
        <v>337</v>
      </c>
      <c r="E51" s="38">
        <v>7</v>
      </c>
      <c r="F51" s="38">
        <v>5</v>
      </c>
      <c r="G51" s="38" t="s">
        <v>139</v>
      </c>
      <c r="H51" s="41"/>
      <c r="I51" s="38"/>
      <c r="J51" s="38"/>
    </row>
    <row r="52" spans="1:10">
      <c r="A52" s="38"/>
      <c r="B52" s="38"/>
      <c r="C52" s="41" t="s">
        <v>1193</v>
      </c>
      <c r="D52" s="38" t="s">
        <v>343</v>
      </c>
      <c r="E52" s="38">
        <v>10</v>
      </c>
      <c r="F52" s="38">
        <v>8</v>
      </c>
      <c r="G52" s="38" t="s">
        <v>271</v>
      </c>
      <c r="H52" s="41"/>
      <c r="I52" s="38"/>
      <c r="J52" s="38"/>
    </row>
    <row r="53" spans="1:10">
      <c r="A53" s="38"/>
      <c r="B53" s="38"/>
      <c r="C53" s="38"/>
      <c r="D53" s="38" t="s">
        <v>344</v>
      </c>
      <c r="E53" s="38">
        <v>11</v>
      </c>
      <c r="F53" s="38">
        <v>10</v>
      </c>
      <c r="G53" s="38" t="s">
        <v>274</v>
      </c>
      <c r="H53" s="41"/>
      <c r="I53" s="38"/>
      <c r="J53" s="38"/>
    </row>
    <row r="54" spans="1:10">
      <c r="A54" s="38"/>
      <c r="B54" s="38"/>
      <c r="C54" s="38"/>
      <c r="D54" s="40" t="s">
        <v>958</v>
      </c>
      <c r="E54" s="40">
        <v>17</v>
      </c>
      <c r="F54" s="38">
        <v>14</v>
      </c>
      <c r="G54" s="38" t="s">
        <v>154</v>
      </c>
      <c r="H54" s="41" t="s">
        <v>1194</v>
      </c>
      <c r="I54" s="38"/>
      <c r="J54" s="38"/>
    </row>
    <row r="55" spans="1:10">
      <c r="A55" s="38"/>
      <c r="B55" s="38"/>
      <c r="C55" s="41" t="s">
        <v>345</v>
      </c>
      <c r="D55" s="40" t="s">
        <v>349</v>
      </c>
      <c r="E55" s="40">
        <v>22</v>
      </c>
      <c r="F55" s="38">
        <v>16</v>
      </c>
      <c r="G55" s="38" t="s">
        <v>156</v>
      </c>
      <c r="H55" s="41" t="s">
        <v>393</v>
      </c>
      <c r="I55" s="38"/>
      <c r="J55" s="38"/>
    </row>
    <row r="56" spans="1:10">
      <c r="A56" s="38"/>
      <c r="B56" s="38"/>
      <c r="C56" s="38"/>
      <c r="D56" s="40" t="s">
        <v>962</v>
      </c>
      <c r="E56" s="40">
        <v>26</v>
      </c>
      <c r="F56" s="38">
        <v>22</v>
      </c>
      <c r="G56" s="38" t="s">
        <v>286</v>
      </c>
      <c r="H56" s="41" t="s">
        <v>350</v>
      </c>
      <c r="I56" s="38"/>
      <c r="J56" s="38"/>
    </row>
    <row r="57" spans="1:10">
      <c r="A57" s="38"/>
      <c r="B57" s="38"/>
      <c r="C57" s="41" t="s">
        <v>393</v>
      </c>
      <c r="D57" s="40" t="s">
        <v>352</v>
      </c>
      <c r="E57" s="40">
        <v>28</v>
      </c>
      <c r="F57" s="38">
        <v>23</v>
      </c>
      <c r="G57" s="38" t="s">
        <v>166</v>
      </c>
      <c r="H57" s="41" t="s">
        <v>465</v>
      </c>
      <c r="I57" s="38"/>
      <c r="J57" s="38"/>
    </row>
    <row r="58" spans="1:10">
      <c r="A58" s="38"/>
      <c r="B58" s="41" t="s">
        <v>536</v>
      </c>
      <c r="C58" s="38"/>
      <c r="D58" s="40" t="s">
        <v>356</v>
      </c>
      <c r="E58" s="40">
        <v>36</v>
      </c>
      <c r="F58" s="38">
        <v>27</v>
      </c>
      <c r="G58" s="38" t="s">
        <v>169</v>
      </c>
      <c r="H58" s="41" t="s">
        <v>807</v>
      </c>
      <c r="I58" s="38"/>
      <c r="J58" s="38"/>
    </row>
    <row r="59" spans="1:10">
      <c r="A59" s="38"/>
      <c r="B59" s="38"/>
      <c r="C59" s="38"/>
      <c r="D59" s="40" t="s">
        <v>358</v>
      </c>
      <c r="E59" s="40">
        <v>45</v>
      </c>
      <c r="F59" s="38">
        <v>32</v>
      </c>
      <c r="G59" s="38" t="s">
        <v>173</v>
      </c>
      <c r="H59" s="41"/>
      <c r="I59" s="38"/>
      <c r="J59" s="38"/>
    </row>
    <row r="60" ht="15" spans="1:10">
      <c r="A60" s="40" t="s">
        <v>290</v>
      </c>
      <c r="B60" s="40"/>
      <c r="C60" s="40"/>
      <c r="D60" s="40"/>
      <c r="E60" s="40"/>
      <c r="F60" s="38" t="s">
        <v>290</v>
      </c>
      <c r="G60" s="38"/>
      <c r="H60" s="38"/>
      <c r="I60" s="38"/>
      <c r="J60" s="38"/>
    </row>
    <row r="61" ht="15" spans="1:10">
      <c r="A61" s="38" t="s">
        <v>104</v>
      </c>
      <c r="B61" s="38" t="s">
        <v>103</v>
      </c>
      <c r="C61" s="38" t="s">
        <v>291</v>
      </c>
      <c r="D61" s="40" t="s">
        <v>265</v>
      </c>
      <c r="E61" s="40" t="s">
        <v>92</v>
      </c>
      <c r="F61" s="38" t="s">
        <v>92</v>
      </c>
      <c r="G61" s="38" t="s">
        <v>265</v>
      </c>
      <c r="H61" s="38" t="s">
        <v>291</v>
      </c>
      <c r="I61" s="38" t="s">
        <v>103</v>
      </c>
      <c r="J61" s="38" t="s">
        <v>104</v>
      </c>
    </row>
    <row r="62" spans="1:10">
      <c r="A62" s="40"/>
      <c r="B62" s="40"/>
      <c r="C62" s="40"/>
      <c r="D62" s="38" t="s">
        <v>361</v>
      </c>
      <c r="E62" s="38">
        <v>2</v>
      </c>
      <c r="F62" s="38">
        <v>3</v>
      </c>
      <c r="G62" s="38" t="s">
        <v>137</v>
      </c>
      <c r="H62" s="41"/>
      <c r="I62" s="38"/>
      <c r="J62" s="38"/>
    </row>
    <row r="63" spans="1:10">
      <c r="A63" s="40"/>
      <c r="B63" s="40"/>
      <c r="C63" s="40"/>
      <c r="D63" s="38" t="s">
        <v>362</v>
      </c>
      <c r="E63" s="38">
        <v>3</v>
      </c>
      <c r="F63" s="38">
        <v>4</v>
      </c>
      <c r="G63" s="38" t="s">
        <v>138</v>
      </c>
      <c r="H63" s="41" t="s">
        <v>465</v>
      </c>
      <c r="I63" s="38"/>
      <c r="J63" s="38"/>
    </row>
    <row r="64" spans="1:10">
      <c r="A64" s="40"/>
      <c r="B64" s="40"/>
      <c r="C64" s="41" t="s">
        <v>1193</v>
      </c>
      <c r="D64" s="38" t="s">
        <v>363</v>
      </c>
      <c r="E64" s="38">
        <v>5</v>
      </c>
      <c r="F64" s="38">
        <v>6</v>
      </c>
      <c r="G64" s="38" t="s">
        <v>205</v>
      </c>
      <c r="H64" s="41"/>
      <c r="I64" s="38"/>
      <c r="J64" s="38"/>
    </row>
    <row r="65" spans="1:10">
      <c r="A65" s="40"/>
      <c r="B65" s="40"/>
      <c r="C65" s="41" t="s">
        <v>345</v>
      </c>
      <c r="D65" s="38" t="s">
        <v>364</v>
      </c>
      <c r="E65" s="38">
        <v>6</v>
      </c>
      <c r="F65" s="38">
        <v>7</v>
      </c>
      <c r="G65" s="38" t="s">
        <v>141</v>
      </c>
      <c r="H65" s="41" t="s">
        <v>1194</v>
      </c>
      <c r="I65" s="38"/>
      <c r="J65" s="38"/>
    </row>
    <row r="66" spans="1:10">
      <c r="A66" s="40"/>
      <c r="B66" s="40"/>
      <c r="C66" s="41" t="s">
        <v>425</v>
      </c>
      <c r="D66" s="38" t="s">
        <v>365</v>
      </c>
      <c r="E66" s="38">
        <v>9</v>
      </c>
      <c r="F66" s="38">
        <v>9</v>
      </c>
      <c r="G66" s="38" t="s">
        <v>410</v>
      </c>
      <c r="H66" s="41" t="s">
        <v>807</v>
      </c>
      <c r="I66" s="38"/>
      <c r="J66" s="38"/>
    </row>
    <row r="67" spans="1:10">
      <c r="A67" s="40"/>
      <c r="B67" s="40"/>
      <c r="C67" s="40"/>
      <c r="D67" s="40" t="s">
        <v>366</v>
      </c>
      <c r="E67" s="40">
        <v>14</v>
      </c>
      <c r="F67" s="38">
        <v>11</v>
      </c>
      <c r="G67" s="38" t="s">
        <v>151</v>
      </c>
      <c r="H67" s="41" t="s">
        <v>393</v>
      </c>
      <c r="I67" s="38"/>
      <c r="J67" s="40"/>
    </row>
    <row r="68" spans="1:10">
      <c r="A68" s="40"/>
      <c r="B68" s="40"/>
      <c r="C68" s="40"/>
      <c r="D68" s="40" t="s">
        <v>1195</v>
      </c>
      <c r="E68" s="40">
        <v>15</v>
      </c>
      <c r="F68" s="38">
        <v>12</v>
      </c>
      <c r="G68" s="38" t="s">
        <v>152</v>
      </c>
      <c r="H68" s="41"/>
      <c r="I68" s="38"/>
      <c r="J68" s="38"/>
    </row>
    <row r="69" spans="1:10">
      <c r="A69" s="40"/>
      <c r="B69" s="40"/>
      <c r="C69" s="41" t="s">
        <v>393</v>
      </c>
      <c r="D69" s="40" t="s">
        <v>368</v>
      </c>
      <c r="E69" s="40">
        <v>20</v>
      </c>
      <c r="F69" s="38">
        <v>13</v>
      </c>
      <c r="G69" s="38" t="s">
        <v>153</v>
      </c>
      <c r="H69" s="41"/>
      <c r="I69" s="38"/>
      <c r="J69" s="38"/>
    </row>
    <row r="70" spans="1:10">
      <c r="A70" s="40"/>
      <c r="B70" s="40"/>
      <c r="C70" s="40"/>
      <c r="D70" s="40" t="s">
        <v>369</v>
      </c>
      <c r="E70" s="40">
        <v>29</v>
      </c>
      <c r="F70" s="38">
        <v>18</v>
      </c>
      <c r="G70" s="40" t="s">
        <v>298</v>
      </c>
      <c r="H70" s="41" t="s">
        <v>350</v>
      </c>
      <c r="I70" s="38"/>
      <c r="J70" s="38"/>
    </row>
    <row r="71" spans="1:10">
      <c r="A71" s="40"/>
      <c r="B71" s="40"/>
      <c r="C71" s="40"/>
      <c r="D71" s="40" t="s">
        <v>370</v>
      </c>
      <c r="E71" s="40">
        <v>31</v>
      </c>
      <c r="F71" s="38">
        <v>20</v>
      </c>
      <c r="G71" s="38" t="s">
        <v>162</v>
      </c>
      <c r="H71" s="41"/>
      <c r="I71" s="38"/>
      <c r="J71" s="38"/>
    </row>
    <row r="72" spans="1:10">
      <c r="A72" s="40"/>
      <c r="B72" s="40"/>
      <c r="C72" s="40"/>
      <c r="D72" s="40" t="s">
        <v>1196</v>
      </c>
      <c r="E72" s="40">
        <v>32</v>
      </c>
      <c r="F72" s="38">
        <v>31</v>
      </c>
      <c r="G72" s="38" t="s">
        <v>233</v>
      </c>
      <c r="H72" s="41"/>
      <c r="I72" s="38"/>
      <c r="J72" s="38"/>
    </row>
    <row r="73" spans="1:10">
      <c r="A73" s="40"/>
      <c r="B73" s="40"/>
      <c r="C73" s="41" t="s">
        <v>1014</v>
      </c>
      <c r="D73" s="40" t="s">
        <v>371</v>
      </c>
      <c r="E73" s="40">
        <v>39</v>
      </c>
      <c r="F73" s="38">
        <v>33</v>
      </c>
      <c r="G73" s="38" t="s">
        <v>214</v>
      </c>
      <c r="H73" s="41"/>
      <c r="I73" s="38"/>
      <c r="J73" s="38"/>
    </row>
    <row r="74" ht="15" spans="1:10">
      <c r="A74" s="38" t="s">
        <v>372</v>
      </c>
      <c r="B74" s="38"/>
      <c r="C74" s="38"/>
      <c r="D74" s="38" t="s">
        <v>307</v>
      </c>
      <c r="E74" s="38"/>
      <c r="F74" s="38" t="s">
        <v>307</v>
      </c>
      <c r="G74" s="38"/>
      <c r="H74" s="38" t="s">
        <v>306</v>
      </c>
      <c r="I74" s="38"/>
      <c r="J74" s="38"/>
    </row>
    <row r="75" ht="15" spans="1:10">
      <c r="A75" s="38" t="s">
        <v>373</v>
      </c>
      <c r="B75" s="38"/>
      <c r="C75" s="38"/>
      <c r="D75" s="38" t="s">
        <v>310</v>
      </c>
      <c r="E75" s="38"/>
      <c r="F75" s="38" t="s">
        <v>310</v>
      </c>
      <c r="G75" s="38"/>
      <c r="H75" s="38" t="s">
        <v>309</v>
      </c>
      <c r="I75" s="38"/>
      <c r="J75" s="38"/>
    </row>
    <row r="76" spans="1:10">
      <c r="A76" s="40" t="s">
        <v>1197</v>
      </c>
      <c r="B76" s="40"/>
      <c r="C76" s="40"/>
      <c r="D76" s="41" t="s">
        <v>465</v>
      </c>
      <c r="E76" s="42" t="s">
        <v>317</v>
      </c>
      <c r="F76" s="42" t="s">
        <v>317</v>
      </c>
      <c r="G76" s="41" t="s">
        <v>616</v>
      </c>
      <c r="H76" s="38" t="s">
        <v>1198</v>
      </c>
      <c r="I76" s="38"/>
      <c r="J76" s="38"/>
    </row>
    <row r="77" spans="1:10">
      <c r="A77" s="38"/>
      <c r="B77" s="38"/>
      <c r="C77" s="38"/>
      <c r="D77" s="41"/>
      <c r="E77" s="43" t="s">
        <v>319</v>
      </c>
      <c r="F77" s="73" t="s">
        <v>319</v>
      </c>
      <c r="G77" s="41" t="s">
        <v>345</v>
      </c>
      <c r="H77" s="38" t="s">
        <v>1199</v>
      </c>
      <c r="I77" s="38"/>
      <c r="J77" s="38"/>
    </row>
    <row r="78" ht="15" spans="1:10">
      <c r="A78" s="44" t="s">
        <v>320</v>
      </c>
      <c r="B78" s="44"/>
      <c r="C78" s="44"/>
      <c r="D78" s="44"/>
      <c r="E78" s="44"/>
      <c r="F78" s="44"/>
      <c r="G78" s="44"/>
      <c r="H78" s="44"/>
      <c r="I78" s="44"/>
      <c r="J78" s="44"/>
    </row>
    <row r="79" ht="22.5" spans="1:10">
      <c r="A79" s="37" t="s">
        <v>1200</v>
      </c>
      <c r="B79" s="37"/>
      <c r="C79" s="37"/>
      <c r="D79" s="37"/>
      <c r="E79" s="37"/>
      <c r="F79" s="37"/>
      <c r="G79" s="37"/>
      <c r="H79" s="37"/>
      <c r="I79" s="37"/>
      <c r="J79" s="37"/>
    </row>
    <row r="80" ht="15" spans="1:10">
      <c r="A80" s="38" t="s">
        <v>239</v>
      </c>
      <c r="B80" s="38" t="s">
        <v>1201</v>
      </c>
      <c r="C80" s="38"/>
      <c r="D80" s="38"/>
      <c r="E80" s="38" t="s">
        <v>241</v>
      </c>
      <c r="F80" s="38"/>
      <c r="G80" s="38" t="s">
        <v>242</v>
      </c>
      <c r="H80" s="38"/>
      <c r="I80" s="38" t="s">
        <v>243</v>
      </c>
      <c r="J80" s="38">
        <v>16732</v>
      </c>
    </row>
    <row r="81" ht="15" spans="1:10">
      <c r="A81" s="40" t="s">
        <v>60</v>
      </c>
      <c r="B81" s="40" t="s">
        <v>863</v>
      </c>
      <c r="C81" s="40"/>
      <c r="D81" s="40" t="s">
        <v>245</v>
      </c>
      <c r="E81" s="40" t="s">
        <v>248</v>
      </c>
      <c r="F81" s="40"/>
      <c r="G81" s="40" t="s">
        <v>247</v>
      </c>
      <c r="H81" s="40" t="s">
        <v>864</v>
      </c>
      <c r="I81" s="40" t="s">
        <v>249</v>
      </c>
      <c r="J81" s="40" t="s">
        <v>667</v>
      </c>
    </row>
    <row r="82" ht="15" spans="1:10">
      <c r="A82" s="40" t="s">
        <v>251</v>
      </c>
      <c r="B82" s="40" t="s">
        <v>666</v>
      </c>
      <c r="C82" s="40"/>
      <c r="D82" s="40" t="s">
        <v>253</v>
      </c>
      <c r="E82" s="40"/>
      <c r="F82" s="40" t="s">
        <v>866</v>
      </c>
      <c r="G82" s="40" t="s">
        <v>255</v>
      </c>
      <c r="H82" s="40" t="s">
        <v>1202</v>
      </c>
      <c r="I82" s="40" t="s">
        <v>257</v>
      </c>
      <c r="J82" s="40" t="s">
        <v>669</v>
      </c>
    </row>
    <row r="83" ht="31.5" spans="1:10">
      <c r="A83" s="39" t="s">
        <v>259</v>
      </c>
      <c r="B83" s="39"/>
      <c r="C83" s="39">
        <v>3</v>
      </c>
      <c r="D83" s="39"/>
      <c r="E83" s="39"/>
      <c r="F83" s="39">
        <v>0</v>
      </c>
      <c r="G83" s="39"/>
      <c r="H83" s="39"/>
      <c r="I83" s="39" t="s">
        <v>868</v>
      </c>
      <c r="J83" s="39"/>
    </row>
    <row r="84" ht="15" spans="1:10">
      <c r="A84" s="39"/>
      <c r="B84" s="39"/>
      <c r="C84" s="38">
        <v>2</v>
      </c>
      <c r="D84" s="38"/>
      <c r="E84" s="38" t="s">
        <v>261</v>
      </c>
      <c r="F84" s="38"/>
      <c r="G84" s="38">
        <v>0</v>
      </c>
      <c r="H84" s="38"/>
      <c r="I84" s="39"/>
      <c r="J84" s="39"/>
    </row>
    <row r="85" ht="15" spans="1:10">
      <c r="A85" s="39"/>
      <c r="B85" s="39"/>
      <c r="C85" s="38">
        <v>1</v>
      </c>
      <c r="D85" s="38"/>
      <c r="E85" s="38" t="s">
        <v>262</v>
      </c>
      <c r="F85" s="38"/>
      <c r="G85" s="38">
        <v>0</v>
      </c>
      <c r="H85" s="38"/>
      <c r="I85" s="39"/>
      <c r="J85" s="39"/>
    </row>
    <row r="86" ht="15" spans="1:10">
      <c r="A86" s="38" t="s">
        <v>263</v>
      </c>
      <c r="B86" s="38"/>
      <c r="C86" s="38"/>
      <c r="D86" s="38"/>
      <c r="E86" s="38"/>
      <c r="F86" s="38" t="s">
        <v>263</v>
      </c>
      <c r="G86" s="38"/>
      <c r="H86" s="38"/>
      <c r="I86" s="38"/>
      <c r="J86" s="38"/>
    </row>
    <row r="87" ht="15" spans="1:10">
      <c r="A87" s="38" t="s">
        <v>104</v>
      </c>
      <c r="B87" s="38" t="s">
        <v>103</v>
      </c>
      <c r="C87" s="38" t="s">
        <v>264</v>
      </c>
      <c r="D87" s="38" t="s">
        <v>265</v>
      </c>
      <c r="E87" s="38" t="s">
        <v>92</v>
      </c>
      <c r="F87" s="38" t="s">
        <v>92</v>
      </c>
      <c r="G87" s="38" t="s">
        <v>265</v>
      </c>
      <c r="H87" s="38" t="s">
        <v>264</v>
      </c>
      <c r="I87" s="38" t="s">
        <v>103</v>
      </c>
      <c r="J87" s="38" t="s">
        <v>104</v>
      </c>
    </row>
    <row r="88" spans="1:10">
      <c r="A88" s="38"/>
      <c r="B88" s="38"/>
      <c r="C88" s="38"/>
      <c r="D88" s="38" t="s">
        <v>130</v>
      </c>
      <c r="E88" s="38">
        <v>1</v>
      </c>
      <c r="F88" s="38">
        <v>4</v>
      </c>
      <c r="G88" s="38" t="s">
        <v>886</v>
      </c>
      <c r="H88" s="41"/>
      <c r="I88" s="40"/>
      <c r="J88" s="38"/>
    </row>
    <row r="89" spans="1:10">
      <c r="A89" s="38"/>
      <c r="B89" s="38"/>
      <c r="C89" s="38"/>
      <c r="D89" s="38" t="s">
        <v>137</v>
      </c>
      <c r="E89" s="38">
        <v>3</v>
      </c>
      <c r="F89" s="38">
        <v>8</v>
      </c>
      <c r="G89" s="38" t="s">
        <v>1146</v>
      </c>
      <c r="H89" s="41"/>
      <c r="I89" s="40"/>
      <c r="J89" s="38"/>
    </row>
    <row r="90" spans="1:10">
      <c r="A90" s="38"/>
      <c r="B90" s="38"/>
      <c r="C90" s="41" t="s">
        <v>595</v>
      </c>
      <c r="D90" s="38" t="s">
        <v>138</v>
      </c>
      <c r="E90" s="38">
        <v>4</v>
      </c>
      <c r="F90" s="38">
        <v>14</v>
      </c>
      <c r="G90" s="38" t="s">
        <v>872</v>
      </c>
      <c r="H90" s="41" t="s">
        <v>597</v>
      </c>
      <c r="I90" s="40"/>
      <c r="J90" s="38"/>
    </row>
    <row r="91" spans="1:10">
      <c r="A91" s="38"/>
      <c r="B91" s="38"/>
      <c r="C91" s="41" t="s">
        <v>359</v>
      </c>
      <c r="D91" s="38" t="s">
        <v>141</v>
      </c>
      <c r="E91" s="38">
        <v>7</v>
      </c>
      <c r="F91" s="38">
        <v>18</v>
      </c>
      <c r="G91" s="38" t="s">
        <v>891</v>
      </c>
      <c r="H91" s="41" t="s">
        <v>350</v>
      </c>
      <c r="I91" s="38"/>
      <c r="J91" s="38"/>
    </row>
    <row r="92" spans="1:10">
      <c r="A92" s="38"/>
      <c r="B92" s="38"/>
      <c r="C92" s="38"/>
      <c r="D92" s="38" t="s">
        <v>271</v>
      </c>
      <c r="E92" s="38">
        <v>8</v>
      </c>
      <c r="F92" s="38">
        <v>19</v>
      </c>
      <c r="G92" s="38" t="s">
        <v>1152</v>
      </c>
      <c r="H92" s="41" t="s">
        <v>357</v>
      </c>
      <c r="I92" s="38"/>
      <c r="J92" s="38"/>
    </row>
    <row r="93" spans="1:10">
      <c r="A93" s="38"/>
      <c r="B93" s="38"/>
      <c r="C93" s="41" t="s">
        <v>350</v>
      </c>
      <c r="D93" s="38" t="s">
        <v>410</v>
      </c>
      <c r="E93" s="38">
        <v>9</v>
      </c>
      <c r="F93" s="38">
        <v>23</v>
      </c>
      <c r="G93" s="38" t="s">
        <v>892</v>
      </c>
      <c r="H93" s="41"/>
      <c r="I93" s="41" t="s">
        <v>279</v>
      </c>
      <c r="J93" s="38"/>
    </row>
    <row r="94" spans="1:10">
      <c r="A94" s="38"/>
      <c r="B94" s="38"/>
      <c r="C94" s="38"/>
      <c r="D94" s="38" t="s">
        <v>274</v>
      </c>
      <c r="E94" s="38">
        <v>10</v>
      </c>
      <c r="F94" s="38">
        <v>25</v>
      </c>
      <c r="G94" s="38" t="s">
        <v>893</v>
      </c>
      <c r="H94" s="41"/>
      <c r="I94" s="40"/>
      <c r="J94" s="38"/>
    </row>
    <row r="95" spans="1:10">
      <c r="A95" s="38"/>
      <c r="B95" s="38"/>
      <c r="C95" s="38"/>
      <c r="D95" s="38" t="s">
        <v>153</v>
      </c>
      <c r="E95" s="38">
        <v>13</v>
      </c>
      <c r="F95" s="38">
        <v>31</v>
      </c>
      <c r="G95" s="38" t="s">
        <v>1203</v>
      </c>
      <c r="H95" s="41"/>
      <c r="I95" s="40"/>
      <c r="J95" s="38"/>
    </row>
    <row r="96" spans="1:10">
      <c r="A96" s="38"/>
      <c r="B96" s="38"/>
      <c r="C96" s="41" t="s">
        <v>496</v>
      </c>
      <c r="D96" s="40" t="s">
        <v>298</v>
      </c>
      <c r="E96" s="38">
        <v>18</v>
      </c>
      <c r="F96" s="38">
        <v>32</v>
      </c>
      <c r="G96" s="38" t="s">
        <v>881</v>
      </c>
      <c r="H96" s="41"/>
      <c r="I96" s="38"/>
      <c r="J96" s="38"/>
    </row>
    <row r="97" spans="1:10">
      <c r="A97" s="38"/>
      <c r="B97" s="38"/>
      <c r="C97" s="38"/>
      <c r="D97" s="38" t="s">
        <v>286</v>
      </c>
      <c r="E97" s="38">
        <v>22</v>
      </c>
      <c r="F97" s="38">
        <v>36</v>
      </c>
      <c r="G97" s="38" t="s">
        <v>1204</v>
      </c>
      <c r="H97" s="41" t="s">
        <v>486</v>
      </c>
      <c r="I97" s="38"/>
      <c r="J97" s="38"/>
    </row>
    <row r="98" spans="1:10">
      <c r="A98" s="38"/>
      <c r="B98" s="38"/>
      <c r="C98" s="41" t="s">
        <v>883</v>
      </c>
      <c r="D98" s="38" t="s">
        <v>173</v>
      </c>
      <c r="E98" s="38">
        <v>32</v>
      </c>
      <c r="F98" s="38">
        <v>40</v>
      </c>
      <c r="G98" s="38" t="s">
        <v>895</v>
      </c>
      <c r="H98" s="41" t="s">
        <v>589</v>
      </c>
      <c r="I98" s="38"/>
      <c r="J98" s="38"/>
    </row>
    <row r="99" ht="15" spans="1:10">
      <c r="A99" s="40" t="s">
        <v>290</v>
      </c>
      <c r="B99" s="40"/>
      <c r="C99" s="40"/>
      <c r="D99" s="40"/>
      <c r="E99" s="40"/>
      <c r="F99" s="38" t="s">
        <v>290</v>
      </c>
      <c r="G99" s="38"/>
      <c r="H99" s="38"/>
      <c r="I99" s="38"/>
      <c r="J99" s="38"/>
    </row>
    <row r="100" ht="15" spans="1:10">
      <c r="A100" s="38" t="s">
        <v>104</v>
      </c>
      <c r="B100" s="38" t="s">
        <v>103</v>
      </c>
      <c r="C100" s="38" t="s">
        <v>291</v>
      </c>
      <c r="D100" s="40" t="s">
        <v>265</v>
      </c>
      <c r="E100" s="40" t="s">
        <v>92</v>
      </c>
      <c r="F100" s="38" t="s">
        <v>92</v>
      </c>
      <c r="G100" s="38" t="s">
        <v>265</v>
      </c>
      <c r="H100" s="38" t="s">
        <v>291</v>
      </c>
      <c r="I100" s="38" t="s">
        <v>103</v>
      </c>
      <c r="J100" s="38" t="s">
        <v>104</v>
      </c>
    </row>
    <row r="101" spans="1:10">
      <c r="A101" s="38"/>
      <c r="B101" s="38"/>
      <c r="C101" s="41" t="s">
        <v>595</v>
      </c>
      <c r="D101" s="38" t="s">
        <v>133</v>
      </c>
      <c r="E101" s="38">
        <v>2</v>
      </c>
      <c r="F101" s="38">
        <v>1</v>
      </c>
      <c r="G101" s="38" t="s">
        <v>1151</v>
      </c>
      <c r="H101" s="41"/>
      <c r="I101" s="38"/>
      <c r="J101" s="38"/>
    </row>
    <row r="102" spans="1:10">
      <c r="A102" s="38"/>
      <c r="B102" s="38"/>
      <c r="C102" s="38"/>
      <c r="D102" s="38" t="s">
        <v>139</v>
      </c>
      <c r="E102" s="38">
        <v>5</v>
      </c>
      <c r="F102" s="38">
        <v>3</v>
      </c>
      <c r="G102" s="38" t="s">
        <v>885</v>
      </c>
      <c r="H102" s="41"/>
      <c r="I102" s="40"/>
      <c r="J102" s="38"/>
    </row>
    <row r="103" spans="1:10">
      <c r="A103" s="38"/>
      <c r="B103" s="38"/>
      <c r="C103" s="38"/>
      <c r="D103" s="38" t="s">
        <v>205</v>
      </c>
      <c r="E103" s="38">
        <v>6</v>
      </c>
      <c r="F103" s="38">
        <v>5</v>
      </c>
      <c r="G103" s="38" t="s">
        <v>887</v>
      </c>
      <c r="H103" s="41"/>
      <c r="I103" s="38"/>
      <c r="J103" s="38"/>
    </row>
    <row r="104" spans="1:10">
      <c r="A104" s="38"/>
      <c r="B104" s="38"/>
      <c r="C104" s="41" t="s">
        <v>359</v>
      </c>
      <c r="D104" s="38" t="s">
        <v>151</v>
      </c>
      <c r="E104" s="38">
        <v>11</v>
      </c>
      <c r="F104" s="38">
        <v>6</v>
      </c>
      <c r="G104" s="38" t="s">
        <v>869</v>
      </c>
      <c r="H104" s="41"/>
      <c r="I104" s="38"/>
      <c r="J104" s="38"/>
    </row>
    <row r="105" spans="1:10">
      <c r="A105" s="38"/>
      <c r="B105" s="38"/>
      <c r="C105" s="38"/>
      <c r="D105" s="38" t="s">
        <v>152</v>
      </c>
      <c r="E105" s="38">
        <v>12</v>
      </c>
      <c r="F105" s="38">
        <v>7</v>
      </c>
      <c r="G105" s="38" t="s">
        <v>870</v>
      </c>
      <c r="H105" s="41" t="s">
        <v>486</v>
      </c>
      <c r="I105" s="38"/>
      <c r="J105" s="38"/>
    </row>
    <row r="106" spans="1:10">
      <c r="A106" s="40"/>
      <c r="B106" s="38"/>
      <c r="C106" s="41" t="s">
        <v>496</v>
      </c>
      <c r="D106" s="38" t="s">
        <v>156</v>
      </c>
      <c r="E106" s="38">
        <v>16</v>
      </c>
      <c r="F106" s="38">
        <v>9</v>
      </c>
      <c r="G106" s="38" t="s">
        <v>871</v>
      </c>
      <c r="H106" s="41" t="s">
        <v>357</v>
      </c>
      <c r="I106" s="38"/>
      <c r="J106" s="38"/>
    </row>
    <row r="107" spans="1:10">
      <c r="A107" s="38"/>
      <c r="B107" s="38"/>
      <c r="C107" s="38"/>
      <c r="D107" s="38" t="s">
        <v>162</v>
      </c>
      <c r="E107" s="38">
        <v>20</v>
      </c>
      <c r="F107" s="38">
        <v>16</v>
      </c>
      <c r="G107" s="38" t="s">
        <v>874</v>
      </c>
      <c r="H107" s="41"/>
      <c r="I107" s="38"/>
      <c r="J107" s="38"/>
    </row>
    <row r="108" spans="1:10">
      <c r="A108" s="38"/>
      <c r="B108" s="38"/>
      <c r="C108" s="41" t="s">
        <v>350</v>
      </c>
      <c r="D108" s="38" t="s">
        <v>169</v>
      </c>
      <c r="E108" s="38">
        <v>27</v>
      </c>
      <c r="F108" s="38">
        <v>17</v>
      </c>
      <c r="G108" s="38" t="s">
        <v>890</v>
      </c>
      <c r="H108" s="41"/>
      <c r="I108" s="38"/>
      <c r="J108" s="38"/>
    </row>
    <row r="109" spans="1:10">
      <c r="A109" s="38"/>
      <c r="B109" s="38"/>
      <c r="C109" s="41" t="s">
        <v>883</v>
      </c>
      <c r="D109" s="38" t="s">
        <v>233</v>
      </c>
      <c r="E109" s="38">
        <v>31</v>
      </c>
      <c r="F109" s="38">
        <v>21</v>
      </c>
      <c r="G109" s="38" t="s">
        <v>877</v>
      </c>
      <c r="H109" s="41" t="s">
        <v>350</v>
      </c>
      <c r="I109" s="38"/>
      <c r="J109" s="38"/>
    </row>
    <row r="110" spans="1:10">
      <c r="A110" s="38"/>
      <c r="B110" s="38"/>
      <c r="C110" s="38"/>
      <c r="D110" s="38" t="s">
        <v>214</v>
      </c>
      <c r="E110" s="38">
        <v>33</v>
      </c>
      <c r="F110" s="38">
        <v>22</v>
      </c>
      <c r="G110" s="38" t="s">
        <v>878</v>
      </c>
      <c r="H110" s="41"/>
      <c r="I110" s="38"/>
      <c r="J110" s="38"/>
    </row>
    <row r="111" spans="1:10">
      <c r="A111" s="38"/>
      <c r="B111" s="38"/>
      <c r="C111" s="38"/>
      <c r="D111" s="38" t="s">
        <v>234</v>
      </c>
      <c r="E111" s="38">
        <v>37</v>
      </c>
      <c r="F111" s="38">
        <v>29</v>
      </c>
      <c r="G111" s="38" t="s">
        <v>879</v>
      </c>
      <c r="H111" s="41" t="s">
        <v>589</v>
      </c>
      <c r="I111" s="40"/>
      <c r="J111" s="38"/>
    </row>
    <row r="112" spans="1:10">
      <c r="A112" s="38"/>
      <c r="B112" s="38"/>
      <c r="C112" s="38"/>
      <c r="D112" s="38" t="s">
        <v>237</v>
      </c>
      <c r="E112" s="38">
        <v>45</v>
      </c>
      <c r="F112" s="38">
        <v>30</v>
      </c>
      <c r="G112" s="38" t="s">
        <v>1205</v>
      </c>
      <c r="H112" s="41" t="s">
        <v>597</v>
      </c>
      <c r="I112" s="38"/>
      <c r="J112" s="38"/>
    </row>
    <row r="113" ht="15" spans="1:10">
      <c r="A113" s="38" t="s">
        <v>306</v>
      </c>
      <c r="B113" s="38"/>
      <c r="C113" s="38"/>
      <c r="D113" s="38" t="s">
        <v>307</v>
      </c>
      <c r="E113" s="38"/>
      <c r="F113" s="38" t="s">
        <v>307</v>
      </c>
      <c r="G113" s="38"/>
      <c r="H113" s="38" t="s">
        <v>896</v>
      </c>
      <c r="I113" s="38"/>
      <c r="J113" s="38"/>
    </row>
    <row r="114" ht="15" spans="1:10">
      <c r="A114" s="38" t="s">
        <v>309</v>
      </c>
      <c r="B114" s="38"/>
      <c r="C114" s="38"/>
      <c r="D114" s="38" t="s">
        <v>310</v>
      </c>
      <c r="E114" s="38"/>
      <c r="F114" s="38" t="s">
        <v>310</v>
      </c>
      <c r="G114" s="38"/>
      <c r="H114" s="38" t="s">
        <v>655</v>
      </c>
      <c r="I114" s="38"/>
      <c r="J114" s="38"/>
    </row>
    <row r="115" spans="1:10">
      <c r="A115" s="38" t="s">
        <v>141</v>
      </c>
      <c r="B115" s="38"/>
      <c r="C115" s="38"/>
      <c r="D115" s="41" t="s">
        <v>598</v>
      </c>
      <c r="E115" s="42"/>
      <c r="F115" s="42"/>
      <c r="G115" s="41"/>
      <c r="H115" s="38"/>
      <c r="I115" s="38"/>
      <c r="J115" s="38"/>
    </row>
    <row r="116" spans="1:10">
      <c r="A116" s="38" t="s">
        <v>569</v>
      </c>
      <c r="B116" s="38"/>
      <c r="C116" s="38"/>
      <c r="D116" s="41" t="s">
        <v>277</v>
      </c>
      <c r="E116" s="56" t="s">
        <v>317</v>
      </c>
      <c r="F116" s="56" t="s">
        <v>317</v>
      </c>
      <c r="G116" s="41"/>
      <c r="H116" s="38"/>
      <c r="I116" s="38"/>
      <c r="J116" s="38"/>
    </row>
    <row r="117" spans="1:10">
      <c r="A117" s="38" t="s">
        <v>569</v>
      </c>
      <c r="B117" s="38"/>
      <c r="C117" s="38"/>
      <c r="D117" s="41" t="s">
        <v>350</v>
      </c>
      <c r="E117" s="43" t="s">
        <v>319</v>
      </c>
      <c r="F117" s="43" t="s">
        <v>319</v>
      </c>
      <c r="G117" s="41"/>
      <c r="H117" s="38"/>
      <c r="I117" s="38"/>
      <c r="J117" s="38"/>
    </row>
    <row r="118" ht="15" spans="1:10">
      <c r="A118" s="46" t="s">
        <v>1206</v>
      </c>
      <c r="B118" s="46"/>
      <c r="C118" s="46"/>
      <c r="D118" s="46"/>
      <c r="E118" s="46"/>
      <c r="F118" s="46"/>
      <c r="G118" s="46"/>
      <c r="H118" s="46"/>
      <c r="I118" s="46"/>
      <c r="J118" s="46"/>
    </row>
    <row r="119" ht="15" spans="1:10">
      <c r="A119" s="47" t="s">
        <v>320</v>
      </c>
      <c r="B119" s="47"/>
      <c r="C119" s="47"/>
      <c r="D119" s="47"/>
      <c r="E119" s="47"/>
      <c r="F119" s="47"/>
      <c r="G119" s="48"/>
      <c r="H119" s="55"/>
      <c r="I119" s="47"/>
      <c r="J119" s="47"/>
    </row>
    <row r="120" ht="22.5" spans="1:10">
      <c r="A120" s="37" t="s">
        <v>1207</v>
      </c>
      <c r="B120" s="37"/>
      <c r="C120" s="37"/>
      <c r="D120" s="37"/>
      <c r="E120" s="37"/>
      <c r="F120" s="37"/>
      <c r="G120" s="37"/>
      <c r="H120" s="37"/>
      <c r="I120" s="37"/>
      <c r="J120" s="37"/>
    </row>
    <row r="121" ht="15" spans="1:10">
      <c r="A121" s="38" t="s">
        <v>239</v>
      </c>
      <c r="B121" s="38" t="s">
        <v>1208</v>
      </c>
      <c r="C121" s="38"/>
      <c r="D121" s="38"/>
      <c r="E121" s="38" t="s">
        <v>241</v>
      </c>
      <c r="F121" s="38"/>
      <c r="G121" s="38" t="s">
        <v>242</v>
      </c>
      <c r="H121" s="38"/>
      <c r="I121" s="38" t="s">
        <v>243</v>
      </c>
      <c r="J121" s="38">
        <v>21810</v>
      </c>
    </row>
    <row r="122" ht="15" spans="1:10">
      <c r="A122" s="40" t="s">
        <v>60</v>
      </c>
      <c r="B122" s="40" t="s">
        <v>324</v>
      </c>
      <c r="C122" s="40"/>
      <c r="D122" s="40" t="s">
        <v>245</v>
      </c>
      <c r="E122" s="40" t="s">
        <v>1009</v>
      </c>
      <c r="F122" s="40"/>
      <c r="G122" s="40" t="s">
        <v>247</v>
      </c>
      <c r="H122" s="40" t="s">
        <v>749</v>
      </c>
      <c r="I122" s="40" t="s">
        <v>249</v>
      </c>
      <c r="J122" s="40" t="s">
        <v>1209</v>
      </c>
    </row>
    <row r="123" ht="15" spans="1:10">
      <c r="A123" s="40" t="s">
        <v>251</v>
      </c>
      <c r="B123" s="40" t="s">
        <v>940</v>
      </c>
      <c r="C123" s="40"/>
      <c r="D123" s="40" t="s">
        <v>253</v>
      </c>
      <c r="E123" s="40"/>
      <c r="F123" s="40" t="s">
        <v>1210</v>
      </c>
      <c r="G123" s="40" t="s">
        <v>255</v>
      </c>
      <c r="H123" s="40" t="s">
        <v>1211</v>
      </c>
      <c r="I123" s="40" t="s">
        <v>257</v>
      </c>
      <c r="J123" s="40" t="s">
        <v>483</v>
      </c>
    </row>
    <row r="124" ht="31.5" spans="1:10">
      <c r="A124" s="39" t="s">
        <v>259</v>
      </c>
      <c r="B124" s="39"/>
      <c r="C124" s="39">
        <v>3</v>
      </c>
      <c r="D124" s="39"/>
      <c r="E124" s="39"/>
      <c r="F124" s="39">
        <v>2</v>
      </c>
      <c r="G124" s="39"/>
      <c r="H124" s="39"/>
      <c r="I124" s="39" t="s">
        <v>579</v>
      </c>
      <c r="J124" s="39"/>
    </row>
    <row r="125" ht="15" spans="1:10">
      <c r="A125" s="39"/>
      <c r="B125" s="39"/>
      <c r="C125" s="38">
        <v>1</v>
      </c>
      <c r="D125" s="38"/>
      <c r="E125" s="38" t="s">
        <v>261</v>
      </c>
      <c r="F125" s="38"/>
      <c r="G125" s="38">
        <v>1</v>
      </c>
      <c r="H125" s="38"/>
      <c r="I125" s="39"/>
      <c r="J125" s="39"/>
    </row>
    <row r="126" ht="15" spans="1:10">
      <c r="A126" s="39"/>
      <c r="B126" s="39"/>
      <c r="C126" s="38">
        <v>2</v>
      </c>
      <c r="D126" s="38"/>
      <c r="E126" s="38" t="s">
        <v>262</v>
      </c>
      <c r="F126" s="38"/>
      <c r="G126" s="38">
        <v>1</v>
      </c>
      <c r="H126" s="38"/>
      <c r="I126" s="39"/>
      <c r="J126" s="39"/>
    </row>
    <row r="127" ht="15" spans="1:10">
      <c r="A127" s="38" t="s">
        <v>263</v>
      </c>
      <c r="B127" s="38"/>
      <c r="C127" s="38"/>
      <c r="D127" s="38"/>
      <c r="E127" s="38"/>
      <c r="F127" s="38" t="s">
        <v>263</v>
      </c>
      <c r="G127" s="38"/>
      <c r="H127" s="38"/>
      <c r="I127" s="38"/>
      <c r="J127" s="38"/>
    </row>
    <row r="128" ht="15" spans="1:10">
      <c r="A128" s="38" t="s">
        <v>104</v>
      </c>
      <c r="B128" s="38" t="s">
        <v>103</v>
      </c>
      <c r="C128" s="38" t="s">
        <v>264</v>
      </c>
      <c r="D128" s="38" t="s">
        <v>265</v>
      </c>
      <c r="E128" s="38" t="s">
        <v>92</v>
      </c>
      <c r="F128" s="38" t="s">
        <v>92</v>
      </c>
      <c r="G128" s="38" t="s">
        <v>265</v>
      </c>
      <c r="H128" s="38" t="s">
        <v>264</v>
      </c>
      <c r="I128" s="38" t="s">
        <v>103</v>
      </c>
      <c r="J128" s="38" t="s">
        <v>104</v>
      </c>
    </row>
    <row r="129" ht="15" spans="1:10">
      <c r="A129" s="38"/>
      <c r="B129" s="38"/>
      <c r="C129" s="38"/>
      <c r="D129" s="38" t="s">
        <v>130</v>
      </c>
      <c r="E129" s="38">
        <v>1</v>
      </c>
      <c r="F129" s="38">
        <v>4</v>
      </c>
      <c r="G129" s="38" t="s">
        <v>580</v>
      </c>
      <c r="H129" s="38"/>
      <c r="I129" s="38"/>
      <c r="J129" s="38"/>
    </row>
    <row r="130" ht="15" spans="1:10">
      <c r="A130" s="38"/>
      <c r="B130" s="38"/>
      <c r="C130" s="38"/>
      <c r="D130" s="38" t="s">
        <v>137</v>
      </c>
      <c r="E130" s="38">
        <v>3</v>
      </c>
      <c r="F130" s="38">
        <v>6</v>
      </c>
      <c r="G130" s="38" t="s">
        <v>583</v>
      </c>
      <c r="H130" s="38"/>
      <c r="I130" s="38"/>
      <c r="J130" s="38"/>
    </row>
    <row r="131" spans="1:10">
      <c r="A131" s="38"/>
      <c r="B131" s="38"/>
      <c r="C131" s="41" t="s">
        <v>439</v>
      </c>
      <c r="D131" s="38" t="s">
        <v>138</v>
      </c>
      <c r="E131" s="38">
        <v>4</v>
      </c>
      <c r="F131" s="38">
        <v>7</v>
      </c>
      <c r="G131" s="38" t="s">
        <v>584</v>
      </c>
      <c r="H131" s="41" t="s">
        <v>1212</v>
      </c>
      <c r="I131" s="41" t="s">
        <v>353</v>
      </c>
      <c r="J131" s="38"/>
    </row>
    <row r="132" spans="1:10">
      <c r="A132" s="38"/>
      <c r="B132" s="38"/>
      <c r="C132" s="41" t="s">
        <v>355</v>
      </c>
      <c r="D132" s="38" t="s">
        <v>141</v>
      </c>
      <c r="E132" s="38">
        <v>7</v>
      </c>
      <c r="F132" s="38">
        <v>9</v>
      </c>
      <c r="G132" s="38" t="s">
        <v>585</v>
      </c>
      <c r="H132" s="38"/>
      <c r="I132" s="41" t="s">
        <v>282</v>
      </c>
      <c r="J132" s="38"/>
    </row>
    <row r="133" spans="1:10">
      <c r="A133" s="38"/>
      <c r="B133" s="41" t="s">
        <v>1005</v>
      </c>
      <c r="C133" s="38"/>
      <c r="D133" s="38" t="s">
        <v>271</v>
      </c>
      <c r="E133" s="38">
        <v>8</v>
      </c>
      <c r="F133" s="38">
        <v>11</v>
      </c>
      <c r="G133" s="38" t="s">
        <v>588</v>
      </c>
      <c r="H133" s="38"/>
      <c r="I133" s="38"/>
      <c r="J133" s="38"/>
    </row>
    <row r="134" spans="1:10">
      <c r="A134" s="38"/>
      <c r="B134" s="41" t="s">
        <v>785</v>
      </c>
      <c r="C134" s="38"/>
      <c r="D134" s="38" t="s">
        <v>274</v>
      </c>
      <c r="E134" s="38">
        <v>10</v>
      </c>
      <c r="F134" s="38">
        <v>15</v>
      </c>
      <c r="G134" s="38" t="s">
        <v>591</v>
      </c>
      <c r="H134" s="38"/>
      <c r="I134" s="38"/>
      <c r="J134" s="38"/>
    </row>
    <row r="135" spans="1:10">
      <c r="A135" s="38"/>
      <c r="B135" s="38"/>
      <c r="C135" s="41" t="s">
        <v>1213</v>
      </c>
      <c r="D135" s="38" t="s">
        <v>153</v>
      </c>
      <c r="E135" s="38">
        <v>13</v>
      </c>
      <c r="F135" s="38">
        <v>16</v>
      </c>
      <c r="G135" s="38" t="s">
        <v>594</v>
      </c>
      <c r="H135" s="41" t="s">
        <v>1064</v>
      </c>
      <c r="I135" s="38"/>
      <c r="J135" s="38"/>
    </row>
    <row r="136" spans="1:10">
      <c r="A136" s="38"/>
      <c r="B136" s="38"/>
      <c r="C136" s="41" t="s">
        <v>775</v>
      </c>
      <c r="D136" s="40" t="s">
        <v>298</v>
      </c>
      <c r="E136" s="38">
        <v>18</v>
      </c>
      <c r="F136" s="38">
        <v>18</v>
      </c>
      <c r="G136" s="38" t="s">
        <v>558</v>
      </c>
      <c r="H136" s="41" t="s">
        <v>1058</v>
      </c>
      <c r="I136" s="38"/>
      <c r="J136" s="38"/>
    </row>
    <row r="137" ht="15" spans="1:10">
      <c r="A137" s="38"/>
      <c r="B137" s="38"/>
      <c r="C137" s="38"/>
      <c r="D137" s="38" t="s">
        <v>286</v>
      </c>
      <c r="E137" s="38">
        <v>22</v>
      </c>
      <c r="F137" s="38">
        <v>27</v>
      </c>
      <c r="G137" s="38" t="s">
        <v>1067</v>
      </c>
      <c r="H137" s="38"/>
      <c r="I137" s="38"/>
      <c r="J137" s="38"/>
    </row>
    <row r="138" spans="1:10">
      <c r="A138" s="38"/>
      <c r="B138" s="38"/>
      <c r="C138" s="41" t="s">
        <v>873</v>
      </c>
      <c r="D138" s="38" t="s">
        <v>169</v>
      </c>
      <c r="E138" s="38">
        <v>27</v>
      </c>
      <c r="F138" s="38">
        <v>30</v>
      </c>
      <c r="G138" s="38" t="s">
        <v>599</v>
      </c>
      <c r="H138" s="38"/>
      <c r="I138" s="38"/>
      <c r="J138" s="38"/>
    </row>
    <row r="139" spans="1:10">
      <c r="A139" s="38"/>
      <c r="B139" s="38"/>
      <c r="C139" s="38"/>
      <c r="D139" s="38" t="s">
        <v>173</v>
      </c>
      <c r="E139" s="38">
        <v>32</v>
      </c>
      <c r="F139" s="38">
        <v>32</v>
      </c>
      <c r="G139" s="38" t="s">
        <v>609</v>
      </c>
      <c r="H139" s="41" t="s">
        <v>359</v>
      </c>
      <c r="I139" s="38"/>
      <c r="J139" s="38"/>
    </row>
    <row r="140" ht="15" spans="1:10">
      <c r="A140" s="40" t="s">
        <v>290</v>
      </c>
      <c r="B140" s="40"/>
      <c r="C140" s="40"/>
      <c r="D140" s="40"/>
      <c r="E140" s="40"/>
      <c r="F140" s="38" t="s">
        <v>290</v>
      </c>
      <c r="G140" s="38"/>
      <c r="H140" s="38"/>
      <c r="I140" s="38"/>
      <c r="J140" s="38"/>
    </row>
    <row r="141" ht="15" spans="1:10">
      <c r="A141" s="38" t="s">
        <v>104</v>
      </c>
      <c r="B141" s="38" t="s">
        <v>103</v>
      </c>
      <c r="C141" s="38" t="s">
        <v>291</v>
      </c>
      <c r="D141" s="40" t="s">
        <v>265</v>
      </c>
      <c r="E141" s="40" t="s">
        <v>92</v>
      </c>
      <c r="F141" s="38" t="s">
        <v>92</v>
      </c>
      <c r="G141" s="38" t="s">
        <v>265</v>
      </c>
      <c r="H141" s="38" t="s">
        <v>291</v>
      </c>
      <c r="I141" s="38" t="s">
        <v>103</v>
      </c>
      <c r="J141" s="38" t="s">
        <v>104</v>
      </c>
    </row>
    <row r="142" spans="1:10">
      <c r="A142" s="38"/>
      <c r="B142" s="38"/>
      <c r="C142" s="41" t="s">
        <v>1213</v>
      </c>
      <c r="D142" s="38" t="s">
        <v>133</v>
      </c>
      <c r="E142" s="38">
        <v>2</v>
      </c>
      <c r="F142" s="38">
        <v>1</v>
      </c>
      <c r="G142" s="38" t="s">
        <v>600</v>
      </c>
      <c r="H142" s="38"/>
      <c r="I142" s="38"/>
      <c r="J142" s="38"/>
    </row>
    <row r="143" spans="1:10">
      <c r="A143" s="38"/>
      <c r="B143" s="38"/>
      <c r="C143" s="38"/>
      <c r="D143" s="38" t="s">
        <v>205</v>
      </c>
      <c r="E143" s="38">
        <v>6</v>
      </c>
      <c r="F143" s="38">
        <v>3</v>
      </c>
      <c r="G143" s="38" t="s">
        <v>601</v>
      </c>
      <c r="H143" s="41" t="s">
        <v>359</v>
      </c>
      <c r="I143" s="38"/>
      <c r="J143" s="38"/>
    </row>
    <row r="144" spans="1:10">
      <c r="A144" s="38"/>
      <c r="B144" s="41" t="s">
        <v>595</v>
      </c>
      <c r="C144" s="41" t="s">
        <v>873</v>
      </c>
      <c r="D144" s="38" t="s">
        <v>151</v>
      </c>
      <c r="E144" s="38">
        <v>11</v>
      </c>
      <c r="F144" s="38">
        <v>10</v>
      </c>
      <c r="G144" s="38" t="s">
        <v>587</v>
      </c>
      <c r="H144" s="38"/>
      <c r="I144" s="38"/>
      <c r="J144" s="38"/>
    </row>
    <row r="145" spans="1:10">
      <c r="A145" s="38"/>
      <c r="B145" s="38"/>
      <c r="C145" s="38"/>
      <c r="D145" s="38" t="s">
        <v>152</v>
      </c>
      <c r="E145" s="38">
        <v>12</v>
      </c>
      <c r="F145" s="38">
        <v>14</v>
      </c>
      <c r="G145" s="38" t="s">
        <v>603</v>
      </c>
      <c r="H145" s="41" t="s">
        <v>1212</v>
      </c>
      <c r="I145" s="38"/>
      <c r="J145" s="38"/>
    </row>
    <row r="146" spans="1:10">
      <c r="A146" s="38"/>
      <c r="B146" s="38"/>
      <c r="C146" s="41" t="s">
        <v>775</v>
      </c>
      <c r="D146" s="38" t="s">
        <v>156</v>
      </c>
      <c r="E146" s="38">
        <v>16</v>
      </c>
      <c r="F146" s="38">
        <v>17</v>
      </c>
      <c r="G146" s="38" t="s">
        <v>596</v>
      </c>
      <c r="H146" s="41" t="s">
        <v>1064</v>
      </c>
      <c r="I146" s="38"/>
      <c r="J146" s="38"/>
    </row>
    <row r="147" spans="1:10">
      <c r="A147" s="40"/>
      <c r="B147" s="38"/>
      <c r="C147" s="40"/>
      <c r="D147" s="38" t="s">
        <v>162</v>
      </c>
      <c r="E147" s="38">
        <v>20</v>
      </c>
      <c r="F147" s="38">
        <v>20</v>
      </c>
      <c r="G147" s="38" t="s">
        <v>604</v>
      </c>
      <c r="H147" s="41" t="s">
        <v>1058</v>
      </c>
      <c r="I147" s="38"/>
      <c r="J147" s="38"/>
    </row>
    <row r="148" spans="1:10">
      <c r="A148" s="38"/>
      <c r="B148" s="38"/>
      <c r="C148" s="41" t="s">
        <v>439</v>
      </c>
      <c r="D148" s="38" t="s">
        <v>166</v>
      </c>
      <c r="E148" s="38">
        <v>23</v>
      </c>
      <c r="F148" s="38">
        <v>29</v>
      </c>
      <c r="G148" s="38" t="s">
        <v>608</v>
      </c>
      <c r="H148" s="38"/>
      <c r="I148" s="38"/>
      <c r="J148" s="38"/>
    </row>
    <row r="149" ht="15" spans="1:10">
      <c r="A149" s="38"/>
      <c r="B149" s="38"/>
      <c r="C149" s="38"/>
      <c r="D149" s="38" t="s">
        <v>233</v>
      </c>
      <c r="E149" s="38">
        <v>31</v>
      </c>
      <c r="F149" s="38">
        <v>33</v>
      </c>
      <c r="G149" s="38" t="s">
        <v>610</v>
      </c>
      <c r="H149" s="38"/>
      <c r="I149" s="38"/>
      <c r="J149" s="38"/>
    </row>
    <row r="150" spans="1:10">
      <c r="A150" s="38"/>
      <c r="B150" s="38"/>
      <c r="C150" s="41" t="s">
        <v>355</v>
      </c>
      <c r="D150" s="38" t="s">
        <v>214</v>
      </c>
      <c r="E150" s="38">
        <v>33</v>
      </c>
      <c r="F150" s="38">
        <v>36</v>
      </c>
      <c r="G150" s="38" t="s">
        <v>612</v>
      </c>
      <c r="H150" s="38"/>
      <c r="I150" s="38"/>
      <c r="J150" s="38"/>
    </row>
    <row r="151" ht="15" spans="1:10">
      <c r="A151" s="38"/>
      <c r="B151" s="38"/>
      <c r="C151" s="38"/>
      <c r="D151" s="38" t="s">
        <v>234</v>
      </c>
      <c r="E151" s="38">
        <v>37</v>
      </c>
      <c r="F151" s="38">
        <v>38</v>
      </c>
      <c r="G151" s="38" t="s">
        <v>1069</v>
      </c>
      <c r="H151" s="38"/>
      <c r="I151" s="38"/>
      <c r="J151" s="38"/>
    </row>
    <row r="152" ht="15" spans="1:10">
      <c r="A152" s="38"/>
      <c r="B152" s="38"/>
      <c r="C152" s="38"/>
      <c r="D152" s="38" t="s">
        <v>235</v>
      </c>
      <c r="E152" s="38">
        <v>38</v>
      </c>
      <c r="F152" s="38">
        <v>41</v>
      </c>
      <c r="G152" s="38" t="s">
        <v>1070</v>
      </c>
      <c r="H152" s="38"/>
      <c r="I152" s="38"/>
      <c r="J152" s="38"/>
    </row>
    <row r="153" ht="15" spans="1:10">
      <c r="A153" s="38"/>
      <c r="B153" s="38"/>
      <c r="C153" s="38"/>
      <c r="D153" s="38" t="s">
        <v>237</v>
      </c>
      <c r="E153" s="38">
        <v>45</v>
      </c>
      <c r="F153" s="38"/>
      <c r="G153" s="38"/>
      <c r="H153" s="38"/>
      <c r="I153" s="38"/>
      <c r="J153" s="38"/>
    </row>
    <row r="154" ht="15" spans="1:10">
      <c r="A154" s="38" t="s">
        <v>306</v>
      </c>
      <c r="B154" s="38"/>
      <c r="C154" s="38"/>
      <c r="D154" s="38" t="s">
        <v>307</v>
      </c>
      <c r="E154" s="38"/>
      <c r="F154" s="38" t="s">
        <v>307</v>
      </c>
      <c r="G154" s="38"/>
      <c r="H154" s="38" t="s">
        <v>614</v>
      </c>
      <c r="I154" s="38"/>
      <c r="J154" s="38"/>
    </row>
    <row r="155" ht="15" spans="1:10">
      <c r="A155" s="38" t="s">
        <v>309</v>
      </c>
      <c r="B155" s="38"/>
      <c r="C155" s="38"/>
      <c r="D155" s="38" t="s">
        <v>310</v>
      </c>
      <c r="E155" s="38"/>
      <c r="F155" s="38" t="s">
        <v>310</v>
      </c>
      <c r="G155" s="38"/>
      <c r="H155" s="38" t="s">
        <v>311</v>
      </c>
      <c r="I155" s="38"/>
      <c r="J155" s="38"/>
    </row>
    <row r="156" spans="1:10">
      <c r="A156" s="40" t="s">
        <v>1214</v>
      </c>
      <c r="B156" s="40"/>
      <c r="C156" s="40"/>
      <c r="D156" s="41" t="s">
        <v>1215</v>
      </c>
      <c r="E156" s="42"/>
      <c r="F156" s="42"/>
      <c r="G156" s="41" t="s">
        <v>277</v>
      </c>
      <c r="H156" s="38" t="s">
        <v>1216</v>
      </c>
      <c r="I156" s="38"/>
      <c r="J156" s="38"/>
    </row>
    <row r="157" spans="1:10">
      <c r="A157" s="40" t="s">
        <v>298</v>
      </c>
      <c r="B157" s="40"/>
      <c r="C157" s="40"/>
      <c r="D157" s="41" t="s">
        <v>702</v>
      </c>
      <c r="E157" s="56" t="s">
        <v>317</v>
      </c>
      <c r="F157" s="56" t="s">
        <v>317</v>
      </c>
      <c r="G157" s="41" t="s">
        <v>611</v>
      </c>
      <c r="H157" s="38" t="s">
        <v>588</v>
      </c>
      <c r="I157" s="38"/>
      <c r="J157" s="38"/>
    </row>
    <row r="158" spans="1:10">
      <c r="A158" s="38" t="s">
        <v>518</v>
      </c>
      <c r="B158" s="38"/>
      <c r="C158" s="38"/>
      <c r="D158" s="41" t="s">
        <v>345</v>
      </c>
      <c r="E158" s="43" t="s">
        <v>319</v>
      </c>
      <c r="F158" s="43" t="s">
        <v>319</v>
      </c>
      <c r="G158" s="41"/>
      <c r="H158" s="38"/>
      <c r="I158" s="38"/>
      <c r="J158" s="38"/>
    </row>
    <row r="159" ht="15" spans="1:10">
      <c r="A159" s="46" t="s">
        <v>1217</v>
      </c>
      <c r="B159" s="46"/>
      <c r="C159" s="46"/>
      <c r="D159" s="46"/>
      <c r="E159" s="46"/>
      <c r="F159" s="46"/>
      <c r="G159" s="46"/>
      <c r="H159" s="46"/>
      <c r="I159" s="46"/>
      <c r="J159" s="46"/>
    </row>
    <row r="160" ht="15" spans="1:10">
      <c r="A160" s="47" t="s">
        <v>320</v>
      </c>
      <c r="B160" s="47"/>
      <c r="C160" s="47"/>
      <c r="D160" s="48"/>
      <c r="E160" s="55"/>
      <c r="F160" s="47"/>
      <c r="G160" s="47"/>
      <c r="H160" s="47"/>
      <c r="I160" s="47"/>
      <c r="J160" s="47"/>
    </row>
    <row r="161" ht="22.5" spans="1:10">
      <c r="A161" s="37" t="s">
        <v>1218</v>
      </c>
      <c r="B161" s="37"/>
      <c r="C161" s="37"/>
      <c r="D161" s="37"/>
      <c r="E161" s="37"/>
      <c r="F161" s="37"/>
      <c r="G161" s="37"/>
      <c r="H161" s="37"/>
      <c r="I161" s="37"/>
      <c r="J161" s="37"/>
    </row>
    <row r="162" ht="15" spans="1:10">
      <c r="A162" s="38" t="s">
        <v>239</v>
      </c>
      <c r="B162" s="38" t="s">
        <v>1219</v>
      </c>
      <c r="C162" s="38"/>
      <c r="D162" s="38"/>
      <c r="E162" s="38" t="s">
        <v>241</v>
      </c>
      <c r="F162" s="38"/>
      <c r="G162" s="38" t="s">
        <v>1220</v>
      </c>
      <c r="H162" s="38"/>
      <c r="I162" s="38" t="s">
        <v>243</v>
      </c>
      <c r="J162" s="38">
        <v>32022</v>
      </c>
    </row>
    <row r="163" ht="15" spans="1:10">
      <c r="A163" s="40" t="s">
        <v>60</v>
      </c>
      <c r="B163" s="40" t="s">
        <v>523</v>
      </c>
      <c r="C163" s="40"/>
      <c r="D163" s="40" t="s">
        <v>245</v>
      </c>
      <c r="E163" s="40" t="s">
        <v>524</v>
      </c>
      <c r="F163" s="40"/>
      <c r="G163" s="40" t="s">
        <v>247</v>
      </c>
      <c r="H163" s="40" t="s">
        <v>246</v>
      </c>
      <c r="I163" s="40" t="s">
        <v>249</v>
      </c>
      <c r="J163" s="40" t="s">
        <v>377</v>
      </c>
    </row>
    <row r="164" ht="15" spans="1:10">
      <c r="A164" s="40" t="s">
        <v>251</v>
      </c>
      <c r="B164" s="40" t="s">
        <v>477</v>
      </c>
      <c r="C164" s="40"/>
      <c r="D164" s="40" t="s">
        <v>253</v>
      </c>
      <c r="E164" s="40"/>
      <c r="F164" s="40" t="s">
        <v>1009</v>
      </c>
      <c r="G164" s="40" t="s">
        <v>255</v>
      </c>
      <c r="H164" s="40" t="s">
        <v>1221</v>
      </c>
      <c r="I164" s="40" t="s">
        <v>257</v>
      </c>
      <c r="J164" s="40" t="s">
        <v>1222</v>
      </c>
    </row>
    <row r="165" ht="31.5" spans="1:10">
      <c r="A165" s="39" t="s">
        <v>530</v>
      </c>
      <c r="B165" s="39"/>
      <c r="C165" s="39">
        <v>1</v>
      </c>
      <c r="D165" s="39"/>
      <c r="E165" s="39"/>
      <c r="F165" s="39">
        <v>3</v>
      </c>
      <c r="G165" s="39"/>
      <c r="H165" s="39"/>
      <c r="I165" s="39" t="s">
        <v>259</v>
      </c>
      <c r="J165" s="39"/>
    </row>
    <row r="166" ht="15" spans="1:10">
      <c r="A166" s="39"/>
      <c r="B166" s="39"/>
      <c r="C166" s="38">
        <v>0</v>
      </c>
      <c r="D166" s="38"/>
      <c r="E166" s="38" t="s">
        <v>261</v>
      </c>
      <c r="F166" s="38"/>
      <c r="G166" s="38">
        <v>2</v>
      </c>
      <c r="H166" s="38"/>
      <c r="I166" s="39"/>
      <c r="J166" s="39"/>
    </row>
    <row r="167" ht="15" spans="1:10">
      <c r="A167" s="39"/>
      <c r="B167" s="39"/>
      <c r="C167" s="38">
        <v>1</v>
      </c>
      <c r="D167" s="38"/>
      <c r="E167" s="38" t="s">
        <v>262</v>
      </c>
      <c r="F167" s="38"/>
      <c r="G167" s="38">
        <v>1</v>
      </c>
      <c r="H167" s="38"/>
      <c r="I167" s="39"/>
      <c r="J167" s="39"/>
    </row>
    <row r="168" ht="15" spans="1:10">
      <c r="A168" s="38" t="s">
        <v>263</v>
      </c>
      <c r="B168" s="38"/>
      <c r="C168" s="38"/>
      <c r="D168" s="38"/>
      <c r="E168" s="38"/>
      <c r="F168" s="38" t="s">
        <v>263</v>
      </c>
      <c r="G168" s="38"/>
      <c r="H168" s="38"/>
      <c r="I168" s="38"/>
      <c r="J168" s="38"/>
    </row>
    <row r="169" ht="15" spans="1:10">
      <c r="A169" s="38" t="s">
        <v>104</v>
      </c>
      <c r="B169" s="38" t="s">
        <v>103</v>
      </c>
      <c r="C169" s="38" t="s">
        <v>264</v>
      </c>
      <c r="D169" s="38" t="s">
        <v>265</v>
      </c>
      <c r="E169" s="38" t="s">
        <v>92</v>
      </c>
      <c r="F169" s="38" t="s">
        <v>92</v>
      </c>
      <c r="G169" s="38" t="s">
        <v>265</v>
      </c>
      <c r="H169" s="38" t="s">
        <v>264</v>
      </c>
      <c r="I169" s="38" t="s">
        <v>103</v>
      </c>
      <c r="J169" s="38" t="s">
        <v>104</v>
      </c>
    </row>
    <row r="170" spans="1:10">
      <c r="A170" s="38"/>
      <c r="B170" s="38"/>
      <c r="C170" s="41" t="s">
        <v>350</v>
      </c>
      <c r="D170" s="38" t="s">
        <v>549</v>
      </c>
      <c r="E170" s="38">
        <v>2</v>
      </c>
      <c r="F170" s="38">
        <v>1</v>
      </c>
      <c r="G170" s="38" t="s">
        <v>130</v>
      </c>
      <c r="H170" s="38"/>
      <c r="I170" s="38"/>
      <c r="J170" s="38"/>
    </row>
    <row r="171" ht="15" spans="1:10">
      <c r="A171" s="38"/>
      <c r="B171" s="38"/>
      <c r="C171" s="38"/>
      <c r="D171" s="38" t="s">
        <v>1029</v>
      </c>
      <c r="E171" s="38">
        <v>3</v>
      </c>
      <c r="F171" s="38">
        <v>2</v>
      </c>
      <c r="G171" s="38" t="s">
        <v>133</v>
      </c>
      <c r="H171" s="38"/>
      <c r="I171" s="38"/>
      <c r="J171" s="38"/>
    </row>
    <row r="172" ht="15" spans="1:10">
      <c r="A172" s="38"/>
      <c r="B172" s="38"/>
      <c r="C172" s="38"/>
      <c r="D172" s="38" t="s">
        <v>1038</v>
      </c>
      <c r="E172" s="38">
        <v>5</v>
      </c>
      <c r="F172" s="38">
        <v>3</v>
      </c>
      <c r="G172" s="38" t="s">
        <v>137</v>
      </c>
      <c r="H172" s="38"/>
      <c r="I172" s="38"/>
      <c r="J172" s="38"/>
    </row>
    <row r="173" spans="1:10">
      <c r="A173" s="38"/>
      <c r="B173" s="38"/>
      <c r="C173" s="38"/>
      <c r="D173" s="38" t="s">
        <v>1030</v>
      </c>
      <c r="E173" s="38">
        <v>9</v>
      </c>
      <c r="F173" s="38">
        <v>4</v>
      </c>
      <c r="G173" s="38" t="s">
        <v>138</v>
      </c>
      <c r="H173" s="41" t="s">
        <v>338</v>
      </c>
      <c r="I173" s="38"/>
      <c r="J173" s="38"/>
    </row>
    <row r="174" ht="15" spans="1:10">
      <c r="A174" s="38"/>
      <c r="B174" s="38"/>
      <c r="C174" s="38"/>
      <c r="D174" s="38" t="s">
        <v>534</v>
      </c>
      <c r="E174" s="38">
        <v>10</v>
      </c>
      <c r="F174" s="38">
        <v>8</v>
      </c>
      <c r="G174" s="38" t="s">
        <v>271</v>
      </c>
      <c r="H174" s="38"/>
      <c r="I174" s="38"/>
      <c r="J174" s="38"/>
    </row>
    <row r="175" ht="15" spans="1:10">
      <c r="A175" s="38"/>
      <c r="B175" s="38"/>
      <c r="C175" s="38"/>
      <c r="D175" s="38" t="s">
        <v>1032</v>
      </c>
      <c r="E175" s="38">
        <v>14</v>
      </c>
      <c r="F175" s="38">
        <v>9</v>
      </c>
      <c r="G175" s="38" t="s">
        <v>410</v>
      </c>
      <c r="H175" s="38"/>
      <c r="I175" s="38"/>
      <c r="J175" s="38"/>
    </row>
    <row r="176" ht="15" spans="1:10">
      <c r="A176" s="38"/>
      <c r="B176" s="38"/>
      <c r="C176" s="38"/>
      <c r="D176" s="38" t="s">
        <v>537</v>
      </c>
      <c r="E176" s="38">
        <v>17</v>
      </c>
      <c r="F176" s="38">
        <v>10</v>
      </c>
      <c r="G176" s="38" t="s">
        <v>274</v>
      </c>
      <c r="H176" s="38"/>
      <c r="I176" s="38"/>
      <c r="J176" s="38"/>
    </row>
    <row r="177" spans="1:10">
      <c r="A177" s="40"/>
      <c r="B177" s="41" t="s">
        <v>1056</v>
      </c>
      <c r="C177" s="41" t="s">
        <v>393</v>
      </c>
      <c r="D177" s="38" t="s">
        <v>1223</v>
      </c>
      <c r="E177" s="38">
        <v>19</v>
      </c>
      <c r="F177" s="38">
        <v>18</v>
      </c>
      <c r="G177" s="38" t="s">
        <v>298</v>
      </c>
      <c r="H177" s="41" t="s">
        <v>702</v>
      </c>
      <c r="I177" s="38"/>
      <c r="J177" s="38"/>
    </row>
    <row r="178" spans="1:10">
      <c r="A178" s="38"/>
      <c r="B178" s="38"/>
      <c r="C178" s="41" t="s">
        <v>1093</v>
      </c>
      <c r="D178" s="38" t="s">
        <v>540</v>
      </c>
      <c r="E178" s="38">
        <v>20</v>
      </c>
      <c r="F178" s="38">
        <v>22</v>
      </c>
      <c r="G178" s="38" t="s">
        <v>286</v>
      </c>
      <c r="H178" s="38"/>
      <c r="I178" s="41" t="s">
        <v>597</v>
      </c>
      <c r="J178" s="38"/>
    </row>
    <row r="179" spans="1:10">
      <c r="A179" s="40"/>
      <c r="B179" s="41" t="s">
        <v>1056</v>
      </c>
      <c r="C179" s="41" t="s">
        <v>595</v>
      </c>
      <c r="D179" s="38" t="s">
        <v>1034</v>
      </c>
      <c r="E179" s="38">
        <v>25</v>
      </c>
      <c r="F179" s="38">
        <v>27</v>
      </c>
      <c r="G179" s="38" t="s">
        <v>169</v>
      </c>
      <c r="H179" s="41" t="s">
        <v>659</v>
      </c>
      <c r="I179" s="38"/>
      <c r="J179" s="38"/>
    </row>
    <row r="180" ht="15" spans="1:10">
      <c r="A180" s="38"/>
      <c r="B180" s="38"/>
      <c r="C180" s="38"/>
      <c r="D180" s="38" t="s">
        <v>546</v>
      </c>
      <c r="E180" s="38">
        <v>33</v>
      </c>
      <c r="F180" s="38">
        <v>32</v>
      </c>
      <c r="G180" s="38" t="s">
        <v>173</v>
      </c>
      <c r="H180" s="38"/>
      <c r="I180" s="38"/>
      <c r="J180" s="38"/>
    </row>
    <row r="181" ht="15" spans="1:10">
      <c r="A181" s="40" t="s">
        <v>290</v>
      </c>
      <c r="B181" s="40"/>
      <c r="C181" s="40"/>
      <c r="D181" s="40"/>
      <c r="E181" s="40"/>
      <c r="F181" s="38" t="s">
        <v>290</v>
      </c>
      <c r="G181" s="38"/>
      <c r="H181" s="38"/>
      <c r="I181" s="38"/>
      <c r="J181" s="38"/>
    </row>
    <row r="182" ht="15" spans="1:10">
      <c r="A182" s="38" t="s">
        <v>104</v>
      </c>
      <c r="B182" s="38" t="s">
        <v>103</v>
      </c>
      <c r="C182" s="38" t="s">
        <v>291</v>
      </c>
      <c r="D182" s="40" t="s">
        <v>265</v>
      </c>
      <c r="E182" s="40" t="s">
        <v>92</v>
      </c>
      <c r="F182" s="38" t="s">
        <v>92</v>
      </c>
      <c r="G182" s="38" t="s">
        <v>265</v>
      </c>
      <c r="H182" s="38" t="s">
        <v>291</v>
      </c>
      <c r="I182" s="38" t="s">
        <v>103</v>
      </c>
      <c r="J182" s="38" t="s">
        <v>104</v>
      </c>
    </row>
    <row r="183" ht="15" spans="1:10">
      <c r="A183" s="38"/>
      <c r="B183" s="38"/>
      <c r="C183" s="38"/>
      <c r="D183" s="38" t="s">
        <v>1039</v>
      </c>
      <c r="E183" s="38">
        <v>6</v>
      </c>
      <c r="F183" s="38">
        <v>6</v>
      </c>
      <c r="G183" s="38" t="s">
        <v>205</v>
      </c>
      <c r="H183" s="38"/>
      <c r="I183" s="38"/>
      <c r="J183" s="38"/>
    </row>
    <row r="184" spans="1:10">
      <c r="A184" s="40"/>
      <c r="B184" s="41" t="s">
        <v>333</v>
      </c>
      <c r="C184" s="41" t="s">
        <v>595</v>
      </c>
      <c r="D184" s="38" t="s">
        <v>550</v>
      </c>
      <c r="E184" s="38">
        <v>8</v>
      </c>
      <c r="F184" s="38">
        <v>11</v>
      </c>
      <c r="G184" s="38" t="s">
        <v>151</v>
      </c>
      <c r="H184" s="41" t="s">
        <v>659</v>
      </c>
      <c r="I184" s="38"/>
      <c r="J184" s="38"/>
    </row>
    <row r="185" ht="15" spans="1:10">
      <c r="A185" s="38"/>
      <c r="B185" s="38"/>
      <c r="C185" s="38"/>
      <c r="D185" s="38" t="s">
        <v>535</v>
      </c>
      <c r="E185" s="38">
        <v>11</v>
      </c>
      <c r="F185" s="38">
        <v>12</v>
      </c>
      <c r="G185" s="38" t="s">
        <v>152</v>
      </c>
      <c r="H185" s="38"/>
      <c r="I185" s="38"/>
      <c r="J185" s="38"/>
    </row>
    <row r="186" spans="1:10">
      <c r="A186" s="38"/>
      <c r="B186" s="38"/>
      <c r="C186" s="41" t="s">
        <v>1093</v>
      </c>
      <c r="D186" s="38" t="s">
        <v>1031</v>
      </c>
      <c r="E186" s="38">
        <v>13</v>
      </c>
      <c r="F186" s="38">
        <v>13</v>
      </c>
      <c r="G186" s="38" t="s">
        <v>153</v>
      </c>
      <c r="H186" s="38"/>
      <c r="I186" s="38"/>
      <c r="J186" s="38"/>
    </row>
    <row r="187" spans="1:10">
      <c r="A187" s="38"/>
      <c r="B187" s="38"/>
      <c r="C187" s="38"/>
      <c r="D187" s="38" t="s">
        <v>1040</v>
      </c>
      <c r="E187" s="38">
        <v>16</v>
      </c>
      <c r="F187" s="38">
        <v>16</v>
      </c>
      <c r="G187" s="38" t="s">
        <v>156</v>
      </c>
      <c r="H187" s="41" t="s">
        <v>702</v>
      </c>
      <c r="I187" s="38"/>
      <c r="J187" s="38"/>
    </row>
    <row r="188" spans="1:10">
      <c r="A188" s="38"/>
      <c r="B188" s="38"/>
      <c r="C188" s="38"/>
      <c r="D188" s="38" t="s">
        <v>1033</v>
      </c>
      <c r="E188" s="38">
        <v>21</v>
      </c>
      <c r="F188" s="38">
        <v>19</v>
      </c>
      <c r="G188" s="38" t="s">
        <v>161</v>
      </c>
      <c r="H188" s="41" t="s">
        <v>338</v>
      </c>
      <c r="I188" s="38"/>
      <c r="J188" s="38"/>
    </row>
    <row r="189" spans="1:10">
      <c r="A189" s="38"/>
      <c r="B189" s="41" t="s">
        <v>724</v>
      </c>
      <c r="C189" s="41" t="s">
        <v>350</v>
      </c>
      <c r="D189" s="38" t="s">
        <v>554</v>
      </c>
      <c r="E189" s="38">
        <v>22</v>
      </c>
      <c r="F189" s="38">
        <v>20</v>
      </c>
      <c r="G189" s="38" t="s">
        <v>162</v>
      </c>
      <c r="H189" s="38"/>
      <c r="I189" s="38"/>
      <c r="J189" s="38"/>
    </row>
    <row r="190" spans="1:10">
      <c r="A190" s="38"/>
      <c r="B190" s="38"/>
      <c r="C190" s="41" t="s">
        <v>393</v>
      </c>
      <c r="D190" s="38" t="s">
        <v>1224</v>
      </c>
      <c r="E190" s="38">
        <v>24</v>
      </c>
      <c r="F190" s="38">
        <v>25</v>
      </c>
      <c r="G190" s="38" t="s">
        <v>167</v>
      </c>
      <c r="H190" s="38"/>
      <c r="I190" s="38"/>
      <c r="J190" s="38"/>
    </row>
    <row r="191" ht="15" spans="1:10">
      <c r="A191" s="38"/>
      <c r="B191" s="38"/>
      <c r="C191" s="38"/>
      <c r="D191" s="38" t="s">
        <v>541</v>
      </c>
      <c r="E191" s="38">
        <v>26</v>
      </c>
      <c r="F191" s="38">
        <v>31</v>
      </c>
      <c r="G191" s="38" t="s">
        <v>233</v>
      </c>
      <c r="H191" s="38"/>
      <c r="I191" s="38"/>
      <c r="J191" s="38"/>
    </row>
    <row r="192" ht="15" spans="1:10">
      <c r="A192" s="38"/>
      <c r="B192" s="38"/>
      <c r="C192" s="38"/>
      <c r="D192" s="38" t="s">
        <v>555</v>
      </c>
      <c r="E192" s="38">
        <v>27</v>
      </c>
      <c r="F192" s="38">
        <v>33</v>
      </c>
      <c r="G192" s="38" t="s">
        <v>214</v>
      </c>
      <c r="H192" s="38"/>
      <c r="I192" s="38"/>
      <c r="J192" s="38"/>
    </row>
    <row r="193" ht="15" spans="1:10">
      <c r="A193" s="38"/>
      <c r="B193" s="38"/>
      <c r="C193" s="38"/>
      <c r="D193" s="38" t="s">
        <v>556</v>
      </c>
      <c r="E193" s="38">
        <v>29</v>
      </c>
      <c r="F193" s="38">
        <v>38</v>
      </c>
      <c r="G193" s="38" t="s">
        <v>235</v>
      </c>
      <c r="H193" s="38"/>
      <c r="I193" s="38"/>
      <c r="J193" s="38"/>
    </row>
    <row r="194" ht="15" spans="1:10">
      <c r="A194" s="38"/>
      <c r="B194" s="38"/>
      <c r="C194" s="38"/>
      <c r="D194" s="38" t="s">
        <v>1225</v>
      </c>
      <c r="E194" s="38">
        <v>41</v>
      </c>
      <c r="F194" s="38">
        <v>45</v>
      </c>
      <c r="G194" s="38" t="s">
        <v>237</v>
      </c>
      <c r="H194" s="38"/>
      <c r="I194" s="38"/>
      <c r="J194" s="38"/>
    </row>
    <row r="195" ht="15" spans="1:10">
      <c r="A195" s="38" t="s">
        <v>561</v>
      </c>
      <c r="B195" s="38"/>
      <c r="C195" s="38"/>
      <c r="D195" s="38" t="s">
        <v>307</v>
      </c>
      <c r="E195" s="38"/>
      <c r="F195" s="38" t="s">
        <v>307</v>
      </c>
      <c r="G195" s="38"/>
      <c r="H195" s="38" t="s">
        <v>306</v>
      </c>
      <c r="I195" s="38"/>
      <c r="J195" s="38"/>
    </row>
    <row r="196" ht="15" spans="1:10">
      <c r="A196" s="38" t="s">
        <v>1044</v>
      </c>
      <c r="B196" s="38"/>
      <c r="C196" s="38"/>
      <c r="D196" s="38" t="s">
        <v>310</v>
      </c>
      <c r="E196" s="38"/>
      <c r="F196" s="38" t="s">
        <v>310</v>
      </c>
      <c r="G196" s="38"/>
      <c r="H196" s="38" t="s">
        <v>655</v>
      </c>
      <c r="I196" s="38"/>
      <c r="J196" s="38"/>
    </row>
    <row r="197" spans="1:10">
      <c r="A197" s="38" t="s">
        <v>1223</v>
      </c>
      <c r="B197" s="38"/>
      <c r="C197" s="38"/>
      <c r="D197" s="41" t="s">
        <v>570</v>
      </c>
      <c r="E197" s="42"/>
      <c r="F197" s="42"/>
      <c r="G197" s="41" t="s">
        <v>951</v>
      </c>
      <c r="H197" s="38" t="s">
        <v>1226</v>
      </c>
      <c r="I197" s="38"/>
      <c r="J197" s="38"/>
    </row>
    <row r="198" spans="1:10">
      <c r="A198" s="38"/>
      <c r="B198" s="38"/>
      <c r="C198" s="38"/>
      <c r="D198" s="41"/>
      <c r="E198" s="56" t="s">
        <v>317</v>
      </c>
      <c r="F198" s="56" t="s">
        <v>317</v>
      </c>
      <c r="G198" s="41" t="s">
        <v>440</v>
      </c>
      <c r="H198" s="38" t="s">
        <v>1227</v>
      </c>
      <c r="I198" s="38"/>
      <c r="J198" s="38"/>
    </row>
    <row r="199" spans="1:10">
      <c r="A199" s="38"/>
      <c r="B199" s="38"/>
      <c r="C199" s="38"/>
      <c r="D199" s="41"/>
      <c r="E199" s="43" t="s">
        <v>319</v>
      </c>
      <c r="F199" s="43" t="s">
        <v>319</v>
      </c>
      <c r="G199" s="41" t="s">
        <v>355</v>
      </c>
      <c r="H199" s="38" t="s">
        <v>1228</v>
      </c>
      <c r="I199" s="38"/>
      <c r="J199" s="38"/>
    </row>
    <row r="200" ht="15" spans="1:10">
      <c r="A200" s="46" t="s">
        <v>1229</v>
      </c>
      <c r="B200" s="46"/>
      <c r="C200" s="46"/>
      <c r="D200" s="46"/>
      <c r="E200" s="46"/>
      <c r="F200" s="46"/>
      <c r="G200" s="46"/>
      <c r="H200" s="46"/>
      <c r="I200" s="46"/>
      <c r="J200" s="46"/>
    </row>
    <row r="201" ht="15" spans="1:10">
      <c r="A201" s="47" t="s">
        <v>320</v>
      </c>
      <c r="B201" s="47"/>
      <c r="C201" s="47"/>
      <c r="D201" s="47"/>
      <c r="E201" s="47"/>
      <c r="F201" s="47"/>
      <c r="G201" s="47"/>
      <c r="H201" s="47"/>
      <c r="I201" s="47"/>
      <c r="J201" s="47"/>
    </row>
  </sheetData>
  <mergeCells count="192">
    <mergeCell ref="A1:J1"/>
    <mergeCell ref="B2:D2"/>
    <mergeCell ref="E2:F2"/>
    <mergeCell ref="G2:H2"/>
    <mergeCell ref="B3:C3"/>
    <mergeCell ref="E3:F3"/>
    <mergeCell ref="G3:H3"/>
    <mergeCell ref="I3:J3"/>
    <mergeCell ref="B4:C4"/>
    <mergeCell ref="E4:F4"/>
    <mergeCell ref="G4:H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5:C35"/>
    <mergeCell ref="D35:E35"/>
    <mergeCell ref="F35:G35"/>
    <mergeCell ref="H35:J35"/>
    <mergeCell ref="A36:C36"/>
    <mergeCell ref="D36:E36"/>
    <mergeCell ref="F36:G36"/>
    <mergeCell ref="H36:J36"/>
    <mergeCell ref="A37:C37"/>
    <mergeCell ref="H37:J37"/>
    <mergeCell ref="A38:C38"/>
    <mergeCell ref="H38:J38"/>
    <mergeCell ref="A39:J39"/>
    <mergeCell ref="A40:J40"/>
    <mergeCell ref="B41:D41"/>
    <mergeCell ref="E41:F41"/>
    <mergeCell ref="G41:H41"/>
    <mergeCell ref="B42:C42"/>
    <mergeCell ref="E42:F42"/>
    <mergeCell ref="G42:H42"/>
    <mergeCell ref="I42:J42"/>
    <mergeCell ref="B43:C43"/>
    <mergeCell ref="E43:F43"/>
    <mergeCell ref="G43:H43"/>
    <mergeCell ref="I43:J43"/>
    <mergeCell ref="C44:E44"/>
    <mergeCell ref="F44:H44"/>
    <mergeCell ref="C45:D45"/>
    <mergeCell ref="E45:F45"/>
    <mergeCell ref="G45:H45"/>
    <mergeCell ref="C46:D46"/>
    <mergeCell ref="E46:F46"/>
    <mergeCell ref="G46:H46"/>
    <mergeCell ref="A47:E47"/>
    <mergeCell ref="F47:J47"/>
    <mergeCell ref="A60:E60"/>
    <mergeCell ref="F60:J60"/>
    <mergeCell ref="A74:C74"/>
    <mergeCell ref="D74:E74"/>
    <mergeCell ref="F74:G74"/>
    <mergeCell ref="H74:J74"/>
    <mergeCell ref="A75:C75"/>
    <mergeCell ref="D75:E75"/>
    <mergeCell ref="F75:G75"/>
    <mergeCell ref="H75:J75"/>
    <mergeCell ref="A76:C76"/>
    <mergeCell ref="H76:J76"/>
    <mergeCell ref="A77:C77"/>
    <mergeCell ref="H77:J77"/>
    <mergeCell ref="A78:J78"/>
    <mergeCell ref="A79:J79"/>
    <mergeCell ref="B80:D80"/>
    <mergeCell ref="E80:F80"/>
    <mergeCell ref="G80:H80"/>
    <mergeCell ref="B81:C81"/>
    <mergeCell ref="E81:F81"/>
    <mergeCell ref="B82:C82"/>
    <mergeCell ref="D82:E82"/>
    <mergeCell ref="C83:E83"/>
    <mergeCell ref="F83:H83"/>
    <mergeCell ref="C84:D84"/>
    <mergeCell ref="E84:F84"/>
    <mergeCell ref="G84:H84"/>
    <mergeCell ref="C85:D85"/>
    <mergeCell ref="E85:F85"/>
    <mergeCell ref="G85:H85"/>
    <mergeCell ref="A86:E86"/>
    <mergeCell ref="F86:J86"/>
    <mergeCell ref="A99:E99"/>
    <mergeCell ref="F99:J99"/>
    <mergeCell ref="A113:C113"/>
    <mergeCell ref="D113:E113"/>
    <mergeCell ref="F113:G113"/>
    <mergeCell ref="H113:J113"/>
    <mergeCell ref="A114:C114"/>
    <mergeCell ref="D114:E114"/>
    <mergeCell ref="F114:G114"/>
    <mergeCell ref="H114:J114"/>
    <mergeCell ref="A115:C115"/>
    <mergeCell ref="H115:J115"/>
    <mergeCell ref="A116:C116"/>
    <mergeCell ref="H116:J116"/>
    <mergeCell ref="A117:C117"/>
    <mergeCell ref="H117:J117"/>
    <mergeCell ref="A118:J118"/>
    <mergeCell ref="A119:J119"/>
    <mergeCell ref="A120:J120"/>
    <mergeCell ref="B121:D121"/>
    <mergeCell ref="E121:F121"/>
    <mergeCell ref="G121:H121"/>
    <mergeCell ref="B122:C122"/>
    <mergeCell ref="E122:F122"/>
    <mergeCell ref="B123:C123"/>
    <mergeCell ref="D123:E123"/>
    <mergeCell ref="C124:E124"/>
    <mergeCell ref="F124:H124"/>
    <mergeCell ref="C125:D125"/>
    <mergeCell ref="E125:F125"/>
    <mergeCell ref="G125:H125"/>
    <mergeCell ref="C126:D126"/>
    <mergeCell ref="E126:F126"/>
    <mergeCell ref="G126:H126"/>
    <mergeCell ref="A127:E127"/>
    <mergeCell ref="F127:J127"/>
    <mergeCell ref="A140:E140"/>
    <mergeCell ref="F140:J140"/>
    <mergeCell ref="A154:C154"/>
    <mergeCell ref="D154:E154"/>
    <mergeCell ref="F154:G154"/>
    <mergeCell ref="H154:J154"/>
    <mergeCell ref="A155:C155"/>
    <mergeCell ref="D155:E155"/>
    <mergeCell ref="F155:G155"/>
    <mergeCell ref="H155:J155"/>
    <mergeCell ref="A156:C156"/>
    <mergeCell ref="H156:J156"/>
    <mergeCell ref="A157:C157"/>
    <mergeCell ref="H157:J157"/>
    <mergeCell ref="A158:C158"/>
    <mergeCell ref="H158:J158"/>
    <mergeCell ref="A159:J159"/>
    <mergeCell ref="A160:J160"/>
    <mergeCell ref="A161:J161"/>
    <mergeCell ref="B162:D162"/>
    <mergeCell ref="E162:F162"/>
    <mergeCell ref="G162:H162"/>
    <mergeCell ref="B163:C163"/>
    <mergeCell ref="E163:F163"/>
    <mergeCell ref="B164:C164"/>
    <mergeCell ref="D164:E164"/>
    <mergeCell ref="C165:E165"/>
    <mergeCell ref="F165:H165"/>
    <mergeCell ref="C166:D166"/>
    <mergeCell ref="E166:F166"/>
    <mergeCell ref="G166:H166"/>
    <mergeCell ref="C167:D167"/>
    <mergeCell ref="E167:F167"/>
    <mergeCell ref="G167:H167"/>
    <mergeCell ref="A168:E168"/>
    <mergeCell ref="F168:J168"/>
    <mergeCell ref="A181:E181"/>
    <mergeCell ref="F181:J181"/>
    <mergeCell ref="A195:C195"/>
    <mergeCell ref="D195:E195"/>
    <mergeCell ref="F195:G195"/>
    <mergeCell ref="H195:J195"/>
    <mergeCell ref="A196:C196"/>
    <mergeCell ref="D196:E196"/>
    <mergeCell ref="F196:G196"/>
    <mergeCell ref="H196:J196"/>
    <mergeCell ref="A197:C197"/>
    <mergeCell ref="H197:J197"/>
    <mergeCell ref="A198:C198"/>
    <mergeCell ref="H198:J198"/>
    <mergeCell ref="A199:C199"/>
    <mergeCell ref="H199:J199"/>
    <mergeCell ref="A200:J200"/>
    <mergeCell ref="A201:J201"/>
    <mergeCell ref="A5:B7"/>
    <mergeCell ref="I5:J7"/>
    <mergeCell ref="A44:B46"/>
    <mergeCell ref="I44:J46"/>
    <mergeCell ref="A83:B85"/>
    <mergeCell ref="I83:J85"/>
    <mergeCell ref="A124:B126"/>
    <mergeCell ref="I124:J126"/>
    <mergeCell ref="A165:B167"/>
    <mergeCell ref="I165:J167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0"/>
  <sheetViews>
    <sheetView showGridLines="0" topLeftCell="A364" workbookViewId="0">
      <selection activeCell="C378" sqref="C378"/>
    </sheetView>
  </sheetViews>
  <sheetFormatPr defaultColWidth="9" defaultRowHeight="13.5"/>
  <cols>
    <col min="1" max="3" width="15.625" style="45" customWidth="1"/>
    <col min="4" max="4" width="19.125" style="45" customWidth="1"/>
    <col min="5" max="7" width="15.625" style="45" customWidth="1"/>
    <col min="8" max="8" width="22.875" style="45" customWidth="1"/>
    <col min="9" max="9" width="15.625" style="45" customWidth="1"/>
    <col min="10" max="10" width="22.875" style="45" customWidth="1"/>
  </cols>
  <sheetData>
    <row r="1" ht="22.5" spans="1:10">
      <c r="A1" s="37" t="s">
        <v>1230</v>
      </c>
      <c r="B1" s="37"/>
      <c r="C1" s="37"/>
      <c r="D1" s="37"/>
      <c r="E1" s="37"/>
      <c r="F1" s="37"/>
      <c r="G1" s="37"/>
      <c r="H1" s="37"/>
      <c r="I1" s="37"/>
      <c r="J1" s="37"/>
    </row>
    <row r="2" ht="15" spans="1:10">
      <c r="A2" s="38" t="s">
        <v>239</v>
      </c>
      <c r="B2" s="38" t="s">
        <v>1231</v>
      </c>
      <c r="C2" s="38"/>
      <c r="D2" s="38"/>
      <c r="E2" s="38" t="s">
        <v>241</v>
      </c>
      <c r="F2" s="38"/>
      <c r="G2" s="38" t="s">
        <v>242</v>
      </c>
      <c r="H2" s="38"/>
      <c r="I2" s="38" t="s">
        <v>243</v>
      </c>
      <c r="J2" s="38">
        <v>12533</v>
      </c>
    </row>
    <row r="3" ht="15" spans="1:10">
      <c r="A3" s="38" t="s">
        <v>60</v>
      </c>
      <c r="B3" s="38" t="s">
        <v>1232</v>
      </c>
      <c r="C3" s="38"/>
      <c r="D3" s="38" t="s">
        <v>245</v>
      </c>
      <c r="E3" s="38" t="s">
        <v>1233</v>
      </c>
      <c r="F3" s="38"/>
      <c r="G3" s="38" t="s">
        <v>247</v>
      </c>
      <c r="H3" s="38" t="s">
        <v>1234</v>
      </c>
      <c r="I3" s="38" t="s">
        <v>249</v>
      </c>
      <c r="J3" s="38" t="s">
        <v>1235</v>
      </c>
    </row>
    <row r="4" ht="15" spans="1:10">
      <c r="A4" s="38" t="s">
        <v>251</v>
      </c>
      <c r="B4" s="38" t="s">
        <v>1236</v>
      </c>
      <c r="C4" s="38"/>
      <c r="D4" s="38" t="s">
        <v>253</v>
      </c>
      <c r="E4" s="38" t="s">
        <v>1237</v>
      </c>
      <c r="F4" s="38"/>
      <c r="G4" s="38" t="s">
        <v>255</v>
      </c>
      <c r="H4" s="38" t="s">
        <v>1238</v>
      </c>
      <c r="I4" s="38" t="s">
        <v>257</v>
      </c>
      <c r="J4" s="38" t="s">
        <v>1239</v>
      </c>
    </row>
    <row r="5" ht="31.5" spans="1:10">
      <c r="A5" s="39" t="s">
        <v>1240</v>
      </c>
      <c r="B5" s="39"/>
      <c r="C5" s="39">
        <v>2</v>
      </c>
      <c r="D5" s="39"/>
      <c r="E5" s="39"/>
      <c r="F5" s="39">
        <v>2</v>
      </c>
      <c r="G5" s="39"/>
      <c r="H5" s="39"/>
      <c r="I5" s="39" t="s">
        <v>1241</v>
      </c>
      <c r="J5" s="39"/>
    </row>
    <row r="6" ht="15" spans="1:10">
      <c r="A6" s="39"/>
      <c r="B6" s="39"/>
      <c r="C6" s="38">
        <v>0</v>
      </c>
      <c r="D6" s="38"/>
      <c r="E6" s="38" t="s">
        <v>261</v>
      </c>
      <c r="F6" s="38"/>
      <c r="G6" s="38">
        <v>1</v>
      </c>
      <c r="H6" s="38"/>
      <c r="I6" s="39"/>
      <c r="J6" s="39"/>
    </row>
    <row r="7" ht="15" spans="1:10">
      <c r="A7" s="39"/>
      <c r="B7" s="39"/>
      <c r="C7" s="38">
        <v>2</v>
      </c>
      <c r="D7" s="38"/>
      <c r="E7" s="38" t="s">
        <v>262</v>
      </c>
      <c r="F7" s="38"/>
      <c r="G7" s="38">
        <v>1</v>
      </c>
      <c r="H7" s="38"/>
      <c r="I7" s="39"/>
      <c r="J7" s="39"/>
    </row>
    <row r="8" ht="15" spans="1:10">
      <c r="A8" s="38" t="s">
        <v>263</v>
      </c>
      <c r="B8" s="38"/>
      <c r="C8" s="38"/>
      <c r="D8" s="38"/>
      <c r="E8" s="38"/>
      <c r="F8" s="38" t="s">
        <v>263</v>
      </c>
      <c r="G8" s="38"/>
      <c r="H8" s="38"/>
      <c r="I8" s="38"/>
      <c r="J8" s="38"/>
    </row>
    <row r="9" ht="15" spans="1:10">
      <c r="A9" s="38" t="s">
        <v>104</v>
      </c>
      <c r="B9" s="38" t="s">
        <v>103</v>
      </c>
      <c r="C9" s="38" t="s">
        <v>264</v>
      </c>
      <c r="D9" s="38" t="s">
        <v>265</v>
      </c>
      <c r="E9" s="38" t="s">
        <v>92</v>
      </c>
      <c r="F9" s="38" t="s">
        <v>92</v>
      </c>
      <c r="G9" s="38" t="s">
        <v>265</v>
      </c>
      <c r="H9" s="38" t="s">
        <v>264</v>
      </c>
      <c r="I9" s="38" t="s">
        <v>103</v>
      </c>
      <c r="J9" s="38" t="s">
        <v>104</v>
      </c>
    </row>
    <row r="10" ht="16.5" spans="1:10">
      <c r="A10" s="38"/>
      <c r="B10" s="38"/>
      <c r="C10" s="38"/>
      <c r="D10" s="38" t="s">
        <v>130</v>
      </c>
      <c r="E10" s="38">
        <v>1</v>
      </c>
      <c r="F10" s="38">
        <v>11</v>
      </c>
      <c r="G10" s="38" t="s">
        <v>1242</v>
      </c>
      <c r="H10" s="38"/>
      <c r="I10" s="41" t="s">
        <v>448</v>
      </c>
      <c r="J10" s="38"/>
    </row>
    <row r="11" ht="16.5" spans="1:10">
      <c r="A11" s="38"/>
      <c r="B11" s="38"/>
      <c r="C11" s="38"/>
      <c r="D11" s="38" t="s">
        <v>137</v>
      </c>
      <c r="E11" s="38">
        <v>3</v>
      </c>
      <c r="F11" s="38">
        <v>13</v>
      </c>
      <c r="G11" s="38" t="s">
        <v>1243</v>
      </c>
      <c r="H11" s="41" t="s">
        <v>439</v>
      </c>
      <c r="I11" s="38"/>
      <c r="J11" s="38"/>
    </row>
    <row r="12" ht="16.5" spans="1:10">
      <c r="A12" s="38"/>
      <c r="B12" s="38"/>
      <c r="C12" s="38"/>
      <c r="D12" s="38" t="s">
        <v>271</v>
      </c>
      <c r="E12" s="38">
        <v>8</v>
      </c>
      <c r="F12" s="38">
        <v>14</v>
      </c>
      <c r="G12" s="38" t="s">
        <v>1244</v>
      </c>
      <c r="H12" s="41" t="s">
        <v>422</v>
      </c>
      <c r="I12" s="38"/>
      <c r="J12" s="38"/>
    </row>
    <row r="13" ht="15" spans="1:10">
      <c r="A13" s="38"/>
      <c r="B13" s="38"/>
      <c r="C13" s="38"/>
      <c r="D13" s="38" t="s">
        <v>410</v>
      </c>
      <c r="E13" s="38">
        <v>9</v>
      </c>
      <c r="F13" s="38">
        <v>18</v>
      </c>
      <c r="G13" s="38" t="s">
        <v>1245</v>
      </c>
      <c r="H13" s="38"/>
      <c r="I13" s="38"/>
      <c r="J13" s="38"/>
    </row>
    <row r="14" ht="16.5" spans="1:10">
      <c r="A14" s="38"/>
      <c r="B14" s="38"/>
      <c r="C14" s="41" t="s">
        <v>775</v>
      </c>
      <c r="D14" s="38" t="s">
        <v>274</v>
      </c>
      <c r="E14" s="38">
        <v>10</v>
      </c>
      <c r="F14" s="38">
        <v>20</v>
      </c>
      <c r="G14" s="38" t="s">
        <v>1246</v>
      </c>
      <c r="H14" s="41" t="s">
        <v>947</v>
      </c>
      <c r="I14" s="38"/>
      <c r="J14" s="38"/>
    </row>
    <row r="15" ht="16.5" spans="1:10">
      <c r="A15" s="38"/>
      <c r="B15" s="41" t="s">
        <v>785</v>
      </c>
      <c r="C15" s="38"/>
      <c r="D15" s="38" t="s">
        <v>153</v>
      </c>
      <c r="E15" s="38">
        <v>13</v>
      </c>
      <c r="F15" s="38">
        <v>23</v>
      </c>
      <c r="G15" s="38" t="s">
        <v>1247</v>
      </c>
      <c r="H15" s="38"/>
      <c r="I15" s="38"/>
      <c r="J15" s="38"/>
    </row>
    <row r="16" ht="16.5" spans="1:10">
      <c r="A16" s="38"/>
      <c r="B16" s="38"/>
      <c r="C16" s="41" t="s">
        <v>282</v>
      </c>
      <c r="D16" s="38" t="s">
        <v>298</v>
      </c>
      <c r="E16" s="38">
        <v>18</v>
      </c>
      <c r="F16" s="38">
        <v>24</v>
      </c>
      <c r="G16" s="38" t="s">
        <v>1248</v>
      </c>
      <c r="H16" s="38"/>
      <c r="I16" s="38"/>
      <c r="J16" s="38"/>
    </row>
    <row r="17" ht="16.5" spans="1:10">
      <c r="A17" s="38"/>
      <c r="B17" s="41" t="s">
        <v>279</v>
      </c>
      <c r="C17" s="38"/>
      <c r="D17" s="38" t="s">
        <v>286</v>
      </c>
      <c r="E17" s="38">
        <v>22</v>
      </c>
      <c r="F17" s="38">
        <v>30</v>
      </c>
      <c r="G17" s="38" t="s">
        <v>1249</v>
      </c>
      <c r="H17" s="41" t="s">
        <v>1149</v>
      </c>
      <c r="I17" s="38"/>
      <c r="J17" s="38"/>
    </row>
    <row r="18" ht="16.5" spans="1:10">
      <c r="A18" s="38"/>
      <c r="B18" s="38"/>
      <c r="C18" s="41" t="s">
        <v>678</v>
      </c>
      <c r="D18" s="38" t="s">
        <v>1250</v>
      </c>
      <c r="E18" s="38">
        <v>30</v>
      </c>
      <c r="F18" s="38">
        <v>42</v>
      </c>
      <c r="G18" s="38" t="s">
        <v>1251</v>
      </c>
      <c r="H18" s="38"/>
      <c r="I18" s="38"/>
      <c r="J18" s="38"/>
    </row>
    <row r="19" ht="16.5" spans="1:10">
      <c r="A19" s="38"/>
      <c r="B19" s="38"/>
      <c r="C19" s="41" t="s">
        <v>452</v>
      </c>
      <c r="D19" s="38" t="s">
        <v>233</v>
      </c>
      <c r="E19" s="38">
        <v>31</v>
      </c>
      <c r="F19" s="38">
        <v>58</v>
      </c>
      <c r="G19" s="38" t="s">
        <v>1252</v>
      </c>
      <c r="H19" s="38"/>
      <c r="I19" s="38"/>
      <c r="J19" s="38"/>
    </row>
    <row r="20" ht="16.5" spans="1:10">
      <c r="A20" s="38"/>
      <c r="B20" s="38"/>
      <c r="C20" s="41" t="s">
        <v>838</v>
      </c>
      <c r="D20" s="38" t="s">
        <v>173</v>
      </c>
      <c r="E20" s="38">
        <v>32</v>
      </c>
      <c r="F20" s="38">
        <v>99</v>
      </c>
      <c r="G20" s="38" t="s">
        <v>1253</v>
      </c>
      <c r="H20" s="41" t="s">
        <v>503</v>
      </c>
      <c r="I20" s="38"/>
      <c r="J20" s="38"/>
    </row>
    <row r="21" ht="15" spans="1:10">
      <c r="A21" s="40" t="s">
        <v>290</v>
      </c>
      <c r="B21" s="40"/>
      <c r="C21" s="40"/>
      <c r="D21" s="40"/>
      <c r="E21" s="40"/>
      <c r="F21" s="38" t="s">
        <v>290</v>
      </c>
      <c r="G21" s="38"/>
      <c r="H21" s="38"/>
      <c r="I21" s="38"/>
      <c r="J21" s="38"/>
    </row>
    <row r="22" ht="15" spans="1:10">
      <c r="A22" s="40" t="s">
        <v>104</v>
      </c>
      <c r="B22" s="40" t="s">
        <v>103</v>
      </c>
      <c r="C22" s="38" t="s">
        <v>291</v>
      </c>
      <c r="D22" s="38" t="s">
        <v>265</v>
      </c>
      <c r="E22" s="38" t="s">
        <v>92</v>
      </c>
      <c r="F22" s="38" t="s">
        <v>92</v>
      </c>
      <c r="G22" s="38" t="s">
        <v>265</v>
      </c>
      <c r="H22" s="38" t="s">
        <v>291</v>
      </c>
      <c r="I22" s="38" t="s">
        <v>103</v>
      </c>
      <c r="J22" s="38" t="s">
        <v>104</v>
      </c>
    </row>
    <row r="23" ht="16.5" spans="1:10">
      <c r="A23" s="38"/>
      <c r="B23" s="38"/>
      <c r="C23" s="38"/>
      <c r="D23" s="38" t="s">
        <v>133</v>
      </c>
      <c r="E23" s="38">
        <v>2</v>
      </c>
      <c r="F23" s="38">
        <v>2</v>
      </c>
      <c r="G23" s="38" t="s">
        <v>1254</v>
      </c>
      <c r="H23" s="41" t="s">
        <v>422</v>
      </c>
      <c r="I23" s="38"/>
      <c r="J23" s="38"/>
    </row>
    <row r="24" ht="16.5" spans="1:10">
      <c r="A24" s="38"/>
      <c r="B24" s="38"/>
      <c r="C24" s="41" t="s">
        <v>452</v>
      </c>
      <c r="D24" s="38" t="s">
        <v>138</v>
      </c>
      <c r="E24" s="38">
        <v>4</v>
      </c>
      <c r="F24" s="38">
        <v>5</v>
      </c>
      <c r="G24" s="38" t="s">
        <v>1255</v>
      </c>
      <c r="H24" s="38"/>
      <c r="I24" s="38"/>
      <c r="J24" s="38"/>
    </row>
    <row r="25" ht="16.5" spans="1:10">
      <c r="A25" s="38"/>
      <c r="B25" s="38"/>
      <c r="C25" s="38"/>
      <c r="D25" s="38" t="s">
        <v>205</v>
      </c>
      <c r="E25" s="38">
        <v>6</v>
      </c>
      <c r="F25" s="38">
        <v>6</v>
      </c>
      <c r="G25" s="38" t="s">
        <v>1256</v>
      </c>
      <c r="H25" s="41" t="s">
        <v>947</v>
      </c>
      <c r="I25" s="38"/>
      <c r="J25" s="38"/>
    </row>
    <row r="26" ht="16.5" spans="1:10">
      <c r="A26" s="38"/>
      <c r="B26" s="38"/>
      <c r="C26" s="41" t="s">
        <v>775</v>
      </c>
      <c r="D26" s="38" t="s">
        <v>141</v>
      </c>
      <c r="E26" s="38">
        <v>7</v>
      </c>
      <c r="F26" s="38">
        <v>7</v>
      </c>
      <c r="G26" s="38" t="s">
        <v>1257</v>
      </c>
      <c r="H26" s="38"/>
      <c r="I26" s="38"/>
      <c r="J26" s="38"/>
    </row>
    <row r="27" ht="16.5" spans="1:10">
      <c r="A27" s="38"/>
      <c r="B27" s="38"/>
      <c r="C27" s="38"/>
      <c r="D27" s="38" t="s">
        <v>151</v>
      </c>
      <c r="E27" s="38">
        <v>11</v>
      </c>
      <c r="F27" s="38">
        <v>9</v>
      </c>
      <c r="G27" s="38" t="s">
        <v>1258</v>
      </c>
      <c r="H27" s="41" t="s">
        <v>503</v>
      </c>
      <c r="I27" s="38"/>
      <c r="J27" s="38"/>
    </row>
    <row r="28" ht="16.5" spans="1:10">
      <c r="A28" s="38"/>
      <c r="B28" s="38"/>
      <c r="C28" s="38"/>
      <c r="D28" s="38" t="s">
        <v>152</v>
      </c>
      <c r="E28" s="38">
        <v>12</v>
      </c>
      <c r="F28" s="38">
        <v>15</v>
      </c>
      <c r="G28" s="38" t="s">
        <v>1259</v>
      </c>
      <c r="H28" s="41" t="s">
        <v>439</v>
      </c>
      <c r="I28" s="38"/>
      <c r="J28" s="38"/>
    </row>
    <row r="29" ht="16.5" spans="1:10">
      <c r="A29" s="38"/>
      <c r="B29" s="38"/>
      <c r="C29" s="41" t="s">
        <v>282</v>
      </c>
      <c r="D29" s="38" t="s">
        <v>156</v>
      </c>
      <c r="E29" s="38">
        <v>16</v>
      </c>
      <c r="F29" s="38">
        <v>16</v>
      </c>
      <c r="G29" s="38" t="s">
        <v>1260</v>
      </c>
      <c r="H29" s="38"/>
      <c r="I29" s="38"/>
      <c r="J29" s="38"/>
    </row>
    <row r="30" ht="15" spans="1:10">
      <c r="A30" s="38"/>
      <c r="B30" s="38"/>
      <c r="C30" s="38"/>
      <c r="D30" s="38" t="s">
        <v>162</v>
      </c>
      <c r="E30" s="38">
        <v>20</v>
      </c>
      <c r="F30" s="38">
        <v>19</v>
      </c>
      <c r="G30" s="38" t="s">
        <v>1261</v>
      </c>
      <c r="H30" s="38"/>
      <c r="I30" s="38"/>
      <c r="J30" s="38"/>
    </row>
    <row r="31" ht="16.5" spans="1:10">
      <c r="A31" s="38"/>
      <c r="B31" s="38"/>
      <c r="C31" s="41" t="s">
        <v>838</v>
      </c>
      <c r="D31" s="38" t="s">
        <v>166</v>
      </c>
      <c r="E31" s="38">
        <v>23</v>
      </c>
      <c r="F31" s="38">
        <v>21</v>
      </c>
      <c r="G31" s="38" t="s">
        <v>1262</v>
      </c>
      <c r="H31" s="38"/>
      <c r="I31" s="38"/>
      <c r="J31" s="38"/>
    </row>
    <row r="32" ht="16.5" spans="1:10">
      <c r="A32" s="38"/>
      <c r="B32" s="38"/>
      <c r="C32" s="41" t="s">
        <v>678</v>
      </c>
      <c r="D32" s="38" t="s">
        <v>169</v>
      </c>
      <c r="E32" s="38">
        <v>27</v>
      </c>
      <c r="F32" s="38">
        <v>22</v>
      </c>
      <c r="G32" s="38" t="s">
        <v>1263</v>
      </c>
      <c r="H32" s="38"/>
      <c r="I32" s="38"/>
      <c r="J32" s="38"/>
    </row>
    <row r="33" ht="15" spans="1:10">
      <c r="A33" s="38"/>
      <c r="B33" s="38"/>
      <c r="C33" s="38"/>
      <c r="D33" s="38" t="s">
        <v>214</v>
      </c>
      <c r="E33" s="38">
        <v>33</v>
      </c>
      <c r="F33" s="38">
        <v>26</v>
      </c>
      <c r="G33" s="38" t="s">
        <v>1264</v>
      </c>
      <c r="H33" s="38"/>
      <c r="I33" s="38"/>
      <c r="J33" s="38"/>
    </row>
    <row r="34" ht="16.5" spans="1:10">
      <c r="A34" s="38"/>
      <c r="B34" s="38"/>
      <c r="C34" s="38"/>
      <c r="D34" s="38"/>
      <c r="E34" s="38"/>
      <c r="F34" s="38">
        <v>37</v>
      </c>
      <c r="G34" s="38" t="s">
        <v>1265</v>
      </c>
      <c r="H34" s="41" t="s">
        <v>1149</v>
      </c>
      <c r="I34" s="41" t="s">
        <v>929</v>
      </c>
      <c r="J34" s="38"/>
    </row>
    <row r="35" ht="15" spans="1:10">
      <c r="A35" s="38" t="s">
        <v>306</v>
      </c>
      <c r="B35" s="38"/>
      <c r="C35" s="38"/>
      <c r="D35" s="38" t="s">
        <v>307</v>
      </c>
      <c r="E35" s="38"/>
      <c r="F35" s="38" t="s">
        <v>307</v>
      </c>
      <c r="G35" s="38"/>
      <c r="H35" s="38" t="s">
        <v>1266</v>
      </c>
      <c r="I35" s="38"/>
      <c r="J35" s="38"/>
    </row>
    <row r="36" ht="15" spans="1:10">
      <c r="A36" s="38" t="s">
        <v>309</v>
      </c>
      <c r="B36" s="38"/>
      <c r="C36" s="38"/>
      <c r="D36" s="38" t="s">
        <v>310</v>
      </c>
      <c r="E36" s="38"/>
      <c r="F36" s="38" t="s">
        <v>310</v>
      </c>
      <c r="G36" s="38"/>
      <c r="H36" s="38" t="s">
        <v>309</v>
      </c>
      <c r="I36" s="38"/>
      <c r="J36" s="38"/>
    </row>
    <row r="37" ht="16.5" spans="1:10">
      <c r="A37" s="38" t="s">
        <v>410</v>
      </c>
      <c r="B37" s="38"/>
      <c r="C37" s="38"/>
      <c r="D37" s="41" t="s">
        <v>1101</v>
      </c>
      <c r="E37" s="42" t="s">
        <v>317</v>
      </c>
      <c r="F37" s="42" t="s">
        <v>317</v>
      </c>
      <c r="G37" s="41" t="s">
        <v>1147</v>
      </c>
      <c r="H37" s="38" t="s">
        <v>1267</v>
      </c>
      <c r="I37" s="38"/>
      <c r="J37" s="38"/>
    </row>
    <row r="38" ht="16.5" spans="1:10">
      <c r="A38" s="38" t="s">
        <v>1250</v>
      </c>
      <c r="B38" s="38"/>
      <c r="C38" s="38"/>
      <c r="D38" s="41" t="s">
        <v>393</v>
      </c>
      <c r="E38" s="43" t="s">
        <v>319</v>
      </c>
      <c r="F38" s="43" t="s">
        <v>319</v>
      </c>
      <c r="G38" s="41" t="s">
        <v>421</v>
      </c>
      <c r="H38" s="38" t="s">
        <v>1251</v>
      </c>
      <c r="I38" s="38"/>
      <c r="J38" s="38"/>
    </row>
    <row r="39" ht="15" spans="1:10">
      <c r="A39" s="46" t="s">
        <v>1268</v>
      </c>
      <c r="B39" s="46"/>
      <c r="C39" s="46"/>
      <c r="D39" s="46"/>
      <c r="E39" s="46"/>
      <c r="F39" s="46"/>
      <c r="G39" s="46"/>
      <c r="H39" s="46"/>
      <c r="I39" s="46"/>
      <c r="J39" s="46"/>
    </row>
    <row r="40" ht="15" spans="1:10">
      <c r="A40" s="47" t="s">
        <v>320</v>
      </c>
      <c r="B40" s="47"/>
      <c r="C40" s="47"/>
      <c r="D40" s="47"/>
      <c r="E40" s="47"/>
      <c r="F40" s="47"/>
      <c r="G40" s="48"/>
      <c r="H40" s="49"/>
      <c r="I40" s="55"/>
      <c r="J40" s="47"/>
    </row>
    <row r="41" ht="22.5" spans="1:10">
      <c r="A41" s="50" t="s">
        <v>1269</v>
      </c>
      <c r="B41" s="50"/>
      <c r="C41" s="50"/>
      <c r="D41" s="50"/>
      <c r="E41" s="50"/>
      <c r="F41" s="50"/>
      <c r="G41" s="50"/>
      <c r="H41" s="50"/>
      <c r="I41" s="50"/>
      <c r="J41" s="50"/>
    </row>
    <row r="42" ht="15" spans="1:10">
      <c r="A42" s="51" t="s">
        <v>239</v>
      </c>
      <c r="B42" s="51" t="s">
        <v>1270</v>
      </c>
      <c r="C42" s="51"/>
      <c r="D42" s="51"/>
      <c r="E42" s="51" t="s">
        <v>241</v>
      </c>
      <c r="F42" s="51"/>
      <c r="G42" s="51" t="s">
        <v>1271</v>
      </c>
      <c r="H42" s="51"/>
      <c r="I42" s="51" t="s">
        <v>243</v>
      </c>
      <c r="J42" s="51">
        <v>5309</v>
      </c>
    </row>
    <row r="43" ht="15" spans="1:10">
      <c r="A43" s="52" t="s">
        <v>60</v>
      </c>
      <c r="B43" s="52" t="s">
        <v>1272</v>
      </c>
      <c r="C43" s="52"/>
      <c r="D43" s="52" t="s">
        <v>245</v>
      </c>
      <c r="E43" s="52" t="s">
        <v>1273</v>
      </c>
      <c r="F43" s="52"/>
      <c r="G43" s="52" t="s">
        <v>247</v>
      </c>
      <c r="H43" s="52" t="s">
        <v>1274</v>
      </c>
      <c r="I43" s="52" t="s">
        <v>249</v>
      </c>
      <c r="J43" s="52" t="s">
        <v>1275</v>
      </c>
    </row>
    <row r="44" ht="15" spans="1:10">
      <c r="A44" s="52" t="s">
        <v>251</v>
      </c>
      <c r="B44" s="52" t="s">
        <v>1276</v>
      </c>
      <c r="C44" s="52"/>
      <c r="D44" s="52" t="s">
        <v>253</v>
      </c>
      <c r="E44" s="52" t="s">
        <v>1277</v>
      </c>
      <c r="F44" s="52"/>
      <c r="G44" s="52" t="s">
        <v>255</v>
      </c>
      <c r="H44" s="52" t="s">
        <v>1278</v>
      </c>
      <c r="I44" s="38" t="s">
        <v>257</v>
      </c>
      <c r="J44" s="38" t="s">
        <v>1279</v>
      </c>
    </row>
    <row r="45" ht="31.5" spans="1:10">
      <c r="A45" s="39" t="s">
        <v>1280</v>
      </c>
      <c r="B45" s="39"/>
      <c r="C45" s="39">
        <v>3</v>
      </c>
      <c r="D45" s="39"/>
      <c r="E45" s="39"/>
      <c r="F45" s="39">
        <v>0</v>
      </c>
      <c r="G45" s="39"/>
      <c r="H45" s="39"/>
      <c r="I45" s="39" t="s">
        <v>1240</v>
      </c>
      <c r="J45" s="39"/>
    </row>
    <row r="46" ht="15" spans="1:10">
      <c r="A46" s="39"/>
      <c r="B46" s="39"/>
      <c r="C46" s="52">
        <v>0</v>
      </c>
      <c r="D46" s="52"/>
      <c r="E46" s="52" t="s">
        <v>261</v>
      </c>
      <c r="F46" s="52"/>
      <c r="G46" s="52">
        <v>0</v>
      </c>
      <c r="H46" s="52"/>
      <c r="I46" s="39"/>
      <c r="J46" s="39"/>
    </row>
    <row r="47" ht="15" spans="1:10">
      <c r="A47" s="39"/>
      <c r="B47" s="39"/>
      <c r="C47" s="52">
        <v>3</v>
      </c>
      <c r="D47" s="52"/>
      <c r="E47" s="52" t="s">
        <v>262</v>
      </c>
      <c r="F47" s="52"/>
      <c r="G47" s="52">
        <v>0</v>
      </c>
      <c r="H47" s="52"/>
      <c r="I47" s="39"/>
      <c r="J47" s="39"/>
    </row>
    <row r="48" ht="15" spans="1:10">
      <c r="A48" s="52" t="s">
        <v>263</v>
      </c>
      <c r="B48" s="52"/>
      <c r="C48" s="52"/>
      <c r="D48" s="52"/>
      <c r="E48" s="52"/>
      <c r="F48" s="52" t="s">
        <v>263</v>
      </c>
      <c r="G48" s="52"/>
      <c r="H48" s="52"/>
      <c r="I48" s="52"/>
      <c r="J48" s="52"/>
    </row>
    <row r="49" ht="15" spans="1:10">
      <c r="A49" s="52" t="s">
        <v>104</v>
      </c>
      <c r="B49" s="52" t="s">
        <v>103</v>
      </c>
      <c r="C49" s="52" t="s">
        <v>264</v>
      </c>
      <c r="D49" s="52" t="s">
        <v>265</v>
      </c>
      <c r="E49" s="52" t="s">
        <v>92</v>
      </c>
      <c r="F49" s="52" t="s">
        <v>92</v>
      </c>
      <c r="G49" s="52" t="s">
        <v>265</v>
      </c>
      <c r="H49" s="52" t="s">
        <v>264</v>
      </c>
      <c r="I49" s="52" t="s">
        <v>103</v>
      </c>
      <c r="J49" s="52" t="s">
        <v>104</v>
      </c>
    </row>
    <row r="50" ht="15" spans="1:10">
      <c r="A50" s="52"/>
      <c r="B50" s="38"/>
      <c r="C50" s="52"/>
      <c r="D50" s="52" t="s">
        <v>1281</v>
      </c>
      <c r="E50" s="38">
        <v>1</v>
      </c>
      <c r="F50" s="38">
        <v>1</v>
      </c>
      <c r="G50" s="38" t="s">
        <v>130</v>
      </c>
      <c r="H50" s="38"/>
      <c r="I50" s="38"/>
      <c r="J50" s="38"/>
    </row>
    <row r="51" ht="16.5" spans="1:10">
      <c r="A51" s="38"/>
      <c r="B51" s="41" t="s">
        <v>1058</v>
      </c>
      <c r="C51" s="38"/>
      <c r="D51" s="38" t="s">
        <v>1282</v>
      </c>
      <c r="E51" s="38">
        <v>4</v>
      </c>
      <c r="F51" s="38">
        <v>3</v>
      </c>
      <c r="G51" s="38" t="s">
        <v>137</v>
      </c>
      <c r="H51" s="38"/>
      <c r="I51" s="38"/>
      <c r="J51" s="38"/>
    </row>
    <row r="52" ht="16.5" spans="1:10">
      <c r="A52" s="52"/>
      <c r="B52" s="41" t="s">
        <v>314</v>
      </c>
      <c r="C52" s="41" t="s">
        <v>350</v>
      </c>
      <c r="D52" s="52" t="s">
        <v>1283</v>
      </c>
      <c r="E52" s="38">
        <v>6</v>
      </c>
      <c r="F52" s="38">
        <v>4</v>
      </c>
      <c r="G52" s="38" t="s">
        <v>138</v>
      </c>
      <c r="H52" s="41" t="s">
        <v>811</v>
      </c>
      <c r="I52" s="38"/>
      <c r="J52" s="38"/>
    </row>
    <row r="53" ht="16.5" spans="1:10">
      <c r="A53" s="52"/>
      <c r="B53" s="38"/>
      <c r="C53" s="41" t="s">
        <v>659</v>
      </c>
      <c r="D53" s="52" t="s">
        <v>1284</v>
      </c>
      <c r="E53" s="38">
        <v>8</v>
      </c>
      <c r="F53" s="38">
        <v>8</v>
      </c>
      <c r="G53" s="38" t="s">
        <v>271</v>
      </c>
      <c r="H53" s="38"/>
      <c r="I53" s="38"/>
      <c r="J53" s="38"/>
    </row>
    <row r="54" ht="15" spans="1:10">
      <c r="A54" s="52"/>
      <c r="B54" s="38"/>
      <c r="C54" s="52"/>
      <c r="D54" s="52" t="s">
        <v>587</v>
      </c>
      <c r="E54" s="38">
        <v>9</v>
      </c>
      <c r="F54" s="38">
        <v>9</v>
      </c>
      <c r="G54" s="38" t="s">
        <v>410</v>
      </c>
      <c r="H54" s="38"/>
      <c r="I54" s="38"/>
      <c r="J54" s="38"/>
    </row>
    <row r="55" ht="16.5" spans="1:10">
      <c r="A55" s="38"/>
      <c r="B55" s="41" t="s">
        <v>465</v>
      </c>
      <c r="C55" s="52"/>
      <c r="D55" s="52" t="s">
        <v>1285</v>
      </c>
      <c r="E55" s="52">
        <v>17</v>
      </c>
      <c r="F55" s="38">
        <v>11</v>
      </c>
      <c r="G55" s="38" t="s">
        <v>151</v>
      </c>
      <c r="H55" s="41" t="s">
        <v>1286</v>
      </c>
      <c r="I55" s="38"/>
      <c r="J55" s="38"/>
    </row>
    <row r="56" ht="15" spans="1:10">
      <c r="A56" s="52"/>
      <c r="B56" s="52"/>
      <c r="C56" s="52"/>
      <c r="D56" s="38" t="s">
        <v>1287</v>
      </c>
      <c r="E56" s="38">
        <v>20</v>
      </c>
      <c r="F56" s="38">
        <v>13</v>
      </c>
      <c r="G56" s="38" t="s">
        <v>153</v>
      </c>
      <c r="H56" s="38"/>
      <c r="I56" s="38"/>
      <c r="J56" s="38"/>
    </row>
    <row r="57" ht="16.5" spans="1:10">
      <c r="A57" s="52"/>
      <c r="B57" s="52"/>
      <c r="C57" s="53" t="s">
        <v>357</v>
      </c>
      <c r="D57" s="52" t="s">
        <v>1288</v>
      </c>
      <c r="E57" s="52">
        <v>26</v>
      </c>
      <c r="F57" s="38">
        <v>18</v>
      </c>
      <c r="G57" s="38" t="s">
        <v>298</v>
      </c>
      <c r="H57" s="38"/>
      <c r="I57" s="38"/>
      <c r="J57" s="38"/>
    </row>
    <row r="58" ht="16.5" spans="1:10">
      <c r="A58" s="38"/>
      <c r="B58" s="38"/>
      <c r="C58" s="52"/>
      <c r="D58" s="38" t="s">
        <v>1289</v>
      </c>
      <c r="E58" s="38">
        <v>34</v>
      </c>
      <c r="F58" s="38">
        <v>22</v>
      </c>
      <c r="G58" s="38" t="s">
        <v>286</v>
      </c>
      <c r="H58" s="38"/>
      <c r="I58" s="38"/>
      <c r="J58" s="41" t="s">
        <v>273</v>
      </c>
    </row>
    <row r="59" ht="16.5" spans="1:10">
      <c r="A59" s="38"/>
      <c r="B59" s="38"/>
      <c r="C59" s="53" t="s">
        <v>595</v>
      </c>
      <c r="D59" s="52" t="s">
        <v>1290</v>
      </c>
      <c r="E59" s="52">
        <v>37</v>
      </c>
      <c r="F59" s="38">
        <v>30</v>
      </c>
      <c r="G59" s="38" t="s">
        <v>1250</v>
      </c>
      <c r="H59" s="38"/>
      <c r="I59" s="41" t="s">
        <v>465</v>
      </c>
      <c r="J59" s="38"/>
    </row>
    <row r="60" ht="16.5" spans="1:10">
      <c r="A60" s="52"/>
      <c r="B60" s="52"/>
      <c r="C60" s="41" t="s">
        <v>1093</v>
      </c>
      <c r="D60" s="52" t="s">
        <v>1291</v>
      </c>
      <c r="E60" s="52">
        <v>77</v>
      </c>
      <c r="F60" s="38">
        <v>32</v>
      </c>
      <c r="G60" s="38" t="s">
        <v>173</v>
      </c>
      <c r="H60" s="38"/>
      <c r="I60" s="38"/>
      <c r="J60" s="38"/>
    </row>
    <row r="61" ht="15" spans="1:10">
      <c r="A61" s="54" t="s">
        <v>290</v>
      </c>
      <c r="B61" s="54"/>
      <c r="C61" s="54"/>
      <c r="D61" s="54"/>
      <c r="E61" s="54"/>
      <c r="F61" s="52" t="s">
        <v>290</v>
      </c>
      <c r="G61" s="52"/>
      <c r="H61" s="52"/>
      <c r="I61" s="52"/>
      <c r="J61" s="52"/>
    </row>
    <row r="62" ht="15" spans="1:10">
      <c r="A62" s="54" t="s">
        <v>104</v>
      </c>
      <c r="B62" s="54" t="s">
        <v>103</v>
      </c>
      <c r="C62" s="52" t="s">
        <v>291</v>
      </c>
      <c r="D62" s="52" t="s">
        <v>265</v>
      </c>
      <c r="E62" s="52" t="s">
        <v>92</v>
      </c>
      <c r="F62" s="52" t="s">
        <v>92</v>
      </c>
      <c r="G62" s="52" t="s">
        <v>265</v>
      </c>
      <c r="H62" s="52" t="s">
        <v>291</v>
      </c>
      <c r="I62" s="52" t="s">
        <v>103</v>
      </c>
      <c r="J62" s="52" t="s">
        <v>104</v>
      </c>
    </row>
    <row r="63" ht="16.5" spans="1:10">
      <c r="A63" s="38"/>
      <c r="B63" s="38"/>
      <c r="C63" s="41" t="s">
        <v>1093</v>
      </c>
      <c r="D63" s="38" t="s">
        <v>1292</v>
      </c>
      <c r="E63" s="38">
        <v>2</v>
      </c>
      <c r="F63" s="38">
        <v>2</v>
      </c>
      <c r="G63" s="38" t="s">
        <v>133</v>
      </c>
      <c r="H63" s="38"/>
      <c r="I63" s="38"/>
      <c r="J63" s="38"/>
    </row>
    <row r="64" ht="15" spans="1:10">
      <c r="A64" s="38"/>
      <c r="B64" s="38"/>
      <c r="C64" s="38"/>
      <c r="D64" s="52" t="s">
        <v>1293</v>
      </c>
      <c r="E64" s="38">
        <v>5</v>
      </c>
      <c r="F64" s="38">
        <v>6</v>
      </c>
      <c r="G64" s="38" t="s">
        <v>205</v>
      </c>
      <c r="H64" s="38"/>
      <c r="I64" s="38"/>
      <c r="J64" s="38"/>
    </row>
    <row r="65" ht="15" spans="1:10">
      <c r="A65" s="52"/>
      <c r="B65" s="52"/>
      <c r="C65" s="38"/>
      <c r="D65" s="52" t="s">
        <v>1294</v>
      </c>
      <c r="E65" s="38">
        <v>7</v>
      </c>
      <c r="F65" s="38">
        <v>12</v>
      </c>
      <c r="G65" s="38" t="s">
        <v>152</v>
      </c>
      <c r="H65" s="38"/>
      <c r="I65" s="38"/>
      <c r="J65" s="38"/>
    </row>
    <row r="66" ht="16.5" spans="1:10">
      <c r="A66" s="52"/>
      <c r="B66" s="52"/>
      <c r="C66" s="53" t="s">
        <v>595</v>
      </c>
      <c r="D66" s="52" t="s">
        <v>1295</v>
      </c>
      <c r="E66" s="38">
        <v>10</v>
      </c>
      <c r="F66" s="38">
        <v>16</v>
      </c>
      <c r="G66" s="38" t="s">
        <v>156</v>
      </c>
      <c r="H66" s="38"/>
      <c r="I66" s="38"/>
      <c r="J66" s="38"/>
    </row>
    <row r="67" ht="15" spans="1:10">
      <c r="A67" s="52"/>
      <c r="B67" s="52"/>
      <c r="C67" s="52"/>
      <c r="D67" s="38" t="s">
        <v>1296</v>
      </c>
      <c r="E67" s="38">
        <v>13</v>
      </c>
      <c r="F67" s="38">
        <v>20</v>
      </c>
      <c r="G67" s="38" t="s">
        <v>162</v>
      </c>
      <c r="H67" s="38"/>
      <c r="I67" s="38"/>
      <c r="J67" s="38"/>
    </row>
    <row r="68" ht="16.5" spans="1:10">
      <c r="A68" s="52"/>
      <c r="B68" s="52"/>
      <c r="C68" s="53" t="s">
        <v>350</v>
      </c>
      <c r="D68" s="52" t="s">
        <v>1297</v>
      </c>
      <c r="E68" s="52">
        <v>16</v>
      </c>
      <c r="F68" s="38">
        <v>23</v>
      </c>
      <c r="G68" s="38" t="s">
        <v>166</v>
      </c>
      <c r="H68" s="41" t="s">
        <v>811</v>
      </c>
      <c r="I68" s="38"/>
      <c r="J68" s="38"/>
    </row>
    <row r="69" ht="16.5" spans="1:10">
      <c r="A69" s="38"/>
      <c r="B69" s="38"/>
      <c r="C69" s="53" t="s">
        <v>659</v>
      </c>
      <c r="D69" s="52" t="s">
        <v>1298</v>
      </c>
      <c r="E69" s="52">
        <v>18</v>
      </c>
      <c r="F69" s="38">
        <v>25</v>
      </c>
      <c r="G69" s="38" t="s">
        <v>167</v>
      </c>
      <c r="H69" s="38"/>
      <c r="I69" s="38"/>
      <c r="J69" s="38"/>
    </row>
    <row r="70" ht="16.5" spans="1:10">
      <c r="A70" s="38"/>
      <c r="B70" s="38"/>
      <c r="C70" s="38"/>
      <c r="D70" s="38" t="s">
        <v>1299</v>
      </c>
      <c r="E70" s="38">
        <v>19</v>
      </c>
      <c r="F70" s="38">
        <v>27</v>
      </c>
      <c r="G70" s="38" t="s">
        <v>169</v>
      </c>
      <c r="H70" s="41" t="s">
        <v>1286</v>
      </c>
      <c r="I70" s="38"/>
      <c r="J70" s="38"/>
    </row>
    <row r="71" ht="15" spans="1:10">
      <c r="A71" s="38"/>
      <c r="B71" s="38"/>
      <c r="C71" s="38"/>
      <c r="D71" s="38" t="s">
        <v>1300</v>
      </c>
      <c r="E71" s="38">
        <v>21</v>
      </c>
      <c r="F71" s="38">
        <v>31</v>
      </c>
      <c r="G71" s="38" t="s">
        <v>233</v>
      </c>
      <c r="H71" s="38"/>
      <c r="I71" s="38"/>
      <c r="J71" s="38"/>
    </row>
    <row r="72" ht="15" spans="1:10">
      <c r="A72" s="52"/>
      <c r="B72" s="52"/>
      <c r="C72" s="38"/>
      <c r="D72" s="52" t="s">
        <v>1301</v>
      </c>
      <c r="E72" s="52">
        <v>23</v>
      </c>
      <c r="F72" s="38">
        <v>33</v>
      </c>
      <c r="G72" s="38" t="s">
        <v>214</v>
      </c>
      <c r="H72" s="38"/>
      <c r="I72" s="38"/>
      <c r="J72" s="38"/>
    </row>
    <row r="73" ht="16.5" spans="1:10">
      <c r="A73" s="52"/>
      <c r="B73" s="52"/>
      <c r="C73" s="53" t="s">
        <v>357</v>
      </c>
      <c r="D73" s="52" t="s">
        <v>1302</v>
      </c>
      <c r="E73" s="52">
        <v>27</v>
      </c>
      <c r="F73" s="38">
        <v>38</v>
      </c>
      <c r="G73" s="38" t="s">
        <v>235</v>
      </c>
      <c r="H73" s="38"/>
      <c r="I73" s="38"/>
      <c r="J73" s="38"/>
    </row>
    <row r="74" ht="15" spans="1:10">
      <c r="A74" s="52"/>
      <c r="B74" s="52"/>
      <c r="C74" s="52"/>
      <c r="D74" s="52" t="s">
        <v>1303</v>
      </c>
      <c r="E74" s="52">
        <v>55</v>
      </c>
      <c r="F74" s="38">
        <v>45</v>
      </c>
      <c r="G74" s="38" t="s">
        <v>237</v>
      </c>
      <c r="H74" s="38"/>
      <c r="I74" s="38"/>
      <c r="J74" s="38"/>
    </row>
    <row r="75" ht="15" spans="1:10">
      <c r="A75" s="38" t="s">
        <v>1304</v>
      </c>
      <c r="B75" s="38"/>
      <c r="C75" s="38"/>
      <c r="D75" s="38" t="s">
        <v>307</v>
      </c>
      <c r="E75" s="38"/>
      <c r="F75" s="38" t="s">
        <v>307</v>
      </c>
      <c r="G75" s="38"/>
      <c r="H75" s="38" t="s">
        <v>306</v>
      </c>
      <c r="I75" s="38"/>
      <c r="J75" s="38"/>
    </row>
    <row r="76" ht="15" spans="1:10">
      <c r="A76" s="38" t="s">
        <v>1124</v>
      </c>
      <c r="B76" s="38"/>
      <c r="C76" s="38"/>
      <c r="D76" s="38" t="s">
        <v>310</v>
      </c>
      <c r="E76" s="38"/>
      <c r="F76" s="38" t="s">
        <v>310</v>
      </c>
      <c r="G76" s="38"/>
      <c r="H76" s="38" t="s">
        <v>655</v>
      </c>
      <c r="I76" s="38"/>
      <c r="J76" s="38"/>
    </row>
    <row r="77" ht="16.5" spans="1:10">
      <c r="A77" s="52" t="s">
        <v>1305</v>
      </c>
      <c r="B77" s="52"/>
      <c r="C77" s="52"/>
      <c r="D77" s="41" t="s">
        <v>1065</v>
      </c>
      <c r="E77" s="42"/>
      <c r="F77" s="42"/>
      <c r="G77" s="38"/>
      <c r="H77" s="41"/>
      <c r="I77" s="41"/>
      <c r="J77" s="41"/>
    </row>
    <row r="78" ht="16.5" spans="1:10">
      <c r="A78" s="52" t="s">
        <v>1306</v>
      </c>
      <c r="B78" s="52"/>
      <c r="C78" s="52"/>
      <c r="D78" s="41" t="s">
        <v>345</v>
      </c>
      <c r="E78" s="56" t="s">
        <v>317</v>
      </c>
      <c r="F78" s="56" t="s">
        <v>317</v>
      </c>
      <c r="G78" s="41"/>
      <c r="H78" s="41"/>
      <c r="I78" s="41"/>
      <c r="J78" s="41"/>
    </row>
    <row r="79" ht="16.5" spans="1:10">
      <c r="A79" s="52" t="s">
        <v>1307</v>
      </c>
      <c r="B79" s="52"/>
      <c r="C79" s="52"/>
      <c r="D79" s="41" t="s">
        <v>336</v>
      </c>
      <c r="E79" s="43" t="s">
        <v>319</v>
      </c>
      <c r="F79" s="43" t="s">
        <v>319</v>
      </c>
      <c r="G79" s="41"/>
      <c r="H79" s="41"/>
      <c r="I79" s="41"/>
      <c r="J79" s="41"/>
    </row>
    <row r="80" ht="15" spans="1:10">
      <c r="A80" s="44" t="s">
        <v>320</v>
      </c>
      <c r="B80" s="44"/>
      <c r="C80" s="44"/>
      <c r="D80" s="44"/>
      <c r="E80" s="44"/>
      <c r="F80" s="44"/>
      <c r="G80" s="44"/>
      <c r="H80" s="44"/>
      <c r="I80" s="44"/>
      <c r="J80" s="44"/>
    </row>
    <row r="81" ht="22.5" spans="1:10">
      <c r="A81" s="57" t="s">
        <v>1308</v>
      </c>
      <c r="B81" s="57"/>
      <c r="C81" s="57"/>
      <c r="D81" s="57"/>
      <c r="E81" s="57"/>
      <c r="F81" s="57"/>
      <c r="G81" s="57"/>
      <c r="H81" s="57"/>
      <c r="I81" s="57"/>
      <c r="J81" s="57"/>
    </row>
    <row r="82" ht="15" spans="1:10">
      <c r="A82" s="58" t="s">
        <v>239</v>
      </c>
      <c r="B82" s="58" t="s">
        <v>1309</v>
      </c>
      <c r="C82" s="58"/>
      <c r="D82" s="58"/>
      <c r="E82" s="58" t="s">
        <v>241</v>
      </c>
      <c r="F82" s="58"/>
      <c r="G82" s="58" t="s">
        <v>242</v>
      </c>
      <c r="H82" s="58"/>
      <c r="I82" s="58" t="s">
        <v>243</v>
      </c>
      <c r="J82" s="58">
        <v>10728</v>
      </c>
    </row>
    <row r="83" ht="16.5" spans="1:10">
      <c r="A83" s="58" t="s">
        <v>60</v>
      </c>
      <c r="B83" s="58" t="s">
        <v>1310</v>
      </c>
      <c r="C83" s="58"/>
      <c r="D83" s="58" t="s">
        <v>245</v>
      </c>
      <c r="E83" s="58" t="s">
        <v>1311</v>
      </c>
      <c r="F83" s="58"/>
      <c r="G83" s="58" t="s">
        <v>247</v>
      </c>
      <c r="H83" s="59" t="s">
        <v>1312</v>
      </c>
      <c r="I83" s="58" t="s">
        <v>249</v>
      </c>
      <c r="J83" s="58" t="s">
        <v>1313</v>
      </c>
    </row>
    <row r="84" ht="15" spans="1:10">
      <c r="A84" s="58" t="s">
        <v>251</v>
      </c>
      <c r="B84" s="58" t="s">
        <v>1314</v>
      </c>
      <c r="C84" s="58"/>
      <c r="D84" s="58" t="s">
        <v>253</v>
      </c>
      <c r="E84" s="58" t="s">
        <v>1315</v>
      </c>
      <c r="F84" s="58"/>
      <c r="G84" s="58" t="s">
        <v>255</v>
      </c>
      <c r="H84" s="58" t="s">
        <v>1316</v>
      </c>
      <c r="I84" s="58" t="s">
        <v>257</v>
      </c>
      <c r="J84" s="58" t="s">
        <v>1317</v>
      </c>
    </row>
    <row r="85" ht="31.5" spans="1:10">
      <c r="A85" s="60" t="s">
        <v>1240</v>
      </c>
      <c r="B85" s="60"/>
      <c r="C85" s="60">
        <v>3</v>
      </c>
      <c r="D85" s="60"/>
      <c r="E85" s="60"/>
      <c r="F85" s="60">
        <v>2</v>
      </c>
      <c r="G85" s="60"/>
      <c r="H85" s="60"/>
      <c r="I85" s="60" t="s">
        <v>1318</v>
      </c>
      <c r="J85" s="60"/>
    </row>
    <row r="86" ht="15" spans="1:10">
      <c r="A86" s="60"/>
      <c r="B86" s="60"/>
      <c r="C86" s="58">
        <v>2</v>
      </c>
      <c r="D86" s="58"/>
      <c r="E86" s="58" t="s">
        <v>261</v>
      </c>
      <c r="F86" s="58"/>
      <c r="G86" s="58">
        <v>0</v>
      </c>
      <c r="H86" s="58"/>
      <c r="I86" s="60"/>
      <c r="J86" s="60"/>
    </row>
    <row r="87" ht="15" spans="1:10">
      <c r="A87" s="60"/>
      <c r="B87" s="60"/>
      <c r="C87" s="58">
        <v>1</v>
      </c>
      <c r="D87" s="58"/>
      <c r="E87" s="58" t="s">
        <v>262</v>
      </c>
      <c r="F87" s="58"/>
      <c r="G87" s="58">
        <v>2</v>
      </c>
      <c r="H87" s="58"/>
      <c r="I87" s="60"/>
      <c r="J87" s="60"/>
    </row>
    <row r="88" ht="15" spans="1:10">
      <c r="A88" s="58" t="s">
        <v>263</v>
      </c>
      <c r="B88" s="58"/>
      <c r="C88" s="58"/>
      <c r="D88" s="58"/>
      <c r="E88" s="58"/>
      <c r="F88" s="58" t="s">
        <v>263</v>
      </c>
      <c r="G88" s="58"/>
      <c r="H88" s="58"/>
      <c r="I88" s="58"/>
      <c r="J88" s="58"/>
    </row>
    <row r="89" ht="15" spans="1:10">
      <c r="A89" s="58" t="s">
        <v>104</v>
      </c>
      <c r="B89" s="58" t="s">
        <v>103</v>
      </c>
      <c r="C89" s="58" t="s">
        <v>264</v>
      </c>
      <c r="D89" s="58" t="s">
        <v>265</v>
      </c>
      <c r="E89" s="58" t="s">
        <v>92</v>
      </c>
      <c r="F89" s="58" t="s">
        <v>92</v>
      </c>
      <c r="G89" s="58" t="s">
        <v>265</v>
      </c>
      <c r="H89" s="58" t="s">
        <v>264</v>
      </c>
      <c r="I89" s="58" t="s">
        <v>103</v>
      </c>
      <c r="J89" s="58" t="s">
        <v>104</v>
      </c>
    </row>
    <row r="90" ht="15" spans="1:10">
      <c r="A90" s="58"/>
      <c r="B90" s="58"/>
      <c r="C90" s="58"/>
      <c r="D90" s="58" t="s">
        <v>130</v>
      </c>
      <c r="E90" s="58">
        <v>1</v>
      </c>
      <c r="F90" s="58">
        <v>3</v>
      </c>
      <c r="G90" s="58" t="s">
        <v>1319</v>
      </c>
      <c r="H90" s="58"/>
      <c r="I90" s="58"/>
      <c r="J90" s="58"/>
    </row>
    <row r="91" ht="15" spans="1:10">
      <c r="A91" s="58"/>
      <c r="B91" s="58"/>
      <c r="C91" s="58"/>
      <c r="D91" s="58" t="s">
        <v>133</v>
      </c>
      <c r="E91" s="58">
        <v>2</v>
      </c>
      <c r="F91" s="58">
        <v>8</v>
      </c>
      <c r="G91" s="58" t="s">
        <v>1320</v>
      </c>
      <c r="H91" s="58"/>
      <c r="I91" s="58"/>
      <c r="J91" s="58"/>
    </row>
    <row r="92" ht="16.5" spans="1:10">
      <c r="A92" s="58"/>
      <c r="B92" s="58"/>
      <c r="C92" s="59" t="s">
        <v>316</v>
      </c>
      <c r="D92" s="58" t="s">
        <v>138</v>
      </c>
      <c r="E92" s="58">
        <v>4</v>
      </c>
      <c r="F92" s="58">
        <v>9</v>
      </c>
      <c r="G92" s="58" t="s">
        <v>1321</v>
      </c>
      <c r="H92" s="59" t="s">
        <v>1058</v>
      </c>
      <c r="I92" s="58"/>
      <c r="J92" s="58"/>
    </row>
    <row r="93" ht="16.5" spans="1:10">
      <c r="A93" s="58"/>
      <c r="B93" s="58"/>
      <c r="C93" s="59" t="s">
        <v>503</v>
      </c>
      <c r="D93" s="58" t="s">
        <v>141</v>
      </c>
      <c r="E93" s="58">
        <v>7</v>
      </c>
      <c r="F93" s="58">
        <v>10</v>
      </c>
      <c r="G93" s="58" t="s">
        <v>1322</v>
      </c>
      <c r="H93" s="58"/>
      <c r="I93" s="58"/>
      <c r="J93" s="58"/>
    </row>
    <row r="94" ht="16.5" spans="1:10">
      <c r="A94" s="58"/>
      <c r="B94" s="58"/>
      <c r="C94" s="58"/>
      <c r="D94" s="58" t="s">
        <v>271</v>
      </c>
      <c r="E94" s="58">
        <v>8</v>
      </c>
      <c r="F94" s="58">
        <v>11</v>
      </c>
      <c r="G94" s="58" t="s">
        <v>1323</v>
      </c>
      <c r="H94" s="59" t="s">
        <v>350</v>
      </c>
      <c r="I94" s="58"/>
      <c r="J94" s="58"/>
    </row>
    <row r="95" ht="16.5" spans="1:10">
      <c r="A95" s="58"/>
      <c r="B95" s="58"/>
      <c r="C95" s="59" t="s">
        <v>491</v>
      </c>
      <c r="D95" s="58" t="s">
        <v>410</v>
      </c>
      <c r="E95" s="58">
        <v>9</v>
      </c>
      <c r="F95" s="58">
        <v>12</v>
      </c>
      <c r="G95" s="58" t="s">
        <v>1324</v>
      </c>
      <c r="H95" s="58"/>
      <c r="I95" s="59" t="s">
        <v>785</v>
      </c>
      <c r="J95" s="58"/>
    </row>
    <row r="96" ht="16.5" spans="1:10">
      <c r="A96" s="58"/>
      <c r="B96" s="58"/>
      <c r="C96" s="58"/>
      <c r="D96" s="58" t="s">
        <v>153</v>
      </c>
      <c r="E96" s="58">
        <v>13</v>
      </c>
      <c r="F96" s="58">
        <v>15</v>
      </c>
      <c r="G96" s="58" t="s">
        <v>1325</v>
      </c>
      <c r="H96" s="59" t="s">
        <v>1193</v>
      </c>
      <c r="I96" s="58"/>
      <c r="J96" s="58"/>
    </row>
    <row r="97" ht="16.5" spans="1:10">
      <c r="A97" s="58"/>
      <c r="B97" s="59" t="s">
        <v>789</v>
      </c>
      <c r="C97" s="59" t="s">
        <v>1058</v>
      </c>
      <c r="D97" s="58" t="s">
        <v>156</v>
      </c>
      <c r="E97" s="58">
        <v>16</v>
      </c>
      <c r="F97" s="58">
        <v>16</v>
      </c>
      <c r="G97" s="58" t="s">
        <v>1326</v>
      </c>
      <c r="H97" s="59" t="s">
        <v>273</v>
      </c>
      <c r="I97" s="58"/>
      <c r="J97" s="58"/>
    </row>
    <row r="98" ht="15" spans="1:10">
      <c r="A98" s="58"/>
      <c r="B98" s="58"/>
      <c r="C98" s="58"/>
      <c r="D98" s="58" t="s">
        <v>162</v>
      </c>
      <c r="E98" s="58">
        <v>20</v>
      </c>
      <c r="F98" s="58">
        <v>26</v>
      </c>
      <c r="G98" s="58" t="s">
        <v>1327</v>
      </c>
      <c r="H98" s="58"/>
      <c r="I98" s="58"/>
      <c r="J98" s="58"/>
    </row>
    <row r="99" ht="15" spans="1:10">
      <c r="A99" s="58"/>
      <c r="B99" s="58"/>
      <c r="C99" s="58"/>
      <c r="D99" s="58" t="s">
        <v>1250</v>
      </c>
      <c r="E99" s="58">
        <v>30</v>
      </c>
      <c r="F99" s="58">
        <v>40</v>
      </c>
      <c r="G99" s="58" t="s">
        <v>1328</v>
      </c>
      <c r="H99" s="58"/>
      <c r="I99" s="58"/>
      <c r="J99" s="58"/>
    </row>
    <row r="100" ht="16.5" spans="1:10">
      <c r="A100" s="58"/>
      <c r="B100" s="58"/>
      <c r="C100" s="59" t="s">
        <v>500</v>
      </c>
      <c r="D100" s="58" t="s">
        <v>233</v>
      </c>
      <c r="E100" s="58">
        <v>31</v>
      </c>
      <c r="F100" s="58">
        <v>99</v>
      </c>
      <c r="G100" s="58" t="s">
        <v>1329</v>
      </c>
      <c r="H100" s="59" t="s">
        <v>425</v>
      </c>
      <c r="I100" s="58"/>
      <c r="J100" s="58"/>
    </row>
    <row r="101" ht="15" spans="1:10">
      <c r="A101" s="61" t="s">
        <v>290</v>
      </c>
      <c r="B101" s="61"/>
      <c r="C101" s="61"/>
      <c r="D101" s="61"/>
      <c r="E101" s="61"/>
      <c r="F101" s="58" t="s">
        <v>290</v>
      </c>
      <c r="G101" s="58"/>
      <c r="H101" s="58"/>
      <c r="I101" s="58"/>
      <c r="J101" s="58"/>
    </row>
    <row r="102" ht="15" spans="1:10">
      <c r="A102" s="61" t="s">
        <v>104</v>
      </c>
      <c r="B102" s="61" t="s">
        <v>103</v>
      </c>
      <c r="C102" s="58" t="s">
        <v>291</v>
      </c>
      <c r="D102" s="58" t="s">
        <v>265</v>
      </c>
      <c r="E102" s="58" t="s">
        <v>92</v>
      </c>
      <c r="F102" s="58" t="s">
        <v>92</v>
      </c>
      <c r="G102" s="58" t="s">
        <v>265</v>
      </c>
      <c r="H102" s="58" t="s">
        <v>291</v>
      </c>
      <c r="I102" s="58" t="s">
        <v>103</v>
      </c>
      <c r="J102" s="58" t="s">
        <v>104</v>
      </c>
    </row>
    <row r="103" ht="16.5" spans="1:10">
      <c r="A103" s="58"/>
      <c r="B103" s="58"/>
      <c r="C103" s="58"/>
      <c r="D103" s="58" t="s">
        <v>205</v>
      </c>
      <c r="E103" s="58">
        <v>6</v>
      </c>
      <c r="F103" s="58">
        <v>17</v>
      </c>
      <c r="G103" s="58" t="s">
        <v>1330</v>
      </c>
      <c r="H103" s="59" t="s">
        <v>1193</v>
      </c>
      <c r="I103" s="58"/>
      <c r="J103" s="58"/>
    </row>
    <row r="104" ht="16.5" spans="1:10">
      <c r="A104" s="58"/>
      <c r="B104" s="58"/>
      <c r="C104" s="59" t="s">
        <v>503</v>
      </c>
      <c r="D104" s="58" t="s">
        <v>274</v>
      </c>
      <c r="E104" s="58">
        <v>10</v>
      </c>
      <c r="F104" s="58">
        <v>24</v>
      </c>
      <c r="G104" s="58" t="s">
        <v>1331</v>
      </c>
      <c r="H104" s="58"/>
      <c r="I104" s="58"/>
      <c r="J104" s="58"/>
    </row>
    <row r="105" ht="16.5" spans="1:10">
      <c r="A105" s="58"/>
      <c r="B105" s="58"/>
      <c r="C105" s="58"/>
      <c r="D105" s="58" t="s">
        <v>151</v>
      </c>
      <c r="E105" s="58">
        <v>11</v>
      </c>
      <c r="F105" s="58">
        <v>27</v>
      </c>
      <c r="G105" s="58" t="s">
        <v>1332</v>
      </c>
      <c r="H105" s="59" t="s">
        <v>425</v>
      </c>
      <c r="I105" s="58"/>
      <c r="J105" s="58"/>
    </row>
    <row r="106" ht="15" spans="1:10">
      <c r="A106" s="58"/>
      <c r="B106" s="58"/>
      <c r="C106" s="58"/>
      <c r="D106" s="58" t="s">
        <v>152</v>
      </c>
      <c r="E106" s="58">
        <v>12</v>
      </c>
      <c r="F106" s="58">
        <v>28</v>
      </c>
      <c r="G106" s="58" t="s">
        <v>1333</v>
      </c>
      <c r="H106" s="58"/>
      <c r="I106" s="58"/>
      <c r="J106" s="58"/>
    </row>
    <row r="107" ht="16.5" spans="1:10">
      <c r="A107" s="58"/>
      <c r="B107" s="58"/>
      <c r="C107" s="59" t="s">
        <v>1058</v>
      </c>
      <c r="D107" s="58" t="s">
        <v>298</v>
      </c>
      <c r="E107" s="58">
        <v>18</v>
      </c>
      <c r="F107" s="58">
        <v>29</v>
      </c>
      <c r="G107" s="58" t="s">
        <v>1334</v>
      </c>
      <c r="H107" s="59" t="s">
        <v>1058</v>
      </c>
      <c r="I107" s="58"/>
      <c r="J107" s="58"/>
    </row>
    <row r="108" ht="16.5" spans="1:10">
      <c r="A108" s="58"/>
      <c r="B108" s="58"/>
      <c r="C108" s="59" t="s">
        <v>316</v>
      </c>
      <c r="D108" s="58" t="s">
        <v>166</v>
      </c>
      <c r="E108" s="58">
        <v>23</v>
      </c>
      <c r="F108" s="58">
        <v>30</v>
      </c>
      <c r="G108" s="58" t="s">
        <v>1335</v>
      </c>
      <c r="H108" s="58"/>
      <c r="I108" s="58"/>
      <c r="J108" s="58"/>
    </row>
    <row r="109" ht="15" spans="1:10">
      <c r="A109" s="58"/>
      <c r="B109" s="58"/>
      <c r="C109" s="58"/>
      <c r="D109" s="58" t="s">
        <v>167</v>
      </c>
      <c r="E109" s="58">
        <v>25</v>
      </c>
      <c r="F109" s="58">
        <v>33</v>
      </c>
      <c r="G109" s="58" t="s">
        <v>1336</v>
      </c>
      <c r="H109" s="58"/>
      <c r="I109" s="58"/>
      <c r="J109" s="58"/>
    </row>
    <row r="110" ht="16.5" spans="1:10">
      <c r="A110" s="58"/>
      <c r="B110" s="58"/>
      <c r="C110" s="59" t="s">
        <v>491</v>
      </c>
      <c r="D110" s="58" t="s">
        <v>169</v>
      </c>
      <c r="E110" s="58">
        <v>27</v>
      </c>
      <c r="F110" s="58">
        <v>36</v>
      </c>
      <c r="G110" s="58" t="s">
        <v>1337</v>
      </c>
      <c r="H110" s="59" t="s">
        <v>273</v>
      </c>
      <c r="I110" s="58"/>
      <c r="J110" s="58"/>
    </row>
    <row r="111" ht="16.5" spans="1:10">
      <c r="A111" s="58"/>
      <c r="B111" s="58"/>
      <c r="C111" s="59" t="s">
        <v>500</v>
      </c>
      <c r="D111" s="58" t="s">
        <v>173</v>
      </c>
      <c r="E111" s="58">
        <v>32</v>
      </c>
      <c r="F111" s="58">
        <v>37</v>
      </c>
      <c r="G111" s="58" t="s">
        <v>1338</v>
      </c>
      <c r="H111" s="59" t="s">
        <v>350</v>
      </c>
      <c r="I111" s="58"/>
      <c r="J111" s="58"/>
    </row>
    <row r="112" ht="15" spans="1:10">
      <c r="A112" s="58"/>
      <c r="B112" s="58"/>
      <c r="C112" s="58"/>
      <c r="D112" s="58" t="s">
        <v>214</v>
      </c>
      <c r="E112" s="58">
        <v>33</v>
      </c>
      <c r="F112" s="58"/>
      <c r="G112" s="61"/>
      <c r="H112" s="58"/>
      <c r="I112" s="58"/>
      <c r="J112" s="58"/>
    </row>
    <row r="113" ht="15" spans="1:10">
      <c r="A113" s="58"/>
      <c r="B113" s="58"/>
      <c r="C113" s="58"/>
      <c r="D113" s="58" t="s">
        <v>234</v>
      </c>
      <c r="E113" s="58">
        <v>37</v>
      </c>
      <c r="F113" s="58"/>
      <c r="G113" s="61"/>
      <c r="H113" s="58"/>
      <c r="I113" s="58"/>
      <c r="J113" s="58"/>
    </row>
    <row r="114" ht="15" spans="1:10">
      <c r="A114" s="58"/>
      <c r="B114" s="58"/>
      <c r="C114" s="58"/>
      <c r="D114" s="58" t="s">
        <v>237</v>
      </c>
      <c r="E114" s="58">
        <v>45</v>
      </c>
      <c r="F114" s="58"/>
      <c r="G114" s="61"/>
      <c r="H114" s="58"/>
      <c r="I114" s="58"/>
      <c r="J114" s="58"/>
    </row>
    <row r="115" ht="15" spans="1:10">
      <c r="A115" s="58" t="s">
        <v>306</v>
      </c>
      <c r="B115" s="58"/>
      <c r="C115" s="58"/>
      <c r="D115" s="58" t="s">
        <v>307</v>
      </c>
      <c r="E115" s="58"/>
      <c r="F115" s="58" t="s">
        <v>307</v>
      </c>
      <c r="G115" s="58"/>
      <c r="H115" s="58" t="s">
        <v>1339</v>
      </c>
      <c r="I115" s="58"/>
      <c r="J115" s="58"/>
    </row>
    <row r="116" ht="15" spans="1:10">
      <c r="A116" s="58" t="s">
        <v>309</v>
      </c>
      <c r="B116" s="58"/>
      <c r="C116" s="58"/>
      <c r="D116" s="58" t="s">
        <v>310</v>
      </c>
      <c r="E116" s="58"/>
      <c r="F116" s="58" t="s">
        <v>310</v>
      </c>
      <c r="G116" s="58"/>
      <c r="H116" s="58" t="s">
        <v>1340</v>
      </c>
      <c r="I116" s="58"/>
      <c r="J116" s="58"/>
    </row>
    <row r="117" ht="16.5" spans="1:10">
      <c r="A117" s="58" t="s">
        <v>1341</v>
      </c>
      <c r="B117" s="58"/>
      <c r="C117" s="58"/>
      <c r="D117" s="59" t="s">
        <v>598</v>
      </c>
      <c r="E117" s="42"/>
      <c r="F117" s="42"/>
      <c r="G117" s="59" t="s">
        <v>503</v>
      </c>
      <c r="H117" s="58" t="s">
        <v>1342</v>
      </c>
      <c r="I117" s="58"/>
      <c r="J117" s="58"/>
    </row>
    <row r="118" ht="16.5" spans="1:10">
      <c r="A118" s="58" t="s">
        <v>315</v>
      </c>
      <c r="B118" s="58"/>
      <c r="C118" s="58"/>
      <c r="D118" s="59" t="s">
        <v>277</v>
      </c>
      <c r="E118" s="56" t="s">
        <v>317</v>
      </c>
      <c r="F118" s="56" t="s">
        <v>317</v>
      </c>
      <c r="G118" s="59" t="s">
        <v>355</v>
      </c>
      <c r="H118" s="58" t="s">
        <v>1343</v>
      </c>
      <c r="I118" s="58"/>
      <c r="J118" s="58"/>
    </row>
    <row r="119" ht="16.5" spans="1:10">
      <c r="A119" s="58" t="s">
        <v>703</v>
      </c>
      <c r="B119" s="58"/>
      <c r="C119" s="58"/>
      <c r="D119" s="59" t="s">
        <v>359</v>
      </c>
      <c r="E119" s="43" t="s">
        <v>319</v>
      </c>
      <c r="F119" s="43" t="s">
        <v>319</v>
      </c>
      <c r="G119" s="59"/>
      <c r="H119" s="59"/>
      <c r="I119" s="59"/>
      <c r="J119" s="59"/>
    </row>
    <row r="120" ht="15" spans="1:10">
      <c r="A120" s="62" t="s">
        <v>320</v>
      </c>
      <c r="B120" s="62"/>
      <c r="C120" s="62"/>
      <c r="D120" s="62"/>
      <c r="E120" s="62"/>
      <c r="F120" s="62"/>
      <c r="G120" s="62"/>
      <c r="H120" s="62"/>
      <c r="I120" s="62"/>
      <c r="J120" s="62"/>
    </row>
    <row r="121" ht="22.5" spans="1:10">
      <c r="A121" s="50" t="s">
        <v>1344</v>
      </c>
      <c r="B121" s="50"/>
      <c r="C121" s="50"/>
      <c r="D121" s="50"/>
      <c r="E121" s="50"/>
      <c r="F121" s="50"/>
      <c r="G121" s="50"/>
      <c r="H121" s="50"/>
      <c r="I121" s="50"/>
      <c r="J121" s="50"/>
    </row>
    <row r="122" ht="15" spans="1:10">
      <c r="A122" s="51" t="s">
        <v>239</v>
      </c>
      <c r="B122" s="51" t="s">
        <v>1345</v>
      </c>
      <c r="C122" s="51"/>
      <c r="D122" s="51"/>
      <c r="E122" s="51" t="s">
        <v>241</v>
      </c>
      <c r="F122" s="51"/>
      <c r="G122" s="51" t="s">
        <v>1346</v>
      </c>
      <c r="H122" s="51"/>
      <c r="I122" s="51" t="s">
        <v>243</v>
      </c>
      <c r="J122" s="51">
        <v>11757</v>
      </c>
    </row>
    <row r="123" ht="15" spans="1:10">
      <c r="A123" s="52" t="s">
        <v>60</v>
      </c>
      <c r="B123" s="52" t="s">
        <v>1347</v>
      </c>
      <c r="C123" s="52"/>
      <c r="D123" s="52" t="s">
        <v>245</v>
      </c>
      <c r="E123" s="52" t="s">
        <v>1348</v>
      </c>
      <c r="F123" s="52"/>
      <c r="G123" s="52" t="s">
        <v>247</v>
      </c>
      <c r="H123" s="52" t="s">
        <v>1236</v>
      </c>
      <c r="I123" s="52" t="s">
        <v>249</v>
      </c>
      <c r="J123" s="52" t="s">
        <v>1349</v>
      </c>
    </row>
    <row r="124" ht="15" spans="1:10">
      <c r="A124" s="52" t="s">
        <v>251</v>
      </c>
      <c r="B124" s="52" t="s">
        <v>1314</v>
      </c>
      <c r="C124" s="52"/>
      <c r="D124" s="52" t="s">
        <v>253</v>
      </c>
      <c r="E124" s="52" t="s">
        <v>1350</v>
      </c>
      <c r="F124" s="52"/>
      <c r="G124" s="52" t="s">
        <v>255</v>
      </c>
      <c r="H124" s="52" t="s">
        <v>1351</v>
      </c>
      <c r="I124" s="38" t="s">
        <v>257</v>
      </c>
      <c r="J124" s="38" t="s">
        <v>1352</v>
      </c>
    </row>
    <row r="125" ht="31.5" spans="1:10">
      <c r="A125" s="39" t="s">
        <v>1353</v>
      </c>
      <c r="B125" s="39"/>
      <c r="C125" s="39">
        <v>3</v>
      </c>
      <c r="D125" s="39"/>
      <c r="E125" s="39"/>
      <c r="F125" s="39">
        <v>1</v>
      </c>
      <c r="G125" s="39"/>
      <c r="H125" s="39"/>
      <c r="I125" s="39" t="s">
        <v>1240</v>
      </c>
      <c r="J125" s="39"/>
    </row>
    <row r="126" ht="15" spans="1:10">
      <c r="A126" s="39"/>
      <c r="B126" s="39"/>
      <c r="C126" s="52">
        <v>3</v>
      </c>
      <c r="D126" s="52"/>
      <c r="E126" s="52" t="s">
        <v>261</v>
      </c>
      <c r="F126" s="52"/>
      <c r="G126" s="52">
        <v>0</v>
      </c>
      <c r="H126" s="52"/>
      <c r="I126" s="39"/>
      <c r="J126" s="39"/>
    </row>
    <row r="127" ht="15" spans="1:10">
      <c r="A127" s="39"/>
      <c r="B127" s="39"/>
      <c r="C127" s="52">
        <v>0</v>
      </c>
      <c r="D127" s="52"/>
      <c r="E127" s="52" t="s">
        <v>262</v>
      </c>
      <c r="F127" s="52"/>
      <c r="G127" s="52">
        <v>1</v>
      </c>
      <c r="H127" s="52"/>
      <c r="I127" s="39"/>
      <c r="J127" s="39"/>
    </row>
    <row r="128" ht="15" spans="1:10">
      <c r="A128" s="52" t="s">
        <v>263</v>
      </c>
      <c r="B128" s="52"/>
      <c r="C128" s="52"/>
      <c r="D128" s="52"/>
      <c r="E128" s="52"/>
      <c r="F128" s="52" t="s">
        <v>263</v>
      </c>
      <c r="G128" s="52"/>
      <c r="H128" s="52"/>
      <c r="I128" s="52"/>
      <c r="J128" s="52"/>
    </row>
    <row r="129" ht="15" spans="1:10">
      <c r="A129" s="52" t="s">
        <v>104</v>
      </c>
      <c r="B129" s="52" t="s">
        <v>103</v>
      </c>
      <c r="C129" s="52" t="s">
        <v>264</v>
      </c>
      <c r="D129" s="52" t="s">
        <v>265</v>
      </c>
      <c r="E129" s="52" t="s">
        <v>92</v>
      </c>
      <c r="F129" s="52" t="s">
        <v>92</v>
      </c>
      <c r="G129" s="52" t="s">
        <v>265</v>
      </c>
      <c r="H129" s="52" t="s">
        <v>264</v>
      </c>
      <c r="I129" s="52" t="s">
        <v>103</v>
      </c>
      <c r="J129" s="52" t="s">
        <v>104</v>
      </c>
    </row>
    <row r="130" ht="15" spans="1:10">
      <c r="A130" s="38"/>
      <c r="B130" s="38"/>
      <c r="C130" s="38"/>
      <c r="D130" s="38" t="s">
        <v>1354</v>
      </c>
      <c r="E130" s="38">
        <v>1</v>
      </c>
      <c r="F130" s="38">
        <v>1</v>
      </c>
      <c r="G130" s="38" t="s">
        <v>130</v>
      </c>
      <c r="H130" s="38"/>
      <c r="I130" s="38"/>
      <c r="J130" s="38"/>
    </row>
    <row r="131" ht="16.5" spans="1:10">
      <c r="A131" s="38"/>
      <c r="B131" s="38"/>
      <c r="C131" s="41" t="s">
        <v>288</v>
      </c>
      <c r="D131" s="38" t="s">
        <v>1355</v>
      </c>
      <c r="E131" s="52">
        <v>5</v>
      </c>
      <c r="F131" s="38">
        <v>3</v>
      </c>
      <c r="G131" s="38" t="s">
        <v>137</v>
      </c>
      <c r="H131" s="41" t="s">
        <v>486</v>
      </c>
      <c r="I131" s="38"/>
      <c r="J131" s="38"/>
    </row>
    <row r="132" ht="16.5" spans="1:10">
      <c r="A132" s="38"/>
      <c r="B132" s="38"/>
      <c r="C132" s="38"/>
      <c r="D132" s="38" t="s">
        <v>1356</v>
      </c>
      <c r="E132" s="38">
        <v>8</v>
      </c>
      <c r="F132" s="38">
        <v>4</v>
      </c>
      <c r="G132" s="38" t="s">
        <v>138</v>
      </c>
      <c r="H132" s="41" t="s">
        <v>452</v>
      </c>
      <c r="I132" s="41" t="s">
        <v>1154</v>
      </c>
      <c r="J132" s="38"/>
    </row>
    <row r="133" ht="16.5" spans="1:10">
      <c r="A133" s="38"/>
      <c r="B133" s="52"/>
      <c r="C133" s="41" t="s">
        <v>807</v>
      </c>
      <c r="D133" s="38" t="s">
        <v>1357</v>
      </c>
      <c r="E133" s="38">
        <v>9</v>
      </c>
      <c r="F133" s="38">
        <v>8</v>
      </c>
      <c r="G133" s="38" t="s">
        <v>271</v>
      </c>
      <c r="H133" s="38"/>
      <c r="I133" s="41" t="s">
        <v>1358</v>
      </c>
      <c r="J133" s="38"/>
    </row>
    <row r="134" ht="16.5" spans="1:10">
      <c r="A134" s="38"/>
      <c r="B134" s="38"/>
      <c r="C134" s="38"/>
      <c r="D134" s="38" t="s">
        <v>1359</v>
      </c>
      <c r="E134" s="38">
        <v>13</v>
      </c>
      <c r="F134" s="38">
        <v>9</v>
      </c>
      <c r="G134" s="38" t="s">
        <v>410</v>
      </c>
      <c r="H134" s="41" t="s">
        <v>595</v>
      </c>
      <c r="I134" s="38"/>
      <c r="J134" s="38"/>
    </row>
    <row r="135" ht="16.5" spans="1:10">
      <c r="A135" s="38"/>
      <c r="B135" s="38"/>
      <c r="C135" s="41" t="s">
        <v>284</v>
      </c>
      <c r="D135" s="38" t="s">
        <v>1360</v>
      </c>
      <c r="E135" s="52">
        <v>17</v>
      </c>
      <c r="F135" s="38">
        <v>13</v>
      </c>
      <c r="G135" s="38" t="s">
        <v>153</v>
      </c>
      <c r="H135" s="38"/>
      <c r="I135" s="41" t="s">
        <v>1101</v>
      </c>
      <c r="J135" s="38"/>
    </row>
    <row r="136" ht="16.5" spans="1:10">
      <c r="A136" s="38"/>
      <c r="B136" s="38"/>
      <c r="C136" s="41" t="s">
        <v>273</v>
      </c>
      <c r="D136" s="38" t="s">
        <v>1361</v>
      </c>
      <c r="E136" s="38">
        <v>30</v>
      </c>
      <c r="F136" s="38">
        <v>16</v>
      </c>
      <c r="G136" s="38" t="s">
        <v>156</v>
      </c>
      <c r="H136" s="38"/>
      <c r="I136" s="38"/>
      <c r="J136" s="38"/>
    </row>
    <row r="137" ht="16.5" spans="1:10">
      <c r="A137" s="38"/>
      <c r="B137" s="38"/>
      <c r="C137" s="38"/>
      <c r="D137" s="38" t="s">
        <v>1362</v>
      </c>
      <c r="E137" s="38">
        <v>31</v>
      </c>
      <c r="F137" s="38">
        <v>20</v>
      </c>
      <c r="G137" s="38" t="s">
        <v>162</v>
      </c>
      <c r="H137" s="38"/>
      <c r="I137" s="41" t="s">
        <v>492</v>
      </c>
      <c r="J137" s="38"/>
    </row>
    <row r="138" ht="16.5" spans="1:10">
      <c r="A138" s="38"/>
      <c r="B138" s="38"/>
      <c r="C138" s="38"/>
      <c r="D138" s="38" t="s">
        <v>1363</v>
      </c>
      <c r="E138" s="63">
        <v>35</v>
      </c>
      <c r="F138" s="38">
        <v>27</v>
      </c>
      <c r="G138" s="38" t="s">
        <v>169</v>
      </c>
      <c r="H138" s="41" t="s">
        <v>350</v>
      </c>
      <c r="I138" s="38"/>
      <c r="J138" s="38"/>
    </row>
    <row r="139" ht="16.5" spans="1:10">
      <c r="A139" s="41" t="s">
        <v>801</v>
      </c>
      <c r="B139" s="41" t="s">
        <v>1364</v>
      </c>
      <c r="C139" s="38"/>
      <c r="D139" s="38" t="s">
        <v>1365</v>
      </c>
      <c r="E139" s="38">
        <v>41</v>
      </c>
      <c r="F139" s="38">
        <v>30</v>
      </c>
      <c r="G139" s="38" t="s">
        <v>1250</v>
      </c>
      <c r="H139" s="38"/>
      <c r="I139" s="38"/>
      <c r="J139" s="38"/>
    </row>
    <row r="140" ht="16.5" spans="1:10">
      <c r="A140" s="38"/>
      <c r="B140" s="38"/>
      <c r="C140" s="41" t="s">
        <v>1194</v>
      </c>
      <c r="D140" s="38" t="s">
        <v>1366</v>
      </c>
      <c r="E140" s="38">
        <v>77</v>
      </c>
      <c r="F140" s="38">
        <v>31</v>
      </c>
      <c r="G140" s="38" t="s">
        <v>233</v>
      </c>
      <c r="H140" s="41" t="s">
        <v>357</v>
      </c>
      <c r="I140" s="38"/>
      <c r="J140" s="38"/>
    </row>
    <row r="141" ht="15" spans="1:10">
      <c r="A141" s="54" t="s">
        <v>290</v>
      </c>
      <c r="B141" s="54"/>
      <c r="C141" s="54"/>
      <c r="D141" s="54"/>
      <c r="E141" s="54"/>
      <c r="F141" s="52" t="s">
        <v>290</v>
      </c>
      <c r="G141" s="52"/>
      <c r="H141" s="52"/>
      <c r="I141" s="52"/>
      <c r="J141" s="52"/>
    </row>
    <row r="142" ht="15" spans="1:10">
      <c r="A142" s="54" t="s">
        <v>104</v>
      </c>
      <c r="B142" s="54" t="s">
        <v>103</v>
      </c>
      <c r="C142" s="52" t="s">
        <v>291</v>
      </c>
      <c r="D142" s="52" t="s">
        <v>265</v>
      </c>
      <c r="E142" s="52" t="s">
        <v>92</v>
      </c>
      <c r="F142" s="52" t="s">
        <v>92</v>
      </c>
      <c r="G142" s="52" t="s">
        <v>265</v>
      </c>
      <c r="H142" s="52" t="s">
        <v>291</v>
      </c>
      <c r="I142" s="52" t="s">
        <v>103</v>
      </c>
      <c r="J142" s="52" t="s">
        <v>104</v>
      </c>
    </row>
    <row r="143" ht="16.5" spans="1:10">
      <c r="A143" s="38"/>
      <c r="B143" s="38"/>
      <c r="C143" s="41" t="s">
        <v>288</v>
      </c>
      <c r="D143" s="38" t="s">
        <v>1367</v>
      </c>
      <c r="E143" s="64">
        <v>4</v>
      </c>
      <c r="F143" s="38">
        <v>2</v>
      </c>
      <c r="G143" s="38" t="s">
        <v>133</v>
      </c>
      <c r="H143" s="41" t="s">
        <v>486</v>
      </c>
      <c r="I143" s="38"/>
      <c r="J143" s="38"/>
    </row>
    <row r="144" ht="16.5" spans="1:10">
      <c r="A144" s="38"/>
      <c r="B144" s="52"/>
      <c r="C144" s="41" t="s">
        <v>1194</v>
      </c>
      <c r="D144" s="38" t="s">
        <v>1368</v>
      </c>
      <c r="E144" s="38">
        <v>10</v>
      </c>
      <c r="F144" s="38">
        <v>6</v>
      </c>
      <c r="G144" s="38" t="s">
        <v>205</v>
      </c>
      <c r="H144" s="38"/>
      <c r="I144" s="38"/>
      <c r="J144" s="38"/>
    </row>
    <row r="145" ht="16.5" spans="1:10">
      <c r="A145" s="38"/>
      <c r="B145" s="38"/>
      <c r="C145" s="41" t="s">
        <v>273</v>
      </c>
      <c r="D145" s="38" t="s">
        <v>1369</v>
      </c>
      <c r="E145" s="65">
        <v>11</v>
      </c>
      <c r="F145" s="38">
        <v>10</v>
      </c>
      <c r="G145" s="38" t="s">
        <v>274</v>
      </c>
      <c r="H145" s="41" t="s">
        <v>350</v>
      </c>
      <c r="I145" s="38"/>
      <c r="J145" s="38"/>
    </row>
    <row r="146" ht="16.5" spans="1:10">
      <c r="A146" s="38"/>
      <c r="B146" s="38"/>
      <c r="C146" s="38"/>
      <c r="D146" s="38" t="s">
        <v>1370</v>
      </c>
      <c r="E146" s="38">
        <v>15</v>
      </c>
      <c r="F146" s="38">
        <v>11</v>
      </c>
      <c r="G146" s="38" t="s">
        <v>151</v>
      </c>
      <c r="H146" s="41" t="s">
        <v>595</v>
      </c>
      <c r="I146" s="38"/>
      <c r="J146" s="38"/>
    </row>
    <row r="147" ht="15" spans="1:10">
      <c r="A147" s="38"/>
      <c r="B147" s="38"/>
      <c r="C147" s="38"/>
      <c r="D147" s="38" t="s">
        <v>1371</v>
      </c>
      <c r="E147" s="38">
        <v>19</v>
      </c>
      <c r="F147" s="38">
        <v>12</v>
      </c>
      <c r="G147" s="38" t="s">
        <v>152</v>
      </c>
      <c r="H147" s="38"/>
      <c r="I147" s="38"/>
      <c r="J147" s="38"/>
    </row>
    <row r="148" ht="16.5" spans="1:10">
      <c r="A148" s="38"/>
      <c r="B148" s="38"/>
      <c r="C148" s="41" t="s">
        <v>807</v>
      </c>
      <c r="D148" s="38" t="s">
        <v>1372</v>
      </c>
      <c r="E148" s="38">
        <v>20</v>
      </c>
      <c r="F148" s="38">
        <v>18</v>
      </c>
      <c r="G148" s="38" t="s">
        <v>298</v>
      </c>
      <c r="H148" s="38"/>
      <c r="I148" s="38"/>
      <c r="J148" s="38"/>
    </row>
    <row r="149" ht="15" spans="1:10">
      <c r="A149" s="38"/>
      <c r="B149" s="38"/>
      <c r="C149" s="38"/>
      <c r="D149" s="38" t="s">
        <v>1373</v>
      </c>
      <c r="E149" s="38">
        <v>22</v>
      </c>
      <c r="F149" s="38">
        <v>19</v>
      </c>
      <c r="G149" s="38" t="s">
        <v>161</v>
      </c>
      <c r="H149" s="38"/>
      <c r="I149" s="38"/>
      <c r="J149" s="38"/>
    </row>
    <row r="150" ht="16.5" spans="1:10">
      <c r="A150" s="38"/>
      <c r="B150" s="38"/>
      <c r="C150" s="38"/>
      <c r="D150" s="38" t="s">
        <v>1374</v>
      </c>
      <c r="E150" s="66">
        <v>24</v>
      </c>
      <c r="F150" s="38">
        <v>23</v>
      </c>
      <c r="G150" s="38" t="s">
        <v>166</v>
      </c>
      <c r="H150" s="41" t="s">
        <v>452</v>
      </c>
      <c r="I150" s="38"/>
      <c r="J150" s="38"/>
    </row>
    <row r="151" ht="16.5" spans="1:10">
      <c r="A151" s="38"/>
      <c r="B151" s="52"/>
      <c r="C151" s="41" t="s">
        <v>284</v>
      </c>
      <c r="D151" s="38" t="s">
        <v>1375</v>
      </c>
      <c r="E151" s="38">
        <v>26</v>
      </c>
      <c r="F151" s="38">
        <v>25</v>
      </c>
      <c r="G151" s="38" t="s">
        <v>167</v>
      </c>
      <c r="H151" s="38"/>
      <c r="I151" s="38"/>
      <c r="J151" s="38"/>
    </row>
    <row r="152" ht="16.5" spans="1:10">
      <c r="A152" s="38"/>
      <c r="B152" s="38"/>
      <c r="C152" s="38"/>
      <c r="D152" s="38" t="s">
        <v>1376</v>
      </c>
      <c r="E152" s="67">
        <v>32</v>
      </c>
      <c r="F152" s="38">
        <v>32</v>
      </c>
      <c r="G152" s="38" t="s">
        <v>173</v>
      </c>
      <c r="H152" s="41" t="s">
        <v>357</v>
      </c>
      <c r="I152" s="38"/>
      <c r="J152" s="38"/>
    </row>
    <row r="153" ht="15" spans="1:10">
      <c r="A153" s="38"/>
      <c r="B153" s="38"/>
      <c r="C153" s="38"/>
      <c r="D153" s="38" t="s">
        <v>1377</v>
      </c>
      <c r="E153" s="68">
        <v>34</v>
      </c>
      <c r="F153" s="38">
        <v>33</v>
      </c>
      <c r="G153" s="38" t="s">
        <v>214</v>
      </c>
      <c r="H153" s="38"/>
      <c r="I153" s="38"/>
      <c r="J153" s="38"/>
    </row>
    <row r="154" ht="15" spans="1:10">
      <c r="A154" s="38"/>
      <c r="B154" s="38"/>
      <c r="C154" s="38"/>
      <c r="D154" s="38" t="s">
        <v>1378</v>
      </c>
      <c r="E154" s="38">
        <v>98</v>
      </c>
      <c r="F154" s="38"/>
      <c r="G154" s="40"/>
      <c r="H154" s="38"/>
      <c r="I154" s="38"/>
      <c r="J154" s="38"/>
    </row>
    <row r="155" ht="15" spans="1:10">
      <c r="A155" s="38" t="s">
        <v>1379</v>
      </c>
      <c r="B155" s="38"/>
      <c r="C155" s="38"/>
      <c r="D155" s="38" t="s">
        <v>307</v>
      </c>
      <c r="E155" s="38"/>
      <c r="F155" s="38" t="s">
        <v>307</v>
      </c>
      <c r="G155" s="38"/>
      <c r="H155" s="38" t="s">
        <v>306</v>
      </c>
      <c r="I155" s="38"/>
      <c r="J155" s="38"/>
    </row>
    <row r="156" ht="15" spans="1:10">
      <c r="A156" s="38" t="s">
        <v>1380</v>
      </c>
      <c r="B156" s="38"/>
      <c r="C156" s="38"/>
      <c r="D156" s="38" t="s">
        <v>310</v>
      </c>
      <c r="E156" s="38"/>
      <c r="F156" s="38" t="s">
        <v>310</v>
      </c>
      <c r="G156" s="38"/>
      <c r="H156" s="38" t="s">
        <v>309</v>
      </c>
      <c r="I156" s="38"/>
      <c r="J156" s="38"/>
    </row>
    <row r="157" ht="16.5" spans="1:10">
      <c r="A157" s="52" t="s">
        <v>1365</v>
      </c>
      <c r="B157" s="52"/>
      <c r="C157" s="52"/>
      <c r="D157" s="41" t="s">
        <v>494</v>
      </c>
      <c r="E157" s="42"/>
      <c r="F157" s="42"/>
      <c r="G157" s="41" t="s">
        <v>351</v>
      </c>
      <c r="H157" s="38" t="s">
        <v>703</v>
      </c>
      <c r="I157" s="38"/>
      <c r="J157" s="38"/>
    </row>
    <row r="158" ht="16.5" spans="1:10">
      <c r="A158" s="52" t="s">
        <v>1361</v>
      </c>
      <c r="B158" s="52"/>
      <c r="C158" s="52"/>
      <c r="D158" s="41" t="s">
        <v>448</v>
      </c>
      <c r="E158" s="56" t="s">
        <v>317</v>
      </c>
      <c r="F158" s="56" t="s">
        <v>317</v>
      </c>
      <c r="G158" s="41"/>
      <c r="H158" s="41"/>
      <c r="I158" s="41"/>
      <c r="J158" s="41"/>
    </row>
    <row r="159" ht="16.5" spans="1:10">
      <c r="A159" s="52" t="s">
        <v>1381</v>
      </c>
      <c r="B159" s="52"/>
      <c r="C159" s="52"/>
      <c r="D159" s="41" t="s">
        <v>313</v>
      </c>
      <c r="E159" s="43" t="s">
        <v>319</v>
      </c>
      <c r="F159" s="43" t="s">
        <v>319</v>
      </c>
      <c r="G159" s="41"/>
      <c r="H159" s="41"/>
      <c r="I159" s="41"/>
      <c r="J159" s="41"/>
    </row>
    <row r="160" ht="15" spans="1:10">
      <c r="A160" s="44" t="s">
        <v>320</v>
      </c>
      <c r="B160" s="44"/>
      <c r="C160" s="44"/>
      <c r="D160" s="44"/>
      <c r="E160" s="44"/>
      <c r="F160" s="44"/>
      <c r="G160" s="44"/>
      <c r="H160" s="44"/>
      <c r="I160" s="44"/>
      <c r="J160" s="44"/>
    </row>
    <row r="161" ht="22.5" spans="1:10">
      <c r="A161" s="37" t="s">
        <v>1382</v>
      </c>
      <c r="B161" s="37"/>
      <c r="C161" s="37"/>
      <c r="D161" s="37"/>
      <c r="E161" s="37"/>
      <c r="F161" s="37"/>
      <c r="G161" s="37"/>
      <c r="H161" s="37"/>
      <c r="I161" s="37"/>
      <c r="J161" s="37"/>
    </row>
    <row r="162" ht="15" spans="1:10">
      <c r="A162" s="38" t="s">
        <v>239</v>
      </c>
      <c r="B162" s="38" t="s">
        <v>1383</v>
      </c>
      <c r="C162" s="38"/>
      <c r="D162" s="38"/>
      <c r="E162" s="38" t="s">
        <v>241</v>
      </c>
      <c r="F162" s="38"/>
      <c r="G162" s="38" t="s">
        <v>1384</v>
      </c>
      <c r="H162" s="38"/>
      <c r="I162" s="38" t="s">
        <v>243</v>
      </c>
      <c r="J162" s="38">
        <v>3121</v>
      </c>
    </row>
    <row r="163" ht="15" spans="1:10">
      <c r="A163" s="38" t="s">
        <v>60</v>
      </c>
      <c r="B163" s="38" t="s">
        <v>1385</v>
      </c>
      <c r="C163" s="38"/>
      <c r="D163" s="38" t="s">
        <v>245</v>
      </c>
      <c r="E163" s="38" t="s">
        <v>1386</v>
      </c>
      <c r="F163" s="38"/>
      <c r="G163" s="38" t="s">
        <v>247</v>
      </c>
      <c r="H163" s="38" t="s">
        <v>1387</v>
      </c>
      <c r="I163" s="38" t="s">
        <v>249</v>
      </c>
      <c r="J163" s="38" t="s">
        <v>1388</v>
      </c>
    </row>
    <row r="164" ht="15" spans="1:10">
      <c r="A164" s="38" t="s">
        <v>251</v>
      </c>
      <c r="B164" s="38" t="s">
        <v>1276</v>
      </c>
      <c r="C164" s="38"/>
      <c r="D164" s="38" t="s">
        <v>253</v>
      </c>
      <c r="E164" s="38" t="s">
        <v>1277</v>
      </c>
      <c r="F164" s="38"/>
      <c r="G164" s="38" t="s">
        <v>255</v>
      </c>
      <c r="H164" s="38" t="s">
        <v>1389</v>
      </c>
      <c r="I164" s="38" t="s">
        <v>257</v>
      </c>
      <c r="J164" s="38" t="s">
        <v>1390</v>
      </c>
    </row>
    <row r="165" ht="31.5" spans="1:10">
      <c r="A165" s="39" t="s">
        <v>1391</v>
      </c>
      <c r="B165" s="39"/>
      <c r="C165" s="39">
        <v>1</v>
      </c>
      <c r="D165" s="39"/>
      <c r="E165" s="39"/>
      <c r="F165" s="39">
        <v>3</v>
      </c>
      <c r="G165" s="39"/>
      <c r="H165" s="39"/>
      <c r="I165" s="39" t="s">
        <v>1240</v>
      </c>
      <c r="J165" s="39"/>
    </row>
    <row r="166" ht="15" spans="1:10">
      <c r="A166" s="39"/>
      <c r="B166" s="39"/>
      <c r="C166" s="38">
        <v>0</v>
      </c>
      <c r="D166" s="38"/>
      <c r="E166" s="38" t="s">
        <v>261</v>
      </c>
      <c r="F166" s="38"/>
      <c r="G166" s="38">
        <v>2</v>
      </c>
      <c r="H166" s="38"/>
      <c r="I166" s="39"/>
      <c r="J166" s="39"/>
    </row>
    <row r="167" ht="15" spans="1:10">
      <c r="A167" s="39"/>
      <c r="B167" s="39"/>
      <c r="C167" s="38">
        <v>1</v>
      </c>
      <c r="D167" s="38"/>
      <c r="E167" s="38" t="s">
        <v>262</v>
      </c>
      <c r="F167" s="38"/>
      <c r="G167" s="38">
        <v>1</v>
      </c>
      <c r="H167" s="38"/>
      <c r="I167" s="39"/>
      <c r="J167" s="39"/>
    </row>
    <row r="168" ht="15" spans="1:10">
      <c r="A168" s="38" t="s">
        <v>263</v>
      </c>
      <c r="B168" s="38"/>
      <c r="C168" s="38"/>
      <c r="D168" s="38"/>
      <c r="E168" s="38"/>
      <c r="F168" s="38" t="s">
        <v>263</v>
      </c>
      <c r="G168" s="38"/>
      <c r="H168" s="38"/>
      <c r="I168" s="38"/>
      <c r="J168" s="38"/>
    </row>
    <row r="169" ht="15" spans="1:10">
      <c r="A169" s="38" t="s">
        <v>104</v>
      </c>
      <c r="B169" s="38" t="s">
        <v>103</v>
      </c>
      <c r="C169" s="38" t="s">
        <v>264</v>
      </c>
      <c r="D169" s="38" t="s">
        <v>265</v>
      </c>
      <c r="E169" s="38" t="s">
        <v>92</v>
      </c>
      <c r="F169" s="38" t="s">
        <v>92</v>
      </c>
      <c r="G169" s="38" t="s">
        <v>265</v>
      </c>
      <c r="H169" s="38" t="s">
        <v>264</v>
      </c>
      <c r="I169" s="38" t="s">
        <v>103</v>
      </c>
      <c r="J169" s="38" t="s">
        <v>104</v>
      </c>
    </row>
    <row r="170" ht="16.5" spans="1:10">
      <c r="A170" s="38"/>
      <c r="B170" s="38"/>
      <c r="C170" s="38"/>
      <c r="D170" s="38" t="s">
        <v>1392</v>
      </c>
      <c r="E170" s="38">
        <v>1</v>
      </c>
      <c r="F170" s="38">
        <v>1</v>
      </c>
      <c r="G170" s="38" t="s">
        <v>130</v>
      </c>
      <c r="H170" s="38"/>
      <c r="I170" s="41" t="s">
        <v>597</v>
      </c>
      <c r="J170" s="38"/>
    </row>
    <row r="171" ht="16.5" spans="1:10">
      <c r="A171" s="38"/>
      <c r="B171" s="38"/>
      <c r="C171" s="38"/>
      <c r="D171" s="38" t="s">
        <v>1393</v>
      </c>
      <c r="E171" s="38">
        <v>5</v>
      </c>
      <c r="F171" s="38">
        <v>2</v>
      </c>
      <c r="G171" s="38" t="s">
        <v>133</v>
      </c>
      <c r="H171" s="38"/>
      <c r="I171" s="38"/>
      <c r="J171" s="41" t="s">
        <v>740</v>
      </c>
    </row>
    <row r="172" ht="16.5" spans="1:10">
      <c r="A172" s="38"/>
      <c r="B172" s="41" t="s">
        <v>404</v>
      </c>
      <c r="C172" s="38"/>
      <c r="D172" s="38" t="s">
        <v>1394</v>
      </c>
      <c r="E172" s="38">
        <v>6</v>
      </c>
      <c r="F172" s="38">
        <v>4</v>
      </c>
      <c r="G172" s="38" t="s">
        <v>138</v>
      </c>
      <c r="H172" s="38"/>
      <c r="I172" s="38"/>
      <c r="J172" s="38"/>
    </row>
    <row r="173" ht="16.5" spans="1:10">
      <c r="A173" s="38"/>
      <c r="B173" s="38"/>
      <c r="C173" s="41" t="s">
        <v>390</v>
      </c>
      <c r="D173" s="38" t="s">
        <v>1395</v>
      </c>
      <c r="E173" s="38">
        <v>7</v>
      </c>
      <c r="F173" s="38">
        <v>8</v>
      </c>
      <c r="G173" s="38" t="s">
        <v>271</v>
      </c>
      <c r="H173" s="38"/>
      <c r="I173" s="41" t="s">
        <v>277</v>
      </c>
      <c r="J173" s="38"/>
    </row>
    <row r="174" ht="16.5" spans="1:10">
      <c r="A174" s="38"/>
      <c r="B174" s="38"/>
      <c r="C174" s="41" t="s">
        <v>350</v>
      </c>
      <c r="D174" s="38" t="s">
        <v>1396</v>
      </c>
      <c r="E174" s="38">
        <v>8</v>
      </c>
      <c r="F174" s="38">
        <v>10</v>
      </c>
      <c r="G174" s="38" t="s">
        <v>274</v>
      </c>
      <c r="H174" s="38"/>
      <c r="I174" s="38"/>
      <c r="J174" s="38"/>
    </row>
    <row r="175" ht="16.5" spans="1:10">
      <c r="A175" s="38"/>
      <c r="B175" s="38"/>
      <c r="C175" s="38"/>
      <c r="D175" s="40" t="s">
        <v>1397</v>
      </c>
      <c r="E175" s="40">
        <v>13</v>
      </c>
      <c r="F175" s="38">
        <v>11</v>
      </c>
      <c r="G175" s="38" t="s">
        <v>151</v>
      </c>
      <c r="H175" s="41" t="s">
        <v>784</v>
      </c>
      <c r="I175" s="38"/>
      <c r="J175" s="38"/>
    </row>
    <row r="176" ht="15" spans="1:10">
      <c r="A176" s="38"/>
      <c r="B176" s="38"/>
      <c r="C176" s="38"/>
      <c r="D176" s="40" t="s">
        <v>1398</v>
      </c>
      <c r="E176" s="40">
        <v>18</v>
      </c>
      <c r="F176" s="38">
        <v>13</v>
      </c>
      <c r="G176" s="38" t="s">
        <v>153</v>
      </c>
      <c r="H176" s="38"/>
      <c r="I176" s="38"/>
      <c r="J176" s="38"/>
    </row>
    <row r="177" ht="16.5" spans="1:10">
      <c r="A177" s="38"/>
      <c r="B177" s="38"/>
      <c r="C177" s="38"/>
      <c r="D177" s="40" t="s">
        <v>1399</v>
      </c>
      <c r="E177" s="40">
        <v>19</v>
      </c>
      <c r="F177" s="38">
        <v>16</v>
      </c>
      <c r="G177" s="38" t="s">
        <v>156</v>
      </c>
      <c r="H177" s="41" t="s">
        <v>279</v>
      </c>
      <c r="I177" s="38"/>
      <c r="J177" s="38"/>
    </row>
    <row r="178" ht="16.5" spans="1:10">
      <c r="A178" s="38"/>
      <c r="B178" s="38"/>
      <c r="C178" s="41" t="s">
        <v>742</v>
      </c>
      <c r="D178" s="40" t="s">
        <v>1400</v>
      </c>
      <c r="E178" s="40">
        <v>26</v>
      </c>
      <c r="F178" s="38">
        <v>20</v>
      </c>
      <c r="G178" s="38" t="s">
        <v>162</v>
      </c>
      <c r="H178" s="38"/>
      <c r="I178" s="38"/>
      <c r="J178" s="38"/>
    </row>
    <row r="179" ht="16.5" spans="1:10">
      <c r="A179" s="38"/>
      <c r="B179" s="38"/>
      <c r="C179" s="41" t="s">
        <v>347</v>
      </c>
      <c r="D179" s="40" t="s">
        <v>1401</v>
      </c>
      <c r="E179" s="40">
        <v>27</v>
      </c>
      <c r="F179" s="38">
        <v>30</v>
      </c>
      <c r="G179" s="38" t="s">
        <v>1250</v>
      </c>
      <c r="H179" s="38"/>
      <c r="I179" s="41" t="s">
        <v>742</v>
      </c>
      <c r="J179" s="38"/>
    </row>
    <row r="180" ht="15" spans="1:10">
      <c r="A180" s="38"/>
      <c r="B180" s="38"/>
      <c r="C180" s="38"/>
      <c r="D180" s="40" t="s">
        <v>1402</v>
      </c>
      <c r="E180" s="40">
        <v>73</v>
      </c>
      <c r="F180" s="38">
        <v>32</v>
      </c>
      <c r="G180" s="38" t="s">
        <v>173</v>
      </c>
      <c r="H180" s="38"/>
      <c r="I180" s="38"/>
      <c r="J180" s="38"/>
    </row>
    <row r="181" ht="15" spans="1:10">
      <c r="A181" s="40" t="s">
        <v>290</v>
      </c>
      <c r="B181" s="40"/>
      <c r="C181" s="40"/>
      <c r="D181" s="40"/>
      <c r="E181" s="40"/>
      <c r="F181" s="38" t="s">
        <v>290</v>
      </c>
      <c r="G181" s="38"/>
      <c r="H181" s="38"/>
      <c r="I181" s="38"/>
      <c r="J181" s="38"/>
    </row>
    <row r="182" ht="15" spans="1:10">
      <c r="A182" s="40" t="s">
        <v>104</v>
      </c>
      <c r="B182" s="40" t="s">
        <v>103</v>
      </c>
      <c r="C182" s="38" t="s">
        <v>291</v>
      </c>
      <c r="D182" s="38" t="s">
        <v>265</v>
      </c>
      <c r="E182" s="38" t="s">
        <v>92</v>
      </c>
      <c r="F182" s="38" t="s">
        <v>92</v>
      </c>
      <c r="G182" s="38" t="s">
        <v>265</v>
      </c>
      <c r="H182" s="38" t="s">
        <v>291</v>
      </c>
      <c r="I182" s="38" t="s">
        <v>103</v>
      </c>
      <c r="J182" s="38" t="s">
        <v>104</v>
      </c>
    </row>
    <row r="183" ht="15" spans="1:10">
      <c r="A183" s="40"/>
      <c r="B183" s="40"/>
      <c r="C183" s="40"/>
      <c r="D183" s="38" t="s">
        <v>1403</v>
      </c>
      <c r="E183" s="38">
        <v>2</v>
      </c>
      <c r="F183" s="38">
        <v>6</v>
      </c>
      <c r="G183" s="38" t="s">
        <v>205</v>
      </c>
      <c r="H183" s="38"/>
      <c r="I183" s="38"/>
      <c r="J183" s="38"/>
    </row>
    <row r="184" ht="16.5" spans="1:10">
      <c r="A184" s="40"/>
      <c r="B184" s="40"/>
      <c r="C184" s="41" t="s">
        <v>347</v>
      </c>
      <c r="D184" s="38" t="s">
        <v>1404</v>
      </c>
      <c r="E184" s="38">
        <v>9</v>
      </c>
      <c r="F184" s="38">
        <v>9</v>
      </c>
      <c r="G184" s="38" t="s">
        <v>410</v>
      </c>
      <c r="H184" s="41" t="s">
        <v>279</v>
      </c>
      <c r="I184" s="38"/>
      <c r="J184" s="38"/>
    </row>
    <row r="185" ht="15" spans="1:10">
      <c r="A185" s="40"/>
      <c r="B185" s="40"/>
      <c r="C185" s="40"/>
      <c r="D185" s="38" t="s">
        <v>1405</v>
      </c>
      <c r="E185" s="38">
        <v>10</v>
      </c>
      <c r="F185" s="38">
        <v>12</v>
      </c>
      <c r="G185" s="38" t="s">
        <v>152</v>
      </c>
      <c r="H185" s="38"/>
      <c r="I185" s="38"/>
      <c r="J185" s="38"/>
    </row>
    <row r="186" ht="16.5" spans="1:10">
      <c r="A186" s="40"/>
      <c r="B186" s="40"/>
      <c r="C186" s="41" t="s">
        <v>390</v>
      </c>
      <c r="D186" s="40" t="s">
        <v>1406</v>
      </c>
      <c r="E186" s="40">
        <v>17</v>
      </c>
      <c r="F186" s="38">
        <v>19</v>
      </c>
      <c r="G186" s="38" t="s">
        <v>161</v>
      </c>
      <c r="H186" s="41" t="s">
        <v>784</v>
      </c>
      <c r="I186" s="38"/>
      <c r="J186" s="38"/>
    </row>
    <row r="187" ht="15" spans="1:10">
      <c r="A187" s="40"/>
      <c r="B187" s="40"/>
      <c r="C187" s="40"/>
      <c r="D187" s="40" t="s">
        <v>1407</v>
      </c>
      <c r="E187" s="40">
        <v>20</v>
      </c>
      <c r="F187" s="38">
        <v>23</v>
      </c>
      <c r="G187" s="38" t="s">
        <v>166</v>
      </c>
      <c r="H187" s="38"/>
      <c r="I187" s="38"/>
      <c r="J187" s="38"/>
    </row>
    <row r="188" ht="16.5" spans="1:10">
      <c r="A188" s="40"/>
      <c r="B188" s="40"/>
      <c r="C188" s="41" t="s">
        <v>742</v>
      </c>
      <c r="D188" s="40" t="s">
        <v>1408</v>
      </c>
      <c r="E188" s="40">
        <v>31</v>
      </c>
      <c r="F188" s="38">
        <v>25</v>
      </c>
      <c r="G188" s="38" t="s">
        <v>167</v>
      </c>
      <c r="H188" s="38"/>
      <c r="I188" s="38"/>
      <c r="J188" s="38"/>
    </row>
    <row r="189" ht="15" spans="1:10">
      <c r="A189" s="40"/>
      <c r="B189" s="40"/>
      <c r="C189" s="40"/>
      <c r="D189" s="40" t="s">
        <v>1409</v>
      </c>
      <c r="E189" s="40">
        <v>33</v>
      </c>
      <c r="F189" s="38">
        <v>31</v>
      </c>
      <c r="G189" s="38" t="s">
        <v>233</v>
      </c>
      <c r="H189" s="38"/>
      <c r="I189" s="38"/>
      <c r="J189" s="38"/>
    </row>
    <row r="190" ht="15" spans="1:10">
      <c r="A190" s="40"/>
      <c r="B190" s="40"/>
      <c r="C190" s="40"/>
      <c r="D190" s="40" t="s">
        <v>1410</v>
      </c>
      <c r="E190" s="40">
        <v>37</v>
      </c>
      <c r="F190" s="38">
        <v>33</v>
      </c>
      <c r="G190" s="38" t="s">
        <v>214</v>
      </c>
      <c r="H190" s="38"/>
      <c r="I190" s="38"/>
      <c r="J190" s="38"/>
    </row>
    <row r="191" ht="15" spans="1:10">
      <c r="A191" s="40"/>
      <c r="B191" s="40"/>
      <c r="C191" s="40"/>
      <c r="D191" s="40" t="s">
        <v>1411</v>
      </c>
      <c r="E191" s="40">
        <v>95</v>
      </c>
      <c r="F191" s="38">
        <v>37</v>
      </c>
      <c r="G191" s="38" t="s">
        <v>234</v>
      </c>
      <c r="H191" s="38"/>
      <c r="I191" s="38"/>
      <c r="J191" s="38"/>
    </row>
    <row r="192" ht="16.5" spans="1:10">
      <c r="A192" s="40"/>
      <c r="B192" s="40"/>
      <c r="C192" s="41" t="s">
        <v>350</v>
      </c>
      <c r="D192" s="40" t="s">
        <v>1412</v>
      </c>
      <c r="E192" s="40">
        <v>99</v>
      </c>
      <c r="F192" s="38">
        <v>45</v>
      </c>
      <c r="G192" s="38" t="s">
        <v>237</v>
      </c>
      <c r="H192" s="38"/>
      <c r="I192" s="38"/>
      <c r="J192" s="38"/>
    </row>
    <row r="193" ht="15" spans="1:10">
      <c r="A193" s="38" t="s">
        <v>1413</v>
      </c>
      <c r="B193" s="38"/>
      <c r="C193" s="38"/>
      <c r="D193" s="38" t="s">
        <v>307</v>
      </c>
      <c r="E193" s="38"/>
      <c r="F193" s="38" t="s">
        <v>307</v>
      </c>
      <c r="G193" s="38"/>
      <c r="H193" s="38" t="s">
        <v>306</v>
      </c>
      <c r="I193" s="38"/>
      <c r="J193" s="38"/>
    </row>
    <row r="194" ht="15" spans="1:10">
      <c r="A194" s="38" t="s">
        <v>311</v>
      </c>
      <c r="B194" s="38"/>
      <c r="C194" s="38"/>
      <c r="D194" s="38" t="s">
        <v>310</v>
      </c>
      <c r="E194" s="38"/>
      <c r="F194" s="38" t="s">
        <v>310</v>
      </c>
      <c r="G194" s="38"/>
      <c r="H194" s="38" t="s">
        <v>309</v>
      </c>
      <c r="I194" s="38"/>
      <c r="J194" s="38"/>
    </row>
    <row r="195" ht="16.5" spans="1:10">
      <c r="A195" s="40" t="s">
        <v>1414</v>
      </c>
      <c r="B195" s="40"/>
      <c r="C195" s="40"/>
      <c r="D195" s="41" t="s">
        <v>393</v>
      </c>
      <c r="E195" s="42"/>
      <c r="F195" s="42"/>
      <c r="G195" s="41" t="s">
        <v>470</v>
      </c>
      <c r="H195" s="38" t="s">
        <v>703</v>
      </c>
      <c r="I195" s="38"/>
      <c r="J195" s="38"/>
    </row>
    <row r="196" ht="16.5" spans="1:10">
      <c r="A196" s="38"/>
      <c r="B196" s="38"/>
      <c r="C196" s="38"/>
      <c r="D196" s="38"/>
      <c r="E196" s="56" t="s">
        <v>317</v>
      </c>
      <c r="F196" s="56" t="s">
        <v>317</v>
      </c>
      <c r="G196" s="41" t="s">
        <v>785</v>
      </c>
      <c r="H196" s="38" t="s">
        <v>703</v>
      </c>
      <c r="I196" s="38"/>
      <c r="J196" s="38"/>
    </row>
    <row r="197" ht="16.5" spans="1:10">
      <c r="A197" s="38"/>
      <c r="B197" s="38"/>
      <c r="C197" s="38"/>
      <c r="D197" s="38"/>
      <c r="E197" s="43" t="s">
        <v>319</v>
      </c>
      <c r="F197" s="43" t="s">
        <v>319</v>
      </c>
      <c r="G197" s="41" t="s">
        <v>351</v>
      </c>
      <c r="H197" s="38" t="s">
        <v>703</v>
      </c>
      <c r="I197" s="38"/>
      <c r="J197" s="38"/>
    </row>
    <row r="198" ht="15" spans="1:10">
      <c r="A198" s="46" t="s">
        <v>1415</v>
      </c>
      <c r="B198" s="46"/>
      <c r="C198" s="46"/>
      <c r="D198" s="46"/>
      <c r="E198" s="46"/>
      <c r="F198" s="46"/>
      <c r="G198" s="46"/>
      <c r="H198" s="46"/>
      <c r="I198" s="46"/>
      <c r="J198" s="46"/>
    </row>
    <row r="199" ht="15" spans="1:10">
      <c r="A199" s="47" t="s">
        <v>320</v>
      </c>
      <c r="B199" s="47"/>
      <c r="C199" s="47"/>
      <c r="D199" s="47"/>
      <c r="E199" s="47"/>
      <c r="F199" s="47"/>
      <c r="G199" s="47"/>
      <c r="H199" s="48"/>
      <c r="I199" s="55"/>
      <c r="J199" s="47"/>
    </row>
    <row r="200" ht="22.5" spans="1:10">
      <c r="A200" s="50" t="s">
        <v>1416</v>
      </c>
      <c r="B200" s="50"/>
      <c r="C200" s="50"/>
      <c r="D200" s="50"/>
      <c r="E200" s="50"/>
      <c r="F200" s="50"/>
      <c r="G200" s="50"/>
      <c r="H200" s="50"/>
      <c r="I200" s="50"/>
      <c r="J200" s="50"/>
    </row>
    <row r="201" ht="15" spans="1:10">
      <c r="A201" s="51" t="s">
        <v>239</v>
      </c>
      <c r="B201" s="51" t="s">
        <v>1417</v>
      </c>
      <c r="C201" s="51"/>
      <c r="D201" s="51"/>
      <c r="E201" s="51" t="s">
        <v>241</v>
      </c>
      <c r="F201" s="51"/>
      <c r="G201" s="51" t="s">
        <v>242</v>
      </c>
      <c r="H201" s="51"/>
      <c r="I201" s="51" t="s">
        <v>243</v>
      </c>
      <c r="J201" s="51">
        <v>15108</v>
      </c>
    </row>
    <row r="202" ht="15" spans="1:10">
      <c r="A202" s="52" t="s">
        <v>60</v>
      </c>
      <c r="B202" s="52" t="s">
        <v>1232</v>
      </c>
      <c r="C202" s="52"/>
      <c r="D202" s="52" t="s">
        <v>245</v>
      </c>
      <c r="E202" s="52" t="s">
        <v>1233</v>
      </c>
      <c r="F202" s="52"/>
      <c r="G202" s="52" t="s">
        <v>247</v>
      </c>
      <c r="H202" s="52" t="s">
        <v>1234</v>
      </c>
      <c r="I202" s="52" t="s">
        <v>249</v>
      </c>
      <c r="J202" s="52" t="s">
        <v>1235</v>
      </c>
    </row>
    <row r="203" ht="15" spans="1:10">
      <c r="A203" s="52" t="s">
        <v>251</v>
      </c>
      <c r="B203" s="52" t="s">
        <v>1314</v>
      </c>
      <c r="C203" s="52"/>
      <c r="D203" s="52" t="s">
        <v>253</v>
      </c>
      <c r="E203" s="52" t="s">
        <v>1315</v>
      </c>
      <c r="F203" s="52"/>
      <c r="G203" s="52" t="s">
        <v>255</v>
      </c>
      <c r="H203" s="52" t="s">
        <v>1418</v>
      </c>
      <c r="I203" s="38" t="s">
        <v>257</v>
      </c>
      <c r="J203" s="38" t="s">
        <v>1419</v>
      </c>
    </row>
    <row r="204" ht="31.5" spans="1:10">
      <c r="A204" s="39" t="s">
        <v>1240</v>
      </c>
      <c r="B204" s="39"/>
      <c r="C204" s="39">
        <v>1</v>
      </c>
      <c r="D204" s="39"/>
      <c r="E204" s="39"/>
      <c r="F204" s="39">
        <v>1</v>
      </c>
      <c r="G204" s="39"/>
      <c r="H204" s="39"/>
      <c r="I204" s="39" t="s">
        <v>1420</v>
      </c>
      <c r="J204" s="39"/>
    </row>
    <row r="205" ht="15" spans="1:10">
      <c r="A205" s="39"/>
      <c r="B205" s="39"/>
      <c r="C205" s="52">
        <v>0</v>
      </c>
      <c r="D205" s="52"/>
      <c r="E205" s="52" t="s">
        <v>261</v>
      </c>
      <c r="F205" s="52"/>
      <c r="G205" s="52">
        <v>1</v>
      </c>
      <c r="H205" s="52"/>
      <c r="I205" s="39"/>
      <c r="J205" s="39"/>
    </row>
    <row r="206" ht="15" spans="1:10">
      <c r="A206" s="39"/>
      <c r="B206" s="39"/>
      <c r="C206" s="52">
        <v>1</v>
      </c>
      <c r="D206" s="52"/>
      <c r="E206" s="52" t="s">
        <v>262</v>
      </c>
      <c r="F206" s="52"/>
      <c r="G206" s="52">
        <v>0</v>
      </c>
      <c r="H206" s="52"/>
      <c r="I206" s="39"/>
      <c r="J206" s="39"/>
    </row>
    <row r="207" ht="15" spans="1:10">
      <c r="A207" s="52" t="s">
        <v>263</v>
      </c>
      <c r="B207" s="52"/>
      <c r="C207" s="52"/>
      <c r="D207" s="52"/>
      <c r="E207" s="52"/>
      <c r="F207" s="52" t="s">
        <v>263</v>
      </c>
      <c r="G207" s="52"/>
      <c r="H207" s="52"/>
      <c r="I207" s="52"/>
      <c r="J207" s="52"/>
    </row>
    <row r="208" ht="15" spans="1:10">
      <c r="A208" s="52" t="s">
        <v>104</v>
      </c>
      <c r="B208" s="52" t="s">
        <v>103</v>
      </c>
      <c r="C208" s="52" t="s">
        <v>264</v>
      </c>
      <c r="D208" s="52" t="s">
        <v>265</v>
      </c>
      <c r="E208" s="52" t="s">
        <v>92</v>
      </c>
      <c r="F208" s="52" t="s">
        <v>92</v>
      </c>
      <c r="G208" s="52" t="s">
        <v>265</v>
      </c>
      <c r="H208" s="52" t="s">
        <v>264</v>
      </c>
      <c r="I208" s="52" t="s">
        <v>103</v>
      </c>
      <c r="J208" s="52" t="s">
        <v>104</v>
      </c>
    </row>
    <row r="209" ht="15" spans="1:10">
      <c r="A209" s="38"/>
      <c r="B209" s="38"/>
      <c r="C209" s="38"/>
      <c r="D209" s="38" t="s">
        <v>130</v>
      </c>
      <c r="E209" s="38">
        <v>1</v>
      </c>
      <c r="F209" s="54">
        <v>1</v>
      </c>
      <c r="G209" s="38" t="s">
        <v>1421</v>
      </c>
      <c r="H209" s="38"/>
      <c r="I209" s="54"/>
      <c r="J209" s="38"/>
    </row>
    <row r="210" ht="15" spans="1:10">
      <c r="A210" s="38"/>
      <c r="B210" s="38"/>
      <c r="C210" s="38"/>
      <c r="D210" s="38" t="s">
        <v>138</v>
      </c>
      <c r="E210" s="38">
        <v>4</v>
      </c>
      <c r="F210" s="54">
        <v>2</v>
      </c>
      <c r="G210" s="38" t="s">
        <v>1422</v>
      </c>
      <c r="H210" s="38"/>
      <c r="I210" s="54"/>
      <c r="J210" s="38"/>
    </row>
    <row r="211" ht="16.5" spans="1:10">
      <c r="A211" s="38"/>
      <c r="B211" s="38"/>
      <c r="C211" s="38"/>
      <c r="D211" s="38" t="s">
        <v>271</v>
      </c>
      <c r="E211" s="38">
        <v>8</v>
      </c>
      <c r="F211" s="54">
        <v>10</v>
      </c>
      <c r="G211" s="38" t="s">
        <v>1423</v>
      </c>
      <c r="H211" s="41" t="s">
        <v>342</v>
      </c>
      <c r="I211" s="54"/>
      <c r="J211" s="38"/>
    </row>
    <row r="212" ht="16.5" spans="1:10">
      <c r="A212" s="38"/>
      <c r="B212" s="41" t="s">
        <v>519</v>
      </c>
      <c r="C212" s="41" t="s">
        <v>811</v>
      </c>
      <c r="D212" s="38" t="s">
        <v>410</v>
      </c>
      <c r="E212" s="38">
        <v>9</v>
      </c>
      <c r="F212" s="54">
        <v>14</v>
      </c>
      <c r="G212" s="38" t="s">
        <v>1424</v>
      </c>
      <c r="H212" s="38"/>
      <c r="I212" s="40"/>
      <c r="J212" s="38"/>
    </row>
    <row r="213" ht="16.5" spans="1:10">
      <c r="A213" s="38"/>
      <c r="B213" s="41" t="s">
        <v>785</v>
      </c>
      <c r="C213" s="38"/>
      <c r="D213" s="38" t="s">
        <v>274</v>
      </c>
      <c r="E213" s="38">
        <v>10</v>
      </c>
      <c r="F213" s="40">
        <v>15</v>
      </c>
      <c r="G213" s="38" t="s">
        <v>1425</v>
      </c>
      <c r="H213" s="38"/>
      <c r="I213" s="54"/>
      <c r="J213" s="38"/>
    </row>
    <row r="214" ht="16.5" spans="1:10">
      <c r="A214" s="38"/>
      <c r="B214" s="38"/>
      <c r="C214" s="41" t="s">
        <v>400</v>
      </c>
      <c r="D214" s="38" t="s">
        <v>151</v>
      </c>
      <c r="E214" s="38">
        <v>11</v>
      </c>
      <c r="F214" s="54">
        <v>18</v>
      </c>
      <c r="G214" s="38" t="s">
        <v>1426</v>
      </c>
      <c r="H214" s="41" t="s">
        <v>351</v>
      </c>
      <c r="I214" s="40"/>
      <c r="J214" s="38"/>
    </row>
    <row r="215" ht="16.5" spans="1:10">
      <c r="A215" s="41" t="s">
        <v>757</v>
      </c>
      <c r="B215" s="38"/>
      <c r="C215" s="38"/>
      <c r="D215" s="38" t="s">
        <v>153</v>
      </c>
      <c r="E215" s="38">
        <v>13</v>
      </c>
      <c r="F215" s="54">
        <v>23</v>
      </c>
      <c r="G215" s="38" t="s">
        <v>1427</v>
      </c>
      <c r="H215" s="41" t="s">
        <v>1286</v>
      </c>
      <c r="I215" s="54"/>
      <c r="J215" s="38"/>
    </row>
    <row r="216" ht="16.5" spans="1:10">
      <c r="A216" s="38"/>
      <c r="B216" s="41" t="s">
        <v>336</v>
      </c>
      <c r="C216" s="41" t="s">
        <v>590</v>
      </c>
      <c r="D216" s="38" t="s">
        <v>156</v>
      </c>
      <c r="E216" s="38">
        <v>16</v>
      </c>
      <c r="F216" s="54">
        <v>27</v>
      </c>
      <c r="G216" s="38" t="s">
        <v>1428</v>
      </c>
      <c r="H216" s="38"/>
      <c r="I216" s="54"/>
      <c r="J216" s="38"/>
    </row>
    <row r="217" ht="16.5" spans="1:10">
      <c r="A217" s="38"/>
      <c r="B217" s="38"/>
      <c r="C217" s="41" t="s">
        <v>593</v>
      </c>
      <c r="D217" s="38" t="s">
        <v>161</v>
      </c>
      <c r="E217" s="38">
        <v>19</v>
      </c>
      <c r="F217" s="54">
        <v>30</v>
      </c>
      <c r="G217" s="38" t="s">
        <v>1429</v>
      </c>
      <c r="H217" s="41" t="s">
        <v>318</v>
      </c>
      <c r="I217" s="54"/>
      <c r="J217" s="38"/>
    </row>
    <row r="218" ht="16.5" spans="1:10">
      <c r="A218" s="38"/>
      <c r="B218" s="38"/>
      <c r="C218" s="38"/>
      <c r="D218" s="38" t="s">
        <v>286</v>
      </c>
      <c r="E218" s="38">
        <v>22</v>
      </c>
      <c r="F218" s="54">
        <v>40</v>
      </c>
      <c r="G218" s="38" t="s">
        <v>1430</v>
      </c>
      <c r="H218" s="41" t="s">
        <v>811</v>
      </c>
      <c r="I218" s="40"/>
      <c r="J218" s="38"/>
    </row>
    <row r="219" ht="15" spans="1:10">
      <c r="A219" s="38"/>
      <c r="B219" s="38"/>
      <c r="C219" s="38"/>
      <c r="D219" s="38" t="s">
        <v>173</v>
      </c>
      <c r="E219" s="38">
        <v>32</v>
      </c>
      <c r="F219" s="54">
        <v>55</v>
      </c>
      <c r="G219" s="38" t="s">
        <v>1431</v>
      </c>
      <c r="H219" s="38"/>
      <c r="I219" s="54"/>
      <c r="J219" s="38"/>
    </row>
    <row r="220" ht="15" spans="1:10">
      <c r="A220" s="54" t="s">
        <v>290</v>
      </c>
      <c r="B220" s="54"/>
      <c r="C220" s="54"/>
      <c r="D220" s="54"/>
      <c r="E220" s="54"/>
      <c r="F220" s="52" t="s">
        <v>290</v>
      </c>
      <c r="G220" s="52"/>
      <c r="H220" s="52"/>
      <c r="I220" s="52"/>
      <c r="J220" s="52"/>
    </row>
    <row r="221" ht="15" spans="1:10">
      <c r="A221" s="54" t="s">
        <v>104</v>
      </c>
      <c r="B221" s="54" t="s">
        <v>103</v>
      </c>
      <c r="C221" s="52" t="s">
        <v>291</v>
      </c>
      <c r="D221" s="52" t="s">
        <v>265</v>
      </c>
      <c r="E221" s="52" t="s">
        <v>92</v>
      </c>
      <c r="F221" s="52" t="s">
        <v>92</v>
      </c>
      <c r="G221" s="52" t="s">
        <v>265</v>
      </c>
      <c r="H221" s="52" t="s">
        <v>291</v>
      </c>
      <c r="I221" s="52" t="s">
        <v>103</v>
      </c>
      <c r="J221" s="52" t="s">
        <v>104</v>
      </c>
    </row>
    <row r="222" ht="16.5" spans="1:10">
      <c r="A222" s="38"/>
      <c r="B222" s="38"/>
      <c r="C222" s="38"/>
      <c r="D222" s="38" t="s">
        <v>205</v>
      </c>
      <c r="E222" s="38">
        <v>6</v>
      </c>
      <c r="F222" s="40">
        <v>6</v>
      </c>
      <c r="G222" s="38" t="s">
        <v>1432</v>
      </c>
      <c r="H222" s="41" t="s">
        <v>1286</v>
      </c>
      <c r="I222" s="40"/>
      <c r="J222" s="38"/>
    </row>
    <row r="223" ht="15" spans="1:10">
      <c r="A223" s="38"/>
      <c r="B223" s="38"/>
      <c r="C223" s="38"/>
      <c r="D223" s="38" t="s">
        <v>152</v>
      </c>
      <c r="E223" s="38">
        <v>12</v>
      </c>
      <c r="F223" s="40">
        <v>8</v>
      </c>
      <c r="G223" s="38" t="s">
        <v>1433</v>
      </c>
      <c r="H223" s="38"/>
      <c r="I223" s="54"/>
      <c r="J223" s="38"/>
    </row>
    <row r="224" ht="16.5" spans="1:10">
      <c r="A224" s="38"/>
      <c r="B224" s="41" t="s">
        <v>359</v>
      </c>
      <c r="C224" s="41" t="s">
        <v>400</v>
      </c>
      <c r="D224" s="38" t="s">
        <v>162</v>
      </c>
      <c r="E224" s="38">
        <v>20</v>
      </c>
      <c r="F224" s="54">
        <v>16</v>
      </c>
      <c r="G224" s="38" t="s">
        <v>1434</v>
      </c>
      <c r="H224" s="38"/>
      <c r="I224" s="54"/>
      <c r="J224" s="38"/>
    </row>
    <row r="225" ht="16.5" spans="1:10">
      <c r="A225" s="38"/>
      <c r="B225" s="38"/>
      <c r="C225" s="41" t="s">
        <v>593</v>
      </c>
      <c r="D225" s="38" t="s">
        <v>166</v>
      </c>
      <c r="E225" s="38">
        <v>23</v>
      </c>
      <c r="F225" s="40">
        <v>17</v>
      </c>
      <c r="G225" s="38" t="s">
        <v>1435</v>
      </c>
      <c r="H225" s="38"/>
      <c r="I225" s="54"/>
      <c r="J225" s="38"/>
    </row>
    <row r="226" ht="16.5" spans="1:10">
      <c r="A226" s="38"/>
      <c r="B226" s="38"/>
      <c r="C226" s="38"/>
      <c r="D226" s="38" t="s">
        <v>167</v>
      </c>
      <c r="E226" s="38">
        <v>25</v>
      </c>
      <c r="F226" s="54">
        <v>20</v>
      </c>
      <c r="G226" s="38" t="s">
        <v>1436</v>
      </c>
      <c r="H226" s="41" t="s">
        <v>351</v>
      </c>
      <c r="I226" s="40"/>
      <c r="J226" s="38"/>
    </row>
    <row r="227" ht="15" spans="1:10">
      <c r="A227" s="38"/>
      <c r="B227" s="38"/>
      <c r="C227" s="38"/>
      <c r="D227" s="38" t="s">
        <v>233</v>
      </c>
      <c r="E227" s="38">
        <v>31</v>
      </c>
      <c r="F227" s="40">
        <v>22</v>
      </c>
      <c r="G227" s="38" t="s">
        <v>1437</v>
      </c>
      <c r="H227" s="38"/>
      <c r="I227" s="54"/>
      <c r="J227" s="38"/>
    </row>
    <row r="228" ht="16.5" spans="1:10">
      <c r="A228" s="38"/>
      <c r="B228" s="38"/>
      <c r="C228" s="41" t="s">
        <v>811</v>
      </c>
      <c r="D228" s="38" t="s">
        <v>214</v>
      </c>
      <c r="E228" s="38">
        <v>33</v>
      </c>
      <c r="F228" s="40">
        <v>24</v>
      </c>
      <c r="G228" s="38" t="s">
        <v>1438</v>
      </c>
      <c r="H228" s="41" t="s">
        <v>342</v>
      </c>
      <c r="I228" s="40"/>
      <c r="J228" s="38"/>
    </row>
    <row r="229" ht="15" spans="1:10">
      <c r="A229" s="38"/>
      <c r="B229" s="38"/>
      <c r="C229" s="38"/>
      <c r="D229" s="38" t="s">
        <v>234</v>
      </c>
      <c r="E229" s="38">
        <v>37</v>
      </c>
      <c r="F229" s="54">
        <v>28</v>
      </c>
      <c r="G229" s="38" t="s">
        <v>1439</v>
      </c>
      <c r="H229" s="38"/>
      <c r="I229" s="54"/>
      <c r="J229" s="38"/>
    </row>
    <row r="230" ht="15" spans="1:10">
      <c r="A230" s="38"/>
      <c r="B230" s="38"/>
      <c r="C230" s="38"/>
      <c r="D230" s="38" t="s">
        <v>235</v>
      </c>
      <c r="E230" s="38">
        <v>38</v>
      </c>
      <c r="F230" s="40">
        <v>31</v>
      </c>
      <c r="G230" s="38" t="s">
        <v>1440</v>
      </c>
      <c r="H230" s="38"/>
      <c r="I230" s="54"/>
      <c r="J230" s="38"/>
    </row>
    <row r="231" ht="16.5" spans="1:10">
      <c r="A231" s="38"/>
      <c r="B231" s="38"/>
      <c r="C231" s="41" t="s">
        <v>590</v>
      </c>
      <c r="D231" s="38" t="s">
        <v>237</v>
      </c>
      <c r="E231" s="38">
        <v>45</v>
      </c>
      <c r="F231" s="40">
        <v>47</v>
      </c>
      <c r="G231" s="38" t="s">
        <v>1441</v>
      </c>
      <c r="H231" s="41" t="s">
        <v>318</v>
      </c>
      <c r="I231" s="54"/>
      <c r="J231" s="38"/>
    </row>
    <row r="232" ht="16.5" spans="1:10">
      <c r="A232" s="38"/>
      <c r="B232" s="38"/>
      <c r="C232" s="38"/>
      <c r="D232" s="38"/>
      <c r="E232" s="52"/>
      <c r="F232" s="54">
        <v>77</v>
      </c>
      <c r="G232" s="38" t="s">
        <v>1442</v>
      </c>
      <c r="H232" s="41" t="s">
        <v>811</v>
      </c>
      <c r="I232" s="40"/>
      <c r="J232" s="38"/>
    </row>
    <row r="233" ht="15" spans="1:10">
      <c r="A233" s="38"/>
      <c r="B233" s="38"/>
      <c r="C233" s="38"/>
      <c r="D233" s="38"/>
      <c r="E233" s="52"/>
      <c r="F233" s="54">
        <v>88</v>
      </c>
      <c r="G233" s="38" t="s">
        <v>1443</v>
      </c>
      <c r="H233" s="38"/>
      <c r="I233" s="54"/>
      <c r="J233" s="38"/>
    </row>
    <row r="234" ht="15" spans="1:10">
      <c r="A234" s="38" t="s">
        <v>306</v>
      </c>
      <c r="B234" s="38"/>
      <c r="C234" s="38"/>
      <c r="D234" s="38" t="s">
        <v>307</v>
      </c>
      <c r="E234" s="38"/>
      <c r="F234" s="38" t="s">
        <v>307</v>
      </c>
      <c r="G234" s="38"/>
      <c r="H234" s="38" t="s">
        <v>1444</v>
      </c>
      <c r="I234" s="38"/>
      <c r="J234" s="38"/>
    </row>
    <row r="235" ht="15" spans="1:10">
      <c r="A235" s="38" t="s">
        <v>309</v>
      </c>
      <c r="B235" s="38"/>
      <c r="C235" s="38"/>
      <c r="D235" s="38" t="s">
        <v>310</v>
      </c>
      <c r="E235" s="38"/>
      <c r="F235" s="38" t="s">
        <v>310</v>
      </c>
      <c r="G235" s="38"/>
      <c r="H235" s="38" t="s">
        <v>1445</v>
      </c>
      <c r="I235" s="38"/>
      <c r="J235" s="38"/>
    </row>
    <row r="236" ht="16.5" spans="1:10">
      <c r="A236" s="52" t="s">
        <v>518</v>
      </c>
      <c r="B236" s="52"/>
      <c r="C236" s="52"/>
      <c r="D236" s="41" t="s">
        <v>465</v>
      </c>
      <c r="E236" s="42" t="s">
        <v>317</v>
      </c>
      <c r="F236" s="42" t="s">
        <v>317</v>
      </c>
      <c r="G236" s="41" t="s">
        <v>627</v>
      </c>
      <c r="H236" s="38" t="s">
        <v>1426</v>
      </c>
      <c r="I236" s="38"/>
      <c r="J236" s="38"/>
    </row>
    <row r="237" ht="16.5" spans="1:10">
      <c r="A237" s="52"/>
      <c r="B237" s="52"/>
      <c r="C237" s="52"/>
      <c r="D237" s="38"/>
      <c r="E237" s="43" t="s">
        <v>319</v>
      </c>
      <c r="F237" s="43" t="s">
        <v>319</v>
      </c>
      <c r="G237" s="41"/>
      <c r="H237" s="41"/>
      <c r="I237" s="41"/>
      <c r="J237" s="41"/>
    </row>
    <row r="238" ht="15" spans="1:10">
      <c r="A238" s="69" t="s">
        <v>1446</v>
      </c>
      <c r="B238" s="70"/>
      <c r="C238" s="46"/>
      <c r="D238" s="46"/>
      <c r="E238" s="46"/>
      <c r="F238" s="46"/>
      <c r="G238" s="46"/>
      <c r="H238" s="46"/>
      <c r="I238" s="46"/>
      <c r="J238" s="46"/>
    </row>
    <row r="239" ht="15" spans="1:10">
      <c r="A239" s="48" t="s">
        <v>320</v>
      </c>
      <c r="B239" s="55"/>
      <c r="C239" s="47"/>
      <c r="D239" s="47"/>
      <c r="E239" s="48"/>
      <c r="F239" s="49"/>
      <c r="G239" s="49"/>
      <c r="H239" s="55"/>
      <c r="I239" s="48"/>
      <c r="J239" s="55"/>
    </row>
    <row r="240" ht="22.5" spans="1:10">
      <c r="A240" s="37" t="s">
        <v>1447</v>
      </c>
      <c r="B240" s="37"/>
      <c r="C240" s="37"/>
      <c r="D240" s="37"/>
      <c r="E240" s="37"/>
      <c r="F240" s="37"/>
      <c r="G240" s="37"/>
      <c r="H240" s="37"/>
      <c r="I240" s="37"/>
      <c r="J240" s="37"/>
    </row>
    <row r="241" ht="15" spans="1:10">
      <c r="A241" s="38" t="s">
        <v>239</v>
      </c>
      <c r="B241" s="38" t="s">
        <v>1448</v>
      </c>
      <c r="C241" s="38"/>
      <c r="D241" s="38"/>
      <c r="E241" s="38" t="s">
        <v>241</v>
      </c>
      <c r="F241" s="38"/>
      <c r="G241" s="38" t="s">
        <v>1449</v>
      </c>
      <c r="H241" s="38"/>
      <c r="I241" s="38" t="s">
        <v>243</v>
      </c>
      <c r="J241" s="38">
        <v>5800</v>
      </c>
    </row>
    <row r="242" ht="15" spans="1:10">
      <c r="A242" s="38" t="s">
        <v>60</v>
      </c>
      <c r="B242" s="38" t="s">
        <v>1450</v>
      </c>
      <c r="C242" s="38"/>
      <c r="D242" s="38" t="s">
        <v>245</v>
      </c>
      <c r="E242" s="38" t="s">
        <v>1451</v>
      </c>
      <c r="F242" s="38"/>
      <c r="G242" s="38" t="s">
        <v>247</v>
      </c>
      <c r="H242" s="38" t="s">
        <v>1452</v>
      </c>
      <c r="I242" s="38" t="s">
        <v>249</v>
      </c>
      <c r="J242" s="38" t="s">
        <v>1453</v>
      </c>
    </row>
    <row r="243" ht="15" spans="1:10">
      <c r="A243" s="38" t="s">
        <v>251</v>
      </c>
      <c r="B243" s="38" t="s">
        <v>1454</v>
      </c>
      <c r="C243" s="38"/>
      <c r="D243" s="38" t="s">
        <v>253</v>
      </c>
      <c r="E243" s="38" t="s">
        <v>1455</v>
      </c>
      <c r="F243" s="38"/>
      <c r="G243" s="38" t="s">
        <v>255</v>
      </c>
      <c r="H243" s="38" t="s">
        <v>1456</v>
      </c>
      <c r="I243" s="38" t="s">
        <v>257</v>
      </c>
      <c r="J243" s="38" t="s">
        <v>1457</v>
      </c>
    </row>
    <row r="244" ht="31.5" spans="1:10">
      <c r="A244" s="39" t="s">
        <v>1458</v>
      </c>
      <c r="B244" s="39"/>
      <c r="C244" s="39">
        <v>4</v>
      </c>
      <c r="D244" s="39"/>
      <c r="E244" s="39"/>
      <c r="F244" s="39">
        <v>0</v>
      </c>
      <c r="G244" s="39"/>
      <c r="H244" s="39"/>
      <c r="I244" s="39" t="s">
        <v>1240</v>
      </c>
      <c r="J244" s="39"/>
    </row>
    <row r="245" ht="15" spans="1:10">
      <c r="A245" s="39"/>
      <c r="B245" s="39"/>
      <c r="C245" s="38">
        <v>1</v>
      </c>
      <c r="D245" s="38"/>
      <c r="E245" s="38" t="s">
        <v>261</v>
      </c>
      <c r="F245" s="38"/>
      <c r="G245" s="38">
        <v>0</v>
      </c>
      <c r="H245" s="38"/>
      <c r="I245" s="39"/>
      <c r="J245" s="39"/>
    </row>
    <row r="246" ht="15" spans="1:10">
      <c r="A246" s="39"/>
      <c r="B246" s="39"/>
      <c r="C246" s="38">
        <v>3</v>
      </c>
      <c r="D246" s="38"/>
      <c r="E246" s="38" t="s">
        <v>262</v>
      </c>
      <c r="F246" s="38"/>
      <c r="G246" s="38">
        <v>0</v>
      </c>
      <c r="H246" s="38"/>
      <c r="I246" s="39"/>
      <c r="J246" s="39"/>
    </row>
    <row r="247" ht="15" spans="1:10">
      <c r="A247" s="38" t="s">
        <v>263</v>
      </c>
      <c r="B247" s="38"/>
      <c r="C247" s="38"/>
      <c r="D247" s="38"/>
      <c r="E247" s="38"/>
      <c r="F247" s="38" t="s">
        <v>263</v>
      </c>
      <c r="G247" s="38"/>
      <c r="H247" s="38"/>
      <c r="I247" s="38"/>
      <c r="J247" s="38"/>
    </row>
    <row r="248" ht="15" spans="1:10">
      <c r="A248" s="38" t="s">
        <v>104</v>
      </c>
      <c r="B248" s="38" t="s">
        <v>103</v>
      </c>
      <c r="C248" s="38" t="s">
        <v>264</v>
      </c>
      <c r="D248" s="38" t="s">
        <v>265</v>
      </c>
      <c r="E248" s="38" t="s">
        <v>92</v>
      </c>
      <c r="F248" s="38" t="s">
        <v>92</v>
      </c>
      <c r="G248" s="38" t="s">
        <v>265</v>
      </c>
      <c r="H248" s="38" t="s">
        <v>264</v>
      </c>
      <c r="I248" s="38" t="s">
        <v>103</v>
      </c>
      <c r="J248" s="38" t="s">
        <v>104</v>
      </c>
    </row>
    <row r="249" ht="15" spans="1:10">
      <c r="A249" s="38"/>
      <c r="B249" s="38"/>
      <c r="C249" s="38"/>
      <c r="D249" s="38" t="s">
        <v>1459</v>
      </c>
      <c r="E249" s="38">
        <v>1</v>
      </c>
      <c r="F249" s="38">
        <v>1</v>
      </c>
      <c r="G249" s="38" t="s">
        <v>130</v>
      </c>
      <c r="H249" s="38"/>
      <c r="I249" s="38"/>
      <c r="J249" s="38"/>
    </row>
    <row r="250" ht="15" spans="1:10">
      <c r="A250" s="38"/>
      <c r="B250" s="38"/>
      <c r="C250" s="38"/>
      <c r="D250" s="38" t="s">
        <v>1460</v>
      </c>
      <c r="E250" s="38">
        <v>3</v>
      </c>
      <c r="F250" s="38">
        <v>2</v>
      </c>
      <c r="G250" s="38" t="s">
        <v>1461</v>
      </c>
      <c r="H250" s="38"/>
      <c r="I250" s="38"/>
      <c r="J250" s="38"/>
    </row>
    <row r="251" ht="15" spans="1:10">
      <c r="A251" s="38"/>
      <c r="B251" s="38"/>
      <c r="C251" s="38"/>
      <c r="D251" s="38" t="s">
        <v>1462</v>
      </c>
      <c r="E251" s="38">
        <v>4</v>
      </c>
      <c r="F251" s="38">
        <v>5</v>
      </c>
      <c r="G251" s="38" t="s">
        <v>139</v>
      </c>
      <c r="H251" s="38"/>
      <c r="I251" s="38"/>
      <c r="J251" s="38"/>
    </row>
    <row r="252" ht="16.5" spans="1:10">
      <c r="A252" s="38"/>
      <c r="B252" s="38"/>
      <c r="C252" s="41" t="s">
        <v>713</v>
      </c>
      <c r="D252" s="38" t="s">
        <v>1463</v>
      </c>
      <c r="E252" s="38">
        <v>6</v>
      </c>
      <c r="F252" s="38">
        <v>9</v>
      </c>
      <c r="G252" s="38" t="s">
        <v>410</v>
      </c>
      <c r="H252" s="38"/>
      <c r="I252" s="38"/>
      <c r="J252" s="38"/>
    </row>
    <row r="253" ht="15" spans="1:10">
      <c r="A253" s="38"/>
      <c r="B253" s="38"/>
      <c r="C253" s="38"/>
      <c r="D253" s="38" t="s">
        <v>1464</v>
      </c>
      <c r="E253" s="38">
        <v>10</v>
      </c>
      <c r="F253" s="38">
        <v>15</v>
      </c>
      <c r="G253" s="40" t="s">
        <v>1148</v>
      </c>
      <c r="H253" s="38"/>
      <c r="I253" s="38"/>
      <c r="J253" s="38"/>
    </row>
    <row r="254" ht="16.5" spans="1:10">
      <c r="A254" s="38"/>
      <c r="B254" s="38"/>
      <c r="C254" s="41" t="s">
        <v>742</v>
      </c>
      <c r="D254" s="38" t="s">
        <v>1465</v>
      </c>
      <c r="E254" s="38">
        <v>11</v>
      </c>
      <c r="F254" s="38">
        <v>16</v>
      </c>
      <c r="G254" s="38" t="s">
        <v>156</v>
      </c>
      <c r="H254" s="41" t="s">
        <v>338</v>
      </c>
      <c r="I254" s="38"/>
      <c r="J254" s="38"/>
    </row>
    <row r="255" ht="16.5" spans="1:10">
      <c r="A255" s="38"/>
      <c r="B255" s="38"/>
      <c r="C255" s="41" t="s">
        <v>586</v>
      </c>
      <c r="D255" s="38" t="s">
        <v>1466</v>
      </c>
      <c r="E255" s="38">
        <v>14</v>
      </c>
      <c r="F255" s="38">
        <v>22</v>
      </c>
      <c r="G255" s="38" t="s">
        <v>286</v>
      </c>
      <c r="H255" s="41" t="s">
        <v>873</v>
      </c>
      <c r="I255" s="41" t="s">
        <v>775</v>
      </c>
      <c r="J255" s="38"/>
    </row>
    <row r="256" ht="16.5" spans="1:10">
      <c r="A256" s="38"/>
      <c r="B256" s="38"/>
      <c r="C256" s="41" t="s">
        <v>288</v>
      </c>
      <c r="D256" s="38" t="s">
        <v>1467</v>
      </c>
      <c r="E256" s="38">
        <v>15</v>
      </c>
      <c r="F256" s="38">
        <v>27</v>
      </c>
      <c r="G256" s="38" t="s">
        <v>169</v>
      </c>
      <c r="H256" s="41" t="s">
        <v>348</v>
      </c>
      <c r="I256" s="38"/>
      <c r="J256" s="38"/>
    </row>
    <row r="257" ht="16.5" spans="1:10">
      <c r="A257" s="38"/>
      <c r="B257" s="38"/>
      <c r="C257" s="41" t="s">
        <v>279</v>
      </c>
      <c r="D257" s="38" t="s">
        <v>1468</v>
      </c>
      <c r="E257" s="38">
        <v>22</v>
      </c>
      <c r="F257" s="38">
        <v>32</v>
      </c>
      <c r="G257" s="40" t="s">
        <v>173</v>
      </c>
      <c r="H257" s="41" t="s">
        <v>279</v>
      </c>
      <c r="I257" s="41" t="s">
        <v>961</v>
      </c>
      <c r="J257" s="38"/>
    </row>
    <row r="258" ht="16.5" spans="1:10">
      <c r="A258" s="38"/>
      <c r="B258" s="38"/>
      <c r="C258" s="38"/>
      <c r="D258" s="38" t="s">
        <v>1469</v>
      </c>
      <c r="E258" s="38">
        <v>24</v>
      </c>
      <c r="F258" s="38">
        <v>77</v>
      </c>
      <c r="G258" s="40" t="s">
        <v>1470</v>
      </c>
      <c r="H258" s="41" t="s">
        <v>439</v>
      </c>
      <c r="I258" s="38"/>
      <c r="J258" s="38"/>
    </row>
    <row r="259" ht="15" spans="1:10">
      <c r="A259" s="38"/>
      <c r="B259" s="38"/>
      <c r="C259" s="38"/>
      <c r="D259" s="38" t="s">
        <v>1471</v>
      </c>
      <c r="E259" s="38">
        <v>25</v>
      </c>
      <c r="F259" s="38">
        <v>98</v>
      </c>
      <c r="G259" s="40" t="s">
        <v>1472</v>
      </c>
      <c r="H259" s="38"/>
      <c r="I259" s="38"/>
      <c r="J259" s="38"/>
    </row>
    <row r="260" ht="15" spans="1:10">
      <c r="A260" s="40" t="s">
        <v>290</v>
      </c>
      <c r="B260" s="40"/>
      <c r="C260" s="40"/>
      <c r="D260" s="40"/>
      <c r="E260" s="40"/>
      <c r="F260" s="38" t="s">
        <v>290</v>
      </c>
      <c r="G260" s="38"/>
      <c r="H260" s="38"/>
      <c r="I260" s="38"/>
      <c r="J260" s="38"/>
    </row>
    <row r="261" ht="15" spans="1:10">
      <c r="A261" s="40" t="s">
        <v>104</v>
      </c>
      <c r="B261" s="40" t="s">
        <v>103</v>
      </c>
      <c r="C261" s="38" t="s">
        <v>291</v>
      </c>
      <c r="D261" s="38" t="s">
        <v>265</v>
      </c>
      <c r="E261" s="38" t="s">
        <v>92</v>
      </c>
      <c r="F261" s="38" t="s">
        <v>92</v>
      </c>
      <c r="G261" s="38" t="s">
        <v>265</v>
      </c>
      <c r="H261" s="38" t="s">
        <v>291</v>
      </c>
      <c r="I261" s="38" t="s">
        <v>103</v>
      </c>
      <c r="J261" s="38" t="s">
        <v>104</v>
      </c>
    </row>
    <row r="262" ht="16.5" spans="1:10">
      <c r="A262" s="38"/>
      <c r="B262" s="38"/>
      <c r="C262" s="41" t="s">
        <v>742</v>
      </c>
      <c r="D262" s="38" t="s">
        <v>1473</v>
      </c>
      <c r="E262" s="38">
        <v>2</v>
      </c>
      <c r="F262" s="38">
        <v>4</v>
      </c>
      <c r="G262" s="38" t="s">
        <v>138</v>
      </c>
      <c r="H262" s="38"/>
      <c r="I262" s="38"/>
      <c r="J262" s="38"/>
    </row>
    <row r="263" ht="16.5" spans="1:10">
      <c r="A263" s="38"/>
      <c r="B263" s="38"/>
      <c r="C263" s="41" t="s">
        <v>713</v>
      </c>
      <c r="D263" s="38" t="s">
        <v>1474</v>
      </c>
      <c r="E263" s="38">
        <v>5</v>
      </c>
      <c r="F263" s="38">
        <v>11</v>
      </c>
      <c r="G263" s="38" t="s">
        <v>151</v>
      </c>
      <c r="H263" s="41" t="s">
        <v>439</v>
      </c>
      <c r="I263" s="38"/>
      <c r="J263" s="38"/>
    </row>
    <row r="264" ht="15" spans="1:10">
      <c r="A264" s="38"/>
      <c r="B264" s="38"/>
      <c r="C264" s="38"/>
      <c r="D264" s="38" t="s">
        <v>1475</v>
      </c>
      <c r="E264" s="38">
        <v>20</v>
      </c>
      <c r="F264" s="38">
        <v>12</v>
      </c>
      <c r="G264" s="38" t="s">
        <v>152</v>
      </c>
      <c r="H264" s="38"/>
      <c r="I264" s="38"/>
      <c r="J264" s="38"/>
    </row>
    <row r="265" ht="16.5" spans="1:10">
      <c r="A265" s="38"/>
      <c r="B265" s="38"/>
      <c r="C265" s="38"/>
      <c r="D265" s="38" t="s">
        <v>1476</v>
      </c>
      <c r="E265" s="38">
        <v>21</v>
      </c>
      <c r="F265" s="38">
        <v>19</v>
      </c>
      <c r="G265" s="38" t="s">
        <v>161</v>
      </c>
      <c r="H265" s="41" t="s">
        <v>279</v>
      </c>
      <c r="I265" s="38"/>
      <c r="J265" s="38"/>
    </row>
    <row r="266" ht="16.5" spans="1:10">
      <c r="A266" s="38"/>
      <c r="B266" s="41" t="s">
        <v>659</v>
      </c>
      <c r="C266" s="41" t="s">
        <v>586</v>
      </c>
      <c r="D266" s="38" t="s">
        <v>1477</v>
      </c>
      <c r="E266" s="38">
        <v>30</v>
      </c>
      <c r="F266" s="38">
        <v>20</v>
      </c>
      <c r="G266" s="38" t="s">
        <v>162</v>
      </c>
      <c r="H266" s="41" t="s">
        <v>338</v>
      </c>
      <c r="I266" s="41" t="s">
        <v>426</v>
      </c>
      <c r="J266" s="38"/>
    </row>
    <row r="267" ht="16.5" spans="1:10">
      <c r="A267" s="38"/>
      <c r="B267" s="38"/>
      <c r="C267" s="38"/>
      <c r="D267" s="38" t="s">
        <v>1478</v>
      </c>
      <c r="E267" s="38">
        <v>33</v>
      </c>
      <c r="F267" s="38">
        <v>21</v>
      </c>
      <c r="G267" s="38" t="s">
        <v>302</v>
      </c>
      <c r="H267" s="41" t="s">
        <v>348</v>
      </c>
      <c r="I267" s="38"/>
      <c r="J267" s="38"/>
    </row>
    <row r="268" ht="16.5" spans="1:10">
      <c r="A268" s="38"/>
      <c r="B268" s="38"/>
      <c r="C268" s="41" t="s">
        <v>279</v>
      </c>
      <c r="D268" s="38" t="s">
        <v>1479</v>
      </c>
      <c r="E268" s="38">
        <v>35</v>
      </c>
      <c r="F268" s="38">
        <v>25</v>
      </c>
      <c r="G268" s="38" t="s">
        <v>167</v>
      </c>
      <c r="H268" s="38"/>
      <c r="I268" s="38"/>
      <c r="J268" s="38"/>
    </row>
    <row r="269" ht="16.5" spans="1:10">
      <c r="A269" s="38"/>
      <c r="B269" s="38"/>
      <c r="C269" s="41" t="s">
        <v>288</v>
      </c>
      <c r="D269" s="38" t="s">
        <v>1480</v>
      </c>
      <c r="E269" s="38">
        <v>44</v>
      </c>
      <c r="F269" s="38">
        <v>26</v>
      </c>
      <c r="G269" s="40" t="s">
        <v>294</v>
      </c>
      <c r="H269" s="41" t="s">
        <v>873</v>
      </c>
      <c r="I269" s="38"/>
      <c r="J269" s="38"/>
    </row>
    <row r="270" ht="15" spans="1:10">
      <c r="A270" s="38"/>
      <c r="B270" s="38"/>
      <c r="C270" s="38"/>
      <c r="D270" s="38" t="s">
        <v>1481</v>
      </c>
      <c r="E270" s="38">
        <v>50</v>
      </c>
      <c r="F270" s="38">
        <v>36</v>
      </c>
      <c r="G270" s="40" t="s">
        <v>1482</v>
      </c>
      <c r="H270" s="38"/>
      <c r="I270" s="38"/>
      <c r="J270" s="38"/>
    </row>
    <row r="271" ht="15" spans="1:10">
      <c r="A271" s="38"/>
      <c r="B271" s="38"/>
      <c r="C271" s="38"/>
      <c r="D271" s="38" t="s">
        <v>1483</v>
      </c>
      <c r="E271" s="38">
        <v>52</v>
      </c>
      <c r="F271" s="38">
        <v>46</v>
      </c>
      <c r="G271" s="40" t="s">
        <v>1484</v>
      </c>
      <c r="H271" s="38"/>
      <c r="I271" s="38"/>
      <c r="J271" s="38"/>
    </row>
    <row r="272" ht="15" spans="1:10">
      <c r="A272" s="38"/>
      <c r="B272" s="38"/>
      <c r="C272" s="38"/>
      <c r="D272" s="38" t="s">
        <v>1485</v>
      </c>
      <c r="E272" s="38">
        <v>55</v>
      </c>
      <c r="F272" s="38"/>
      <c r="G272" s="40"/>
      <c r="H272" s="38"/>
      <c r="I272" s="38"/>
      <c r="J272" s="38"/>
    </row>
    <row r="273" ht="15" spans="1:10">
      <c r="A273" s="38"/>
      <c r="B273" s="38"/>
      <c r="C273" s="38"/>
      <c r="D273" s="38" t="s">
        <v>1486</v>
      </c>
      <c r="E273" s="38">
        <v>65</v>
      </c>
      <c r="F273" s="38"/>
      <c r="G273" s="40"/>
      <c r="H273" s="38"/>
      <c r="I273" s="38"/>
      <c r="J273" s="38"/>
    </row>
    <row r="274" ht="15" spans="1:10">
      <c r="A274" s="38" t="s">
        <v>1487</v>
      </c>
      <c r="B274" s="38"/>
      <c r="C274" s="38"/>
      <c r="D274" s="38" t="s">
        <v>307</v>
      </c>
      <c r="E274" s="38"/>
      <c r="F274" s="38" t="s">
        <v>307</v>
      </c>
      <c r="G274" s="38"/>
      <c r="H274" s="38" t="s">
        <v>306</v>
      </c>
      <c r="I274" s="38"/>
      <c r="J274" s="38"/>
    </row>
    <row r="275" ht="15" spans="1:10">
      <c r="A275" s="38" t="s">
        <v>309</v>
      </c>
      <c r="B275" s="38"/>
      <c r="C275" s="38"/>
      <c r="D275" s="38" t="s">
        <v>310</v>
      </c>
      <c r="E275" s="38"/>
      <c r="F275" s="38" t="s">
        <v>310</v>
      </c>
      <c r="G275" s="38"/>
      <c r="H275" s="38" t="s">
        <v>655</v>
      </c>
      <c r="I275" s="38"/>
      <c r="J275" s="38"/>
    </row>
    <row r="276" ht="16.5" spans="1:10">
      <c r="A276" s="38" t="s">
        <v>1488</v>
      </c>
      <c r="B276" s="38"/>
      <c r="C276" s="38"/>
      <c r="D276" s="41" t="s">
        <v>470</v>
      </c>
      <c r="E276" s="42"/>
      <c r="F276" s="42"/>
      <c r="G276" s="38"/>
      <c r="H276" s="41"/>
      <c r="I276" s="41"/>
      <c r="J276" s="41"/>
    </row>
    <row r="277" ht="16.5" spans="1:10">
      <c r="A277" s="38" t="s">
        <v>1489</v>
      </c>
      <c r="B277" s="38"/>
      <c r="C277" s="38"/>
      <c r="D277" s="41" t="s">
        <v>570</v>
      </c>
      <c r="E277" s="56" t="s">
        <v>317</v>
      </c>
      <c r="F277" s="56" t="s">
        <v>317</v>
      </c>
      <c r="G277" s="41"/>
      <c r="H277" s="41"/>
      <c r="I277" s="41"/>
      <c r="J277" s="41"/>
    </row>
    <row r="278" ht="16.5" spans="1:10">
      <c r="A278" s="38" t="s">
        <v>1490</v>
      </c>
      <c r="B278" s="38"/>
      <c r="C278" s="38"/>
      <c r="D278" s="41" t="s">
        <v>421</v>
      </c>
      <c r="E278" s="56" t="s">
        <v>319</v>
      </c>
      <c r="F278" s="56" t="s">
        <v>319</v>
      </c>
      <c r="G278" s="41"/>
      <c r="H278" s="41"/>
      <c r="I278" s="41"/>
      <c r="J278" s="41"/>
    </row>
    <row r="279" ht="16.5" spans="1:10">
      <c r="A279" s="38" t="s">
        <v>1491</v>
      </c>
      <c r="B279" s="38"/>
      <c r="C279" s="38"/>
      <c r="D279" s="41" t="s">
        <v>590</v>
      </c>
      <c r="E279" s="71"/>
      <c r="F279" s="71"/>
      <c r="G279" s="41"/>
      <c r="H279" s="41"/>
      <c r="I279" s="41"/>
      <c r="J279" s="41"/>
    </row>
    <row r="280" ht="15" spans="1:10">
      <c r="A280" s="46" t="s">
        <v>1492</v>
      </c>
      <c r="B280" s="46"/>
      <c r="C280" s="46"/>
      <c r="D280" s="46"/>
      <c r="E280" s="69"/>
      <c r="F280" s="70"/>
      <c r="G280" s="46"/>
      <c r="H280" s="46"/>
      <c r="I280" s="46"/>
      <c r="J280" s="46"/>
    </row>
    <row r="281" ht="15" spans="1:10">
      <c r="A281" s="47" t="s">
        <v>320</v>
      </c>
      <c r="B281" s="47"/>
      <c r="C281" s="47"/>
      <c r="D281" s="47"/>
      <c r="E281" s="47"/>
      <c r="F281" s="47"/>
      <c r="G281" s="47"/>
      <c r="H281" s="47"/>
      <c r="I281" s="47"/>
      <c r="J281" s="47"/>
    </row>
    <row r="282" ht="22.5" spans="1:10">
      <c r="A282" s="50" t="s">
        <v>1493</v>
      </c>
      <c r="B282" s="50"/>
      <c r="C282" s="50"/>
      <c r="D282" s="50"/>
      <c r="E282" s="50"/>
      <c r="F282" s="50"/>
      <c r="G282" s="50"/>
      <c r="H282" s="50"/>
      <c r="I282" s="50"/>
      <c r="J282" s="50"/>
    </row>
    <row r="283" ht="15" spans="1:10">
      <c r="A283" s="51" t="s">
        <v>239</v>
      </c>
      <c r="B283" s="51" t="s">
        <v>1494</v>
      </c>
      <c r="C283" s="51"/>
      <c r="D283" s="51"/>
      <c r="E283" s="51" t="s">
        <v>241</v>
      </c>
      <c r="F283" s="51"/>
      <c r="G283" s="51" t="s">
        <v>242</v>
      </c>
      <c r="H283" s="51"/>
      <c r="I283" s="51" t="s">
        <v>243</v>
      </c>
      <c r="J283" s="51">
        <v>12398</v>
      </c>
    </row>
    <row r="284" ht="15" spans="1:10">
      <c r="A284" s="52" t="s">
        <v>60</v>
      </c>
      <c r="B284" s="52" t="s">
        <v>1495</v>
      </c>
      <c r="C284" s="52"/>
      <c r="D284" s="52" t="s">
        <v>245</v>
      </c>
      <c r="E284" s="52" t="s">
        <v>1496</v>
      </c>
      <c r="F284" s="52"/>
      <c r="G284" s="52" t="s">
        <v>247</v>
      </c>
      <c r="H284" s="52" t="s">
        <v>1497</v>
      </c>
      <c r="I284" s="52" t="s">
        <v>249</v>
      </c>
      <c r="J284" s="52" t="s">
        <v>1498</v>
      </c>
    </row>
    <row r="285" ht="15" spans="1:10">
      <c r="A285" s="52" t="s">
        <v>251</v>
      </c>
      <c r="B285" s="52" t="s">
        <v>1350</v>
      </c>
      <c r="C285" s="52"/>
      <c r="D285" s="52" t="s">
        <v>253</v>
      </c>
      <c r="E285" s="52" t="s">
        <v>1499</v>
      </c>
      <c r="F285" s="52"/>
      <c r="G285" s="52" t="s">
        <v>255</v>
      </c>
      <c r="H285" s="52" t="s">
        <v>1500</v>
      </c>
      <c r="I285" s="38" t="s">
        <v>257</v>
      </c>
      <c r="J285" s="38" t="s">
        <v>1501</v>
      </c>
    </row>
    <row r="286" ht="31.5" spans="1:10">
      <c r="A286" s="39" t="s">
        <v>1240</v>
      </c>
      <c r="B286" s="39"/>
      <c r="C286" s="39">
        <v>0</v>
      </c>
      <c r="D286" s="39"/>
      <c r="E286" s="39"/>
      <c r="F286" s="39">
        <v>2</v>
      </c>
      <c r="G286" s="39"/>
      <c r="H286" s="39"/>
      <c r="I286" s="39" t="s">
        <v>1502</v>
      </c>
      <c r="J286" s="39"/>
    </row>
    <row r="287" ht="15" spans="1:10">
      <c r="A287" s="39"/>
      <c r="B287" s="39"/>
      <c r="C287" s="52">
        <v>0</v>
      </c>
      <c r="D287" s="52"/>
      <c r="E287" s="52" t="s">
        <v>261</v>
      </c>
      <c r="F287" s="52"/>
      <c r="G287" s="52">
        <v>0</v>
      </c>
      <c r="H287" s="52"/>
      <c r="I287" s="39"/>
      <c r="J287" s="39"/>
    </row>
    <row r="288" ht="15" spans="1:10">
      <c r="A288" s="39"/>
      <c r="B288" s="39"/>
      <c r="C288" s="52">
        <v>0</v>
      </c>
      <c r="D288" s="52"/>
      <c r="E288" s="52" t="s">
        <v>262</v>
      </c>
      <c r="F288" s="52"/>
      <c r="G288" s="52">
        <v>2</v>
      </c>
      <c r="H288" s="52"/>
      <c r="I288" s="39"/>
      <c r="J288" s="39"/>
    </row>
    <row r="289" ht="15" spans="1:10">
      <c r="A289" s="52" t="s">
        <v>263</v>
      </c>
      <c r="B289" s="52"/>
      <c r="C289" s="52"/>
      <c r="D289" s="52"/>
      <c r="E289" s="52"/>
      <c r="F289" s="52" t="s">
        <v>263</v>
      </c>
      <c r="G289" s="52"/>
      <c r="H289" s="52"/>
      <c r="I289" s="52"/>
      <c r="J289" s="52"/>
    </row>
    <row r="290" ht="15" spans="1:10">
      <c r="A290" s="52" t="s">
        <v>104</v>
      </c>
      <c r="B290" s="52" t="s">
        <v>103</v>
      </c>
      <c r="C290" s="52" t="s">
        <v>264</v>
      </c>
      <c r="D290" s="52" t="s">
        <v>265</v>
      </c>
      <c r="E290" s="52" t="s">
        <v>92</v>
      </c>
      <c r="F290" s="52" t="s">
        <v>92</v>
      </c>
      <c r="G290" s="52" t="s">
        <v>265</v>
      </c>
      <c r="H290" s="52" t="s">
        <v>264</v>
      </c>
      <c r="I290" s="52" t="s">
        <v>103</v>
      </c>
      <c r="J290" s="52" t="s">
        <v>104</v>
      </c>
    </row>
    <row r="291" ht="16.5" spans="1:10">
      <c r="A291" s="38"/>
      <c r="B291" s="38"/>
      <c r="C291" s="38"/>
      <c r="D291" s="38" t="s">
        <v>130</v>
      </c>
      <c r="E291" s="38">
        <v>1</v>
      </c>
      <c r="F291" s="38">
        <v>10</v>
      </c>
      <c r="G291" s="38" t="s">
        <v>1503</v>
      </c>
      <c r="H291" s="41" t="s">
        <v>1286</v>
      </c>
      <c r="I291" s="41" t="s">
        <v>716</v>
      </c>
      <c r="J291" s="38"/>
    </row>
    <row r="292" ht="16.5" spans="1:10">
      <c r="A292" s="38"/>
      <c r="B292" s="38"/>
      <c r="C292" s="41" t="s">
        <v>350</v>
      </c>
      <c r="D292" s="38" t="s">
        <v>1461</v>
      </c>
      <c r="E292" s="38">
        <v>2</v>
      </c>
      <c r="F292" s="38">
        <v>11</v>
      </c>
      <c r="G292" s="38" t="s">
        <v>1110</v>
      </c>
      <c r="H292" s="41" t="s">
        <v>1504</v>
      </c>
      <c r="I292" s="38"/>
      <c r="J292" s="38"/>
    </row>
    <row r="293" ht="16.5" spans="1:10">
      <c r="A293" s="38"/>
      <c r="B293" s="38"/>
      <c r="C293" s="41" t="s">
        <v>398</v>
      </c>
      <c r="D293" s="38" t="s">
        <v>137</v>
      </c>
      <c r="E293" s="38">
        <v>3</v>
      </c>
      <c r="F293" s="38">
        <v>14</v>
      </c>
      <c r="G293" s="38" t="s">
        <v>1505</v>
      </c>
      <c r="H293" s="38"/>
      <c r="I293" s="38"/>
      <c r="J293" s="38"/>
    </row>
    <row r="294" ht="15" spans="1:10">
      <c r="A294" s="38"/>
      <c r="B294" s="38"/>
      <c r="C294" s="38"/>
      <c r="D294" s="38" t="s">
        <v>410</v>
      </c>
      <c r="E294" s="38">
        <v>9</v>
      </c>
      <c r="F294" s="38">
        <v>19</v>
      </c>
      <c r="G294" s="40" t="s">
        <v>1506</v>
      </c>
      <c r="H294" s="38"/>
      <c r="I294" s="38"/>
      <c r="J294" s="38"/>
    </row>
    <row r="295" ht="16.5" spans="1:10">
      <c r="A295" s="38"/>
      <c r="B295" s="38"/>
      <c r="C295" s="38"/>
      <c r="D295" s="38" t="s">
        <v>156</v>
      </c>
      <c r="E295" s="38">
        <v>16</v>
      </c>
      <c r="F295" s="38">
        <v>20</v>
      </c>
      <c r="G295" s="38" t="s">
        <v>1507</v>
      </c>
      <c r="H295" s="41" t="s">
        <v>333</v>
      </c>
      <c r="I295" s="38"/>
      <c r="J295" s="38"/>
    </row>
    <row r="296" ht="16.5" spans="1:10">
      <c r="A296" s="38"/>
      <c r="B296" s="41" t="s">
        <v>789</v>
      </c>
      <c r="C296" s="41" t="s">
        <v>351</v>
      </c>
      <c r="D296" s="38" t="s">
        <v>161</v>
      </c>
      <c r="E296" s="38">
        <v>19</v>
      </c>
      <c r="F296" s="38">
        <v>23</v>
      </c>
      <c r="G296" s="38" t="s">
        <v>1508</v>
      </c>
      <c r="H296" s="38"/>
      <c r="I296" s="38"/>
      <c r="J296" s="38"/>
    </row>
    <row r="297" ht="16.5" spans="1:10">
      <c r="A297" s="38"/>
      <c r="B297" s="41" t="s">
        <v>951</v>
      </c>
      <c r="C297" s="38"/>
      <c r="D297" s="38" t="s">
        <v>286</v>
      </c>
      <c r="E297" s="38">
        <v>22</v>
      </c>
      <c r="F297" s="38">
        <v>25</v>
      </c>
      <c r="G297" s="40" t="s">
        <v>1509</v>
      </c>
      <c r="H297" s="41" t="s">
        <v>393</v>
      </c>
      <c r="I297" s="38"/>
      <c r="J297" s="38"/>
    </row>
    <row r="298" ht="16.5" spans="1:10">
      <c r="A298" s="38"/>
      <c r="B298" s="38"/>
      <c r="C298" s="41" t="s">
        <v>503</v>
      </c>
      <c r="D298" s="38" t="s">
        <v>169</v>
      </c>
      <c r="E298" s="38">
        <v>27</v>
      </c>
      <c r="F298" s="38">
        <v>28</v>
      </c>
      <c r="G298" s="38" t="s">
        <v>1510</v>
      </c>
      <c r="H298" s="38"/>
      <c r="I298" s="38"/>
      <c r="J298" s="38"/>
    </row>
    <row r="299" ht="15" spans="1:10">
      <c r="A299" s="38"/>
      <c r="B299" s="38"/>
      <c r="C299" s="38"/>
      <c r="D299" s="38" t="s">
        <v>173</v>
      </c>
      <c r="E299" s="38">
        <v>32</v>
      </c>
      <c r="F299" s="38">
        <v>29</v>
      </c>
      <c r="G299" s="40" t="s">
        <v>1511</v>
      </c>
      <c r="H299" s="38"/>
      <c r="I299" s="38"/>
      <c r="J299" s="38"/>
    </row>
    <row r="300" ht="16.5" spans="1:10">
      <c r="A300" s="38"/>
      <c r="B300" s="38"/>
      <c r="C300" s="38"/>
      <c r="D300" s="38" t="s">
        <v>358</v>
      </c>
      <c r="E300" s="51">
        <v>97</v>
      </c>
      <c r="F300" s="38">
        <v>45</v>
      </c>
      <c r="G300" s="38" t="s">
        <v>1512</v>
      </c>
      <c r="H300" s="41" t="s">
        <v>811</v>
      </c>
      <c r="I300" s="38"/>
      <c r="J300" s="38"/>
    </row>
    <row r="301" ht="16.5" spans="1:10">
      <c r="A301" s="38"/>
      <c r="B301" s="38"/>
      <c r="C301" s="41" t="s">
        <v>393</v>
      </c>
      <c r="D301" s="38" t="s">
        <v>1472</v>
      </c>
      <c r="E301" s="52">
        <v>98</v>
      </c>
      <c r="F301" s="38">
        <v>48</v>
      </c>
      <c r="G301" s="40" t="s">
        <v>1513</v>
      </c>
      <c r="H301" s="38"/>
      <c r="I301" s="38"/>
      <c r="J301" s="38"/>
    </row>
    <row r="302" ht="15" spans="1:10">
      <c r="A302" s="54" t="s">
        <v>290</v>
      </c>
      <c r="B302" s="54"/>
      <c r="C302" s="54"/>
      <c r="D302" s="54"/>
      <c r="E302" s="54"/>
      <c r="F302" s="52" t="s">
        <v>290</v>
      </c>
      <c r="G302" s="52"/>
      <c r="H302" s="52"/>
      <c r="I302" s="52"/>
      <c r="J302" s="52"/>
    </row>
    <row r="303" ht="15" spans="1:10">
      <c r="A303" s="54" t="s">
        <v>104</v>
      </c>
      <c r="B303" s="54" t="s">
        <v>103</v>
      </c>
      <c r="C303" s="52" t="s">
        <v>291</v>
      </c>
      <c r="D303" s="52" t="s">
        <v>265</v>
      </c>
      <c r="E303" s="52" t="s">
        <v>92</v>
      </c>
      <c r="F303" s="52" t="s">
        <v>92</v>
      </c>
      <c r="G303" s="52" t="s">
        <v>265</v>
      </c>
      <c r="H303" s="52" t="s">
        <v>291</v>
      </c>
      <c r="I303" s="52" t="s">
        <v>103</v>
      </c>
      <c r="J303" s="52" t="s">
        <v>104</v>
      </c>
    </row>
    <row r="304" ht="16.5" spans="1:10">
      <c r="A304" s="38"/>
      <c r="B304" s="38"/>
      <c r="C304" s="41" t="s">
        <v>398</v>
      </c>
      <c r="D304" s="38" t="s">
        <v>138</v>
      </c>
      <c r="E304" s="38">
        <v>4</v>
      </c>
      <c r="F304" s="38">
        <v>2</v>
      </c>
      <c r="G304" s="38" t="s">
        <v>1514</v>
      </c>
      <c r="H304" s="41" t="s">
        <v>393</v>
      </c>
      <c r="I304" s="38"/>
      <c r="J304" s="38"/>
    </row>
    <row r="305" ht="16.5" spans="1:10">
      <c r="A305" s="38"/>
      <c r="B305" s="38"/>
      <c r="C305" s="41" t="s">
        <v>350</v>
      </c>
      <c r="D305" s="38" t="s">
        <v>139</v>
      </c>
      <c r="E305" s="38">
        <v>5</v>
      </c>
      <c r="F305" s="38">
        <v>6</v>
      </c>
      <c r="G305" s="38" t="s">
        <v>1515</v>
      </c>
      <c r="H305" s="41" t="s">
        <v>811</v>
      </c>
      <c r="I305" s="38"/>
      <c r="J305" s="38"/>
    </row>
    <row r="306" ht="16.5" spans="1:10">
      <c r="A306" s="38"/>
      <c r="B306" s="38"/>
      <c r="C306" s="41" t="s">
        <v>393</v>
      </c>
      <c r="D306" s="38" t="s">
        <v>151</v>
      </c>
      <c r="E306" s="38">
        <v>11</v>
      </c>
      <c r="F306" s="38">
        <v>7</v>
      </c>
      <c r="G306" s="38" t="s">
        <v>1516</v>
      </c>
      <c r="H306" s="41" t="s">
        <v>1286</v>
      </c>
      <c r="I306" s="38"/>
      <c r="J306" s="38"/>
    </row>
    <row r="307" ht="16.5" spans="1:10">
      <c r="A307" s="38"/>
      <c r="B307" s="38"/>
      <c r="C307" s="38"/>
      <c r="D307" s="38" t="s">
        <v>152</v>
      </c>
      <c r="E307" s="38">
        <v>12</v>
      </c>
      <c r="F307" s="38">
        <v>17</v>
      </c>
      <c r="G307" s="38" t="s">
        <v>1517</v>
      </c>
      <c r="H307" s="41" t="s">
        <v>1504</v>
      </c>
      <c r="I307" s="38"/>
      <c r="J307" s="38"/>
    </row>
    <row r="308" ht="15" spans="1:10">
      <c r="A308" s="38"/>
      <c r="B308" s="38"/>
      <c r="C308" s="38"/>
      <c r="D308" s="38" t="s">
        <v>154</v>
      </c>
      <c r="E308" s="38">
        <v>14</v>
      </c>
      <c r="F308" s="38">
        <v>21</v>
      </c>
      <c r="G308" s="38" t="s">
        <v>1518</v>
      </c>
      <c r="H308" s="38"/>
      <c r="I308" s="38"/>
      <c r="J308" s="38"/>
    </row>
    <row r="309" ht="16.5" spans="1:10">
      <c r="A309" s="38"/>
      <c r="B309" s="38"/>
      <c r="C309" s="41" t="s">
        <v>503</v>
      </c>
      <c r="D309" s="38" t="s">
        <v>1148</v>
      </c>
      <c r="E309" s="38">
        <v>15</v>
      </c>
      <c r="F309" s="38">
        <v>27</v>
      </c>
      <c r="G309" s="38" t="s">
        <v>1519</v>
      </c>
      <c r="H309" s="38"/>
      <c r="I309" s="38"/>
      <c r="J309" s="38"/>
    </row>
    <row r="310" ht="16.5" spans="1:10">
      <c r="A310" s="38"/>
      <c r="B310" s="38"/>
      <c r="C310" s="41" t="s">
        <v>351</v>
      </c>
      <c r="D310" s="38" t="s">
        <v>302</v>
      </c>
      <c r="E310" s="52">
        <v>21</v>
      </c>
      <c r="F310" s="38">
        <v>32</v>
      </c>
      <c r="G310" s="40" t="s">
        <v>1520</v>
      </c>
      <c r="H310" s="38"/>
      <c r="I310" s="38"/>
      <c r="J310" s="38"/>
    </row>
    <row r="311" ht="16.5" spans="1:10">
      <c r="A311" s="38"/>
      <c r="B311" s="38"/>
      <c r="C311" s="38"/>
      <c r="D311" s="38" t="s">
        <v>166</v>
      </c>
      <c r="E311" s="38">
        <v>23</v>
      </c>
      <c r="F311" s="38">
        <v>34</v>
      </c>
      <c r="G311" s="40" t="s">
        <v>1521</v>
      </c>
      <c r="H311" s="41" t="s">
        <v>333</v>
      </c>
      <c r="I311" s="38"/>
      <c r="J311" s="38"/>
    </row>
    <row r="312" ht="15" spans="1:10">
      <c r="A312" s="38"/>
      <c r="B312" s="38"/>
      <c r="C312" s="38"/>
      <c r="D312" s="38" t="s">
        <v>167</v>
      </c>
      <c r="E312" s="38">
        <v>25</v>
      </c>
      <c r="F312" s="38">
        <v>37</v>
      </c>
      <c r="G312" s="40" t="s">
        <v>1522</v>
      </c>
      <c r="H312" s="38"/>
      <c r="I312" s="38"/>
      <c r="J312" s="38"/>
    </row>
    <row r="313" ht="15" spans="1:10">
      <c r="A313" s="38"/>
      <c r="B313" s="38"/>
      <c r="C313" s="38"/>
      <c r="D313" s="38" t="s">
        <v>1482</v>
      </c>
      <c r="E313" s="52">
        <v>36</v>
      </c>
      <c r="F313" s="38">
        <v>42</v>
      </c>
      <c r="G313" s="38" t="s">
        <v>1523</v>
      </c>
      <c r="H313" s="38"/>
      <c r="I313" s="38"/>
      <c r="J313" s="38"/>
    </row>
    <row r="314" ht="15" spans="1:10">
      <c r="A314" s="38"/>
      <c r="B314" s="38"/>
      <c r="C314" s="38"/>
      <c r="D314" s="38" t="s">
        <v>1524</v>
      </c>
      <c r="E314" s="52">
        <v>53</v>
      </c>
      <c r="F314" s="38"/>
      <c r="G314" s="40"/>
      <c r="H314" s="38"/>
      <c r="I314" s="38"/>
      <c r="J314" s="38"/>
    </row>
    <row r="315" ht="15" spans="1:10">
      <c r="A315" s="38" t="s">
        <v>306</v>
      </c>
      <c r="B315" s="38"/>
      <c r="C315" s="38"/>
      <c r="D315" s="38" t="s">
        <v>307</v>
      </c>
      <c r="E315" s="38"/>
      <c r="F315" s="38" t="s">
        <v>307</v>
      </c>
      <c r="G315" s="38"/>
      <c r="H315" s="38" t="s">
        <v>1525</v>
      </c>
      <c r="I315" s="38"/>
      <c r="J315" s="38"/>
    </row>
    <row r="316" ht="15" spans="1:10">
      <c r="A316" s="38" t="s">
        <v>309</v>
      </c>
      <c r="B316" s="38"/>
      <c r="C316" s="38"/>
      <c r="D316" s="38" t="s">
        <v>310</v>
      </c>
      <c r="E316" s="38"/>
      <c r="F316" s="38" t="s">
        <v>310</v>
      </c>
      <c r="G316" s="38"/>
      <c r="H316" s="38" t="s">
        <v>655</v>
      </c>
      <c r="I316" s="38"/>
      <c r="J316" s="38"/>
    </row>
    <row r="317" ht="16.5" spans="1:10">
      <c r="A317" s="52"/>
      <c r="B317" s="52"/>
      <c r="C317" s="52"/>
      <c r="D317" s="38"/>
      <c r="E317" s="42" t="s">
        <v>317</v>
      </c>
      <c r="F317" s="42" t="s">
        <v>317</v>
      </c>
      <c r="G317" s="41" t="s">
        <v>345</v>
      </c>
      <c r="H317" s="38" t="s">
        <v>1526</v>
      </c>
      <c r="I317" s="38"/>
      <c r="J317" s="38"/>
    </row>
    <row r="318" ht="16.5" spans="1:10">
      <c r="A318" s="52"/>
      <c r="B318" s="52"/>
      <c r="C318" s="52"/>
      <c r="D318" s="38"/>
      <c r="E318" s="43" t="s">
        <v>319</v>
      </c>
      <c r="F318" s="43" t="s">
        <v>319</v>
      </c>
      <c r="G318" s="41" t="s">
        <v>1058</v>
      </c>
      <c r="H318" s="38" t="s">
        <v>1507</v>
      </c>
      <c r="I318" s="38"/>
      <c r="J318" s="38"/>
    </row>
    <row r="319" ht="15" spans="1:10">
      <c r="A319" s="46" t="s">
        <v>1527</v>
      </c>
      <c r="B319" s="46"/>
      <c r="C319" s="46"/>
      <c r="D319" s="46"/>
      <c r="E319" s="46"/>
      <c r="F319" s="46"/>
      <c r="G319" s="46"/>
      <c r="H319" s="46"/>
      <c r="I319" s="46"/>
      <c r="J319" s="46"/>
    </row>
    <row r="320" ht="15" spans="1:10">
      <c r="A320" s="47" t="s">
        <v>320</v>
      </c>
      <c r="B320" s="47"/>
      <c r="C320" s="47"/>
      <c r="D320" s="47"/>
      <c r="E320" s="47"/>
      <c r="F320" s="47"/>
      <c r="G320" s="47"/>
      <c r="H320" s="47"/>
      <c r="I320" s="47"/>
      <c r="J320" s="47"/>
    </row>
    <row r="321" ht="22.5" spans="1:10">
      <c r="A321" s="50" t="s">
        <v>1528</v>
      </c>
      <c r="B321" s="50"/>
      <c r="C321" s="50"/>
      <c r="D321" s="50"/>
      <c r="E321" s="50"/>
      <c r="F321" s="50"/>
      <c r="G321" s="50"/>
      <c r="H321" s="50"/>
      <c r="I321" s="50"/>
      <c r="J321" s="50"/>
    </row>
    <row r="322" ht="15" spans="1:10">
      <c r="A322" s="51" t="s">
        <v>239</v>
      </c>
      <c r="B322" s="51" t="s">
        <v>1529</v>
      </c>
      <c r="C322" s="51"/>
      <c r="D322" s="51"/>
      <c r="E322" s="51" t="s">
        <v>241</v>
      </c>
      <c r="F322" s="51"/>
      <c r="G322" s="51" t="s">
        <v>242</v>
      </c>
      <c r="H322" s="51"/>
      <c r="I322" s="51" t="s">
        <v>243</v>
      </c>
      <c r="J322" s="51">
        <v>10860</v>
      </c>
    </row>
    <row r="323" ht="15" spans="1:10">
      <c r="A323" s="52" t="s">
        <v>60</v>
      </c>
      <c r="B323" s="52" t="s">
        <v>90</v>
      </c>
      <c r="C323" s="52"/>
      <c r="D323" s="52" t="s">
        <v>245</v>
      </c>
      <c r="E323" s="52" t="s">
        <v>1530</v>
      </c>
      <c r="F323" s="52"/>
      <c r="G323" s="52" t="s">
        <v>247</v>
      </c>
      <c r="H323" s="52" t="s">
        <v>1531</v>
      </c>
      <c r="I323" s="52" t="s">
        <v>249</v>
      </c>
      <c r="J323" s="52" t="s">
        <v>1532</v>
      </c>
    </row>
    <row r="324" ht="15" spans="1:10">
      <c r="A324" s="52" t="s">
        <v>251</v>
      </c>
      <c r="B324" s="52" t="s">
        <v>1533</v>
      </c>
      <c r="C324" s="52"/>
      <c r="D324" s="52" t="s">
        <v>253</v>
      </c>
      <c r="E324" s="52" t="s">
        <v>1534</v>
      </c>
      <c r="F324" s="52"/>
      <c r="G324" s="52" t="s">
        <v>255</v>
      </c>
      <c r="H324" s="52" t="s">
        <v>1238</v>
      </c>
      <c r="I324" s="38" t="s">
        <v>257</v>
      </c>
      <c r="J324" s="38" t="s">
        <v>1535</v>
      </c>
    </row>
    <row r="325" ht="31.5" spans="1:10">
      <c r="A325" s="39" t="s">
        <v>1240</v>
      </c>
      <c r="B325" s="39"/>
      <c r="C325" s="39">
        <v>0</v>
      </c>
      <c r="D325" s="39"/>
      <c r="E325" s="39"/>
      <c r="F325" s="39">
        <v>1</v>
      </c>
      <c r="G325" s="39"/>
      <c r="H325" s="39"/>
      <c r="I325" s="39" t="s">
        <v>1502</v>
      </c>
      <c r="J325" s="39"/>
    </row>
    <row r="326" ht="15" spans="1:10">
      <c r="A326" s="39"/>
      <c r="B326" s="39"/>
      <c r="C326" s="52">
        <v>0</v>
      </c>
      <c r="D326" s="52"/>
      <c r="E326" s="52" t="s">
        <v>261</v>
      </c>
      <c r="F326" s="52"/>
      <c r="G326" s="52">
        <v>1</v>
      </c>
      <c r="H326" s="52"/>
      <c r="I326" s="39"/>
      <c r="J326" s="39"/>
    </row>
    <row r="327" ht="15" spans="1:10">
      <c r="A327" s="39"/>
      <c r="B327" s="39"/>
      <c r="C327" s="52">
        <v>0</v>
      </c>
      <c r="D327" s="52"/>
      <c r="E327" s="52" t="s">
        <v>262</v>
      </c>
      <c r="F327" s="52"/>
      <c r="G327" s="52">
        <v>0</v>
      </c>
      <c r="H327" s="52"/>
      <c r="I327" s="39"/>
      <c r="J327" s="39"/>
    </row>
    <row r="328" ht="15" spans="1:10">
      <c r="A328" s="52" t="s">
        <v>263</v>
      </c>
      <c r="B328" s="52"/>
      <c r="C328" s="52"/>
      <c r="D328" s="52"/>
      <c r="E328" s="52"/>
      <c r="F328" s="52" t="s">
        <v>263</v>
      </c>
      <c r="G328" s="52"/>
      <c r="H328" s="52"/>
      <c r="I328" s="52"/>
      <c r="J328" s="52"/>
    </row>
    <row r="329" ht="15" spans="1:10">
      <c r="A329" s="52" t="s">
        <v>104</v>
      </c>
      <c r="B329" s="52" t="s">
        <v>103</v>
      </c>
      <c r="C329" s="52" t="s">
        <v>264</v>
      </c>
      <c r="D329" s="52" t="s">
        <v>265</v>
      </c>
      <c r="E329" s="52" t="s">
        <v>92</v>
      </c>
      <c r="F329" s="52" t="s">
        <v>92</v>
      </c>
      <c r="G329" s="52" t="s">
        <v>265</v>
      </c>
      <c r="H329" s="52" t="s">
        <v>264</v>
      </c>
      <c r="I329" s="52" t="s">
        <v>103</v>
      </c>
      <c r="J329" s="52" t="s">
        <v>104</v>
      </c>
    </row>
    <row r="330" ht="15" spans="1:10">
      <c r="A330" s="38"/>
      <c r="B330" s="38"/>
      <c r="C330" s="38"/>
      <c r="D330" s="38" t="s">
        <v>130</v>
      </c>
      <c r="E330" s="38">
        <v>1</v>
      </c>
      <c r="F330" s="38">
        <v>2</v>
      </c>
      <c r="G330" s="38" t="s">
        <v>1514</v>
      </c>
      <c r="H330" s="38"/>
      <c r="I330" s="38"/>
      <c r="J330" s="38"/>
    </row>
    <row r="331" ht="16.5" spans="1:10">
      <c r="A331" s="38"/>
      <c r="B331" s="41" t="s">
        <v>876</v>
      </c>
      <c r="C331" s="38"/>
      <c r="D331" s="38" t="s">
        <v>1461</v>
      </c>
      <c r="E331" s="38">
        <v>2</v>
      </c>
      <c r="F331" s="38">
        <v>10</v>
      </c>
      <c r="G331" s="38" t="s">
        <v>1503</v>
      </c>
      <c r="H331" s="38"/>
      <c r="I331" s="38"/>
      <c r="J331" s="38"/>
    </row>
    <row r="332" ht="16.5" spans="1:10">
      <c r="A332" s="38"/>
      <c r="B332" s="38"/>
      <c r="C332" s="38"/>
      <c r="D332" s="38" t="s">
        <v>137</v>
      </c>
      <c r="E332" s="38">
        <v>3</v>
      </c>
      <c r="F332" s="38">
        <v>11</v>
      </c>
      <c r="G332" s="38" t="s">
        <v>1110</v>
      </c>
      <c r="H332" s="41" t="s">
        <v>595</v>
      </c>
      <c r="I332" s="38"/>
      <c r="J332" s="38"/>
    </row>
    <row r="333" ht="16.5" spans="1:10">
      <c r="A333" s="38"/>
      <c r="B333" s="38"/>
      <c r="C333" s="38"/>
      <c r="D333" s="38" t="s">
        <v>138</v>
      </c>
      <c r="E333" s="38">
        <v>4</v>
      </c>
      <c r="F333" s="38">
        <v>14</v>
      </c>
      <c r="G333" s="38" t="s">
        <v>1505</v>
      </c>
      <c r="H333" s="41" t="s">
        <v>465</v>
      </c>
      <c r="I333" s="38"/>
      <c r="J333" s="40"/>
    </row>
    <row r="334" ht="15" spans="1:10">
      <c r="A334" s="38"/>
      <c r="B334" s="38"/>
      <c r="C334" s="38"/>
      <c r="D334" s="38" t="s">
        <v>410</v>
      </c>
      <c r="E334" s="38">
        <v>9</v>
      </c>
      <c r="F334" s="38">
        <v>19</v>
      </c>
      <c r="G334" s="40" t="s">
        <v>1506</v>
      </c>
      <c r="H334" s="38"/>
      <c r="I334" s="38"/>
      <c r="J334" s="38"/>
    </row>
    <row r="335" ht="16.5" spans="1:10">
      <c r="A335" s="38"/>
      <c r="B335" s="38"/>
      <c r="C335" s="41" t="s">
        <v>345</v>
      </c>
      <c r="D335" s="38" t="s">
        <v>1148</v>
      </c>
      <c r="E335" s="38">
        <v>15</v>
      </c>
      <c r="F335" s="38">
        <v>27</v>
      </c>
      <c r="G335" s="38" t="s">
        <v>1519</v>
      </c>
      <c r="H335" s="38"/>
      <c r="I335" s="38"/>
      <c r="J335" s="38"/>
    </row>
    <row r="336" ht="16.5" spans="1:10">
      <c r="A336" s="38"/>
      <c r="B336" s="38"/>
      <c r="C336" s="41" t="s">
        <v>1014</v>
      </c>
      <c r="D336" s="38" t="s">
        <v>156</v>
      </c>
      <c r="E336" s="38">
        <v>16</v>
      </c>
      <c r="F336" s="38">
        <v>28</v>
      </c>
      <c r="G336" s="38" t="s">
        <v>1510</v>
      </c>
      <c r="H336" s="41" t="s">
        <v>355</v>
      </c>
      <c r="I336" s="38"/>
      <c r="J336" s="40"/>
    </row>
    <row r="337" ht="16.5" spans="1:10">
      <c r="A337" s="38"/>
      <c r="B337" s="41" t="s">
        <v>1109</v>
      </c>
      <c r="C337" s="41" t="s">
        <v>350</v>
      </c>
      <c r="D337" s="38" t="s">
        <v>162</v>
      </c>
      <c r="E337" s="38">
        <v>20</v>
      </c>
      <c r="F337" s="38">
        <v>29</v>
      </c>
      <c r="G337" s="40" t="s">
        <v>1511</v>
      </c>
      <c r="H337" s="38"/>
      <c r="I337" s="38"/>
      <c r="J337" s="38"/>
    </row>
    <row r="338" ht="16.5" spans="1:10">
      <c r="A338" s="38"/>
      <c r="B338" s="38"/>
      <c r="C338" s="41" t="s">
        <v>739</v>
      </c>
      <c r="D338" s="38" t="s">
        <v>166</v>
      </c>
      <c r="E338" s="38">
        <v>23</v>
      </c>
      <c r="F338" s="38">
        <v>40</v>
      </c>
      <c r="G338" s="40" t="s">
        <v>1360</v>
      </c>
      <c r="H338" s="41" t="s">
        <v>972</v>
      </c>
      <c r="I338" s="38"/>
      <c r="J338" s="40"/>
    </row>
    <row r="339" ht="15" spans="1:10">
      <c r="A339" s="38"/>
      <c r="B339" s="51"/>
      <c r="C339" s="38"/>
      <c r="D339" s="38" t="s">
        <v>358</v>
      </c>
      <c r="E339" s="51">
        <v>97</v>
      </c>
      <c r="F339" s="38">
        <v>45</v>
      </c>
      <c r="G339" s="38" t="s">
        <v>1512</v>
      </c>
      <c r="H339" s="38"/>
      <c r="I339" s="38"/>
      <c r="J339" s="38"/>
    </row>
    <row r="340" ht="16.5" spans="1:10">
      <c r="A340" s="38"/>
      <c r="B340" s="53" t="s">
        <v>517</v>
      </c>
      <c r="C340" s="41" t="s">
        <v>351</v>
      </c>
      <c r="D340" s="38" t="s">
        <v>1472</v>
      </c>
      <c r="E340" s="52">
        <v>98</v>
      </c>
      <c r="F340" s="38">
        <v>48</v>
      </c>
      <c r="G340" s="40" t="s">
        <v>1513</v>
      </c>
      <c r="H340" s="38"/>
      <c r="I340" s="38"/>
      <c r="J340" s="40"/>
    </row>
    <row r="341" ht="15" spans="1:10">
      <c r="A341" s="54" t="s">
        <v>290</v>
      </c>
      <c r="B341" s="54"/>
      <c r="C341" s="54"/>
      <c r="D341" s="54"/>
      <c r="E341" s="54"/>
      <c r="F341" s="52" t="s">
        <v>290</v>
      </c>
      <c r="G341" s="52"/>
      <c r="H341" s="52"/>
      <c r="I341" s="52"/>
      <c r="J341" s="52"/>
    </row>
    <row r="342" ht="15" spans="1:10">
      <c r="A342" s="54" t="s">
        <v>104</v>
      </c>
      <c r="B342" s="54" t="s">
        <v>103</v>
      </c>
      <c r="C342" s="52" t="s">
        <v>291</v>
      </c>
      <c r="D342" s="52" t="s">
        <v>265</v>
      </c>
      <c r="E342" s="52" t="s">
        <v>92</v>
      </c>
      <c r="F342" s="52" t="s">
        <v>92</v>
      </c>
      <c r="G342" s="52" t="s">
        <v>265</v>
      </c>
      <c r="H342" s="52" t="s">
        <v>291</v>
      </c>
      <c r="I342" s="52" t="s">
        <v>103</v>
      </c>
      <c r="J342" s="52" t="s">
        <v>104</v>
      </c>
    </row>
    <row r="343" ht="16.5" spans="1:10">
      <c r="A343" s="38"/>
      <c r="B343" s="38"/>
      <c r="C343" s="41" t="s">
        <v>1014</v>
      </c>
      <c r="D343" s="38" t="s">
        <v>151</v>
      </c>
      <c r="E343" s="38">
        <v>11</v>
      </c>
      <c r="F343" s="38">
        <v>6</v>
      </c>
      <c r="G343" s="38" t="s">
        <v>1515</v>
      </c>
      <c r="H343" s="41" t="s">
        <v>355</v>
      </c>
      <c r="I343" s="38"/>
      <c r="J343" s="38"/>
    </row>
    <row r="344" ht="16.5" spans="1:10">
      <c r="A344" s="38"/>
      <c r="B344" s="38"/>
      <c r="C344" s="38"/>
      <c r="D344" s="38" t="s">
        <v>152</v>
      </c>
      <c r="E344" s="38">
        <v>12</v>
      </c>
      <c r="F344" s="38">
        <v>7</v>
      </c>
      <c r="G344" s="38" t="s">
        <v>1516</v>
      </c>
      <c r="H344" s="41" t="s">
        <v>972</v>
      </c>
      <c r="I344" s="38"/>
      <c r="J344" s="38"/>
    </row>
    <row r="345" ht="15" spans="1:10">
      <c r="A345" s="38"/>
      <c r="B345" s="38"/>
      <c r="C345" s="38"/>
      <c r="D345" s="38" t="s">
        <v>154</v>
      </c>
      <c r="E345" s="38">
        <v>14</v>
      </c>
      <c r="F345" s="38">
        <v>8</v>
      </c>
      <c r="G345" s="38" t="s">
        <v>1536</v>
      </c>
      <c r="H345" s="38"/>
      <c r="I345" s="38"/>
      <c r="J345" s="38"/>
    </row>
    <row r="346" ht="16.5" spans="1:10">
      <c r="A346" s="38"/>
      <c r="B346" s="38"/>
      <c r="C346" s="41" t="s">
        <v>739</v>
      </c>
      <c r="D346" s="38" t="s">
        <v>161</v>
      </c>
      <c r="E346" s="38">
        <v>19</v>
      </c>
      <c r="F346" s="38">
        <v>16</v>
      </c>
      <c r="G346" s="38" t="s">
        <v>1537</v>
      </c>
      <c r="H346" s="38"/>
      <c r="I346" s="38"/>
      <c r="J346" s="38"/>
    </row>
    <row r="347" ht="16.5" spans="1:10">
      <c r="A347" s="38"/>
      <c r="B347" s="38"/>
      <c r="C347" s="38"/>
      <c r="D347" s="38" t="s">
        <v>302</v>
      </c>
      <c r="E347" s="52">
        <v>21</v>
      </c>
      <c r="F347" s="38">
        <v>17</v>
      </c>
      <c r="G347" s="38" t="s">
        <v>1517</v>
      </c>
      <c r="H347" s="41" t="s">
        <v>595</v>
      </c>
      <c r="I347" s="38"/>
      <c r="J347" s="38"/>
    </row>
    <row r="348" ht="16.5" spans="1:10">
      <c r="A348" s="38"/>
      <c r="B348" s="38"/>
      <c r="C348" s="38"/>
      <c r="D348" s="38" t="s">
        <v>167</v>
      </c>
      <c r="E348" s="38">
        <v>25</v>
      </c>
      <c r="F348" s="38">
        <v>20</v>
      </c>
      <c r="G348" s="38" t="s">
        <v>1507</v>
      </c>
      <c r="H348" s="41" t="s">
        <v>465</v>
      </c>
      <c r="I348" s="38"/>
      <c r="J348" s="38"/>
    </row>
    <row r="349" ht="15" spans="1:10">
      <c r="A349" s="38"/>
      <c r="B349" s="52"/>
      <c r="C349" s="38"/>
      <c r="D349" s="38" t="s">
        <v>169</v>
      </c>
      <c r="E349" s="38">
        <v>27</v>
      </c>
      <c r="F349" s="38">
        <v>21</v>
      </c>
      <c r="G349" s="38" t="s">
        <v>1518</v>
      </c>
      <c r="H349" s="38"/>
      <c r="I349" s="38"/>
      <c r="J349" s="40"/>
    </row>
    <row r="350" ht="16.5" spans="1:10">
      <c r="A350" s="38"/>
      <c r="B350" s="38"/>
      <c r="C350" s="41" t="s">
        <v>345</v>
      </c>
      <c r="D350" s="38" t="s">
        <v>173</v>
      </c>
      <c r="E350" s="38">
        <v>32</v>
      </c>
      <c r="F350" s="38">
        <v>23</v>
      </c>
      <c r="G350" s="38" t="s">
        <v>1508</v>
      </c>
      <c r="H350" s="38"/>
      <c r="I350" s="38"/>
      <c r="J350" s="40"/>
    </row>
    <row r="351" ht="16.5" spans="1:10">
      <c r="A351" s="38"/>
      <c r="B351" s="41" t="s">
        <v>492</v>
      </c>
      <c r="C351" s="41" t="s">
        <v>350</v>
      </c>
      <c r="D351" s="38" t="s">
        <v>1482</v>
      </c>
      <c r="E351" s="52">
        <v>36</v>
      </c>
      <c r="F351" s="38">
        <v>25</v>
      </c>
      <c r="G351" s="40" t="s">
        <v>1509</v>
      </c>
      <c r="H351" s="38"/>
      <c r="I351" s="38"/>
      <c r="J351" s="40"/>
    </row>
    <row r="352" ht="15" spans="1:10">
      <c r="A352" s="38"/>
      <c r="B352" s="52"/>
      <c r="C352" s="38"/>
      <c r="D352" s="38" t="s">
        <v>1538</v>
      </c>
      <c r="E352" s="38">
        <v>49</v>
      </c>
      <c r="F352" s="38">
        <v>32</v>
      </c>
      <c r="G352" s="40" t="s">
        <v>1520</v>
      </c>
      <c r="H352" s="38"/>
      <c r="I352" s="38"/>
      <c r="J352" s="38"/>
    </row>
    <row r="353" ht="16.5" spans="1:10">
      <c r="A353" s="38"/>
      <c r="B353" s="52"/>
      <c r="C353" s="41" t="s">
        <v>351</v>
      </c>
      <c r="D353" s="38" t="s">
        <v>1539</v>
      </c>
      <c r="E353" s="52">
        <v>52</v>
      </c>
      <c r="F353" s="38">
        <v>34</v>
      </c>
      <c r="G353" s="40" t="s">
        <v>1521</v>
      </c>
      <c r="H353" s="38"/>
      <c r="I353" s="38"/>
      <c r="J353" s="38"/>
    </row>
    <row r="354" ht="15" spans="1:10">
      <c r="A354" s="38"/>
      <c r="B354" s="52"/>
      <c r="C354" s="38"/>
      <c r="D354" s="38" t="s">
        <v>1524</v>
      </c>
      <c r="E354" s="52">
        <v>53</v>
      </c>
      <c r="F354" s="38">
        <v>46</v>
      </c>
      <c r="G354" s="40" t="s">
        <v>1540</v>
      </c>
      <c r="H354" s="38"/>
      <c r="I354" s="38"/>
      <c r="J354" s="38"/>
    </row>
    <row r="355" ht="15" spans="1:10">
      <c r="A355" s="38" t="s">
        <v>306</v>
      </c>
      <c r="B355" s="38"/>
      <c r="C355" s="38"/>
      <c r="D355" s="38" t="s">
        <v>307</v>
      </c>
      <c r="E355" s="38"/>
      <c r="F355" s="38" t="s">
        <v>307</v>
      </c>
      <c r="G355" s="38"/>
      <c r="H355" s="38" t="s">
        <v>1525</v>
      </c>
      <c r="I355" s="38"/>
      <c r="J355" s="38"/>
    </row>
    <row r="356" ht="15" spans="1:10">
      <c r="A356" s="38" t="s">
        <v>309</v>
      </c>
      <c r="B356" s="38"/>
      <c r="C356" s="38"/>
      <c r="D356" s="38" t="s">
        <v>310</v>
      </c>
      <c r="E356" s="38"/>
      <c r="F356" s="38" t="s">
        <v>310</v>
      </c>
      <c r="G356" s="38"/>
      <c r="H356" s="38" t="s">
        <v>1541</v>
      </c>
      <c r="I356" s="38"/>
      <c r="J356" s="38"/>
    </row>
    <row r="357" ht="16.5" spans="1:10">
      <c r="A357" s="52"/>
      <c r="B357" s="52"/>
      <c r="C357" s="52"/>
      <c r="D357" s="38"/>
      <c r="E357" s="42" t="s">
        <v>317</v>
      </c>
      <c r="F357" s="42" t="s">
        <v>317</v>
      </c>
      <c r="G357" s="41" t="s">
        <v>268</v>
      </c>
      <c r="H357" s="38" t="s">
        <v>1542</v>
      </c>
      <c r="I357" s="38"/>
      <c r="J357" s="38"/>
    </row>
    <row r="358" ht="16.5" spans="1:10">
      <c r="A358" s="52"/>
      <c r="B358" s="52"/>
      <c r="C358" s="52"/>
      <c r="D358" s="38"/>
      <c r="E358" s="43" t="s">
        <v>319</v>
      </c>
      <c r="F358" s="43" t="s">
        <v>319</v>
      </c>
      <c r="G358" s="38"/>
      <c r="H358" s="41"/>
      <c r="I358" s="41"/>
      <c r="J358" s="41"/>
    </row>
    <row r="359" ht="15" spans="1:10">
      <c r="A359" s="44" t="s">
        <v>320</v>
      </c>
      <c r="B359" s="44"/>
      <c r="C359" s="44"/>
      <c r="D359" s="44"/>
      <c r="E359" s="44"/>
      <c r="F359" s="44"/>
      <c r="G359" s="44"/>
      <c r="H359" s="44"/>
      <c r="I359" s="44"/>
      <c r="J359" s="44"/>
    </row>
    <row r="360" ht="22.5" spans="1:10">
      <c r="A360" s="37" t="s">
        <v>1543</v>
      </c>
      <c r="B360" s="37"/>
      <c r="C360" s="37"/>
      <c r="D360" s="37"/>
      <c r="E360" s="37"/>
      <c r="F360" s="37"/>
      <c r="G360" s="37"/>
      <c r="H360" s="37"/>
      <c r="I360" s="37"/>
      <c r="J360" s="37"/>
    </row>
    <row r="361" ht="15" spans="1:10">
      <c r="A361" s="38" t="s">
        <v>239</v>
      </c>
      <c r="B361" s="38" t="s">
        <v>1544</v>
      </c>
      <c r="C361" s="38"/>
      <c r="D361" s="38"/>
      <c r="E361" s="38" t="s">
        <v>241</v>
      </c>
      <c r="F361" s="38"/>
      <c r="G361" s="38" t="s">
        <v>1545</v>
      </c>
      <c r="H361" s="38"/>
      <c r="I361" s="38" t="s">
        <v>243</v>
      </c>
      <c r="J361" s="38">
        <v>9482</v>
      </c>
    </row>
    <row r="362" ht="15" spans="1:10">
      <c r="A362" s="38" t="s">
        <v>60</v>
      </c>
      <c r="B362" s="38" t="s">
        <v>1546</v>
      </c>
      <c r="C362" s="38"/>
      <c r="D362" s="38" t="s">
        <v>245</v>
      </c>
      <c r="E362" s="38" t="s">
        <v>1547</v>
      </c>
      <c r="F362" s="38"/>
      <c r="G362" s="38" t="s">
        <v>247</v>
      </c>
      <c r="H362" s="38" t="s">
        <v>1548</v>
      </c>
      <c r="I362" s="38" t="s">
        <v>249</v>
      </c>
      <c r="J362" s="38" t="s">
        <v>1549</v>
      </c>
    </row>
    <row r="363" ht="15" spans="1:10">
      <c r="A363" s="38" t="s">
        <v>251</v>
      </c>
      <c r="B363" s="38" t="s">
        <v>1550</v>
      </c>
      <c r="C363" s="38"/>
      <c r="D363" s="38" t="s">
        <v>253</v>
      </c>
      <c r="E363" s="38" t="s">
        <v>1551</v>
      </c>
      <c r="F363" s="38"/>
      <c r="G363" s="38" t="s">
        <v>255</v>
      </c>
      <c r="H363" s="38" t="s">
        <v>1552</v>
      </c>
      <c r="I363" s="38" t="s">
        <v>257</v>
      </c>
      <c r="J363" s="38" t="s">
        <v>1553</v>
      </c>
    </row>
    <row r="364" ht="31.5" spans="1:10">
      <c r="A364" s="39" t="s">
        <v>1502</v>
      </c>
      <c r="B364" s="39"/>
      <c r="C364" s="39">
        <v>4</v>
      </c>
      <c r="D364" s="39"/>
      <c r="E364" s="39"/>
      <c r="F364" s="39">
        <v>1</v>
      </c>
      <c r="G364" s="39"/>
      <c r="H364" s="39"/>
      <c r="I364" s="39" t="s">
        <v>1240</v>
      </c>
      <c r="J364" s="39"/>
    </row>
    <row r="365" ht="15" spans="1:10">
      <c r="A365" s="39"/>
      <c r="B365" s="39"/>
      <c r="C365" s="38">
        <v>3</v>
      </c>
      <c r="D365" s="38"/>
      <c r="E365" s="38" t="s">
        <v>261</v>
      </c>
      <c r="F365" s="38"/>
      <c r="G365" s="38">
        <v>1</v>
      </c>
      <c r="H365" s="38"/>
      <c r="I365" s="39"/>
      <c r="J365" s="39"/>
    </row>
    <row r="366" ht="15" spans="1:10">
      <c r="A366" s="39"/>
      <c r="B366" s="39"/>
      <c r="C366" s="38">
        <v>1</v>
      </c>
      <c r="D366" s="38"/>
      <c r="E366" s="38" t="s">
        <v>262</v>
      </c>
      <c r="F366" s="38"/>
      <c r="G366" s="38">
        <v>0</v>
      </c>
      <c r="H366" s="38"/>
      <c r="I366" s="39"/>
      <c r="J366" s="39"/>
    </row>
    <row r="367" ht="15" spans="1:10">
      <c r="A367" s="38" t="s">
        <v>263</v>
      </c>
      <c r="B367" s="38"/>
      <c r="C367" s="38"/>
      <c r="D367" s="38"/>
      <c r="E367" s="38"/>
      <c r="F367" s="38" t="s">
        <v>263</v>
      </c>
      <c r="G367" s="38"/>
      <c r="H367" s="38"/>
      <c r="I367" s="38"/>
      <c r="J367" s="38"/>
    </row>
    <row r="368" ht="15" spans="1:10">
      <c r="A368" s="38" t="s">
        <v>104</v>
      </c>
      <c r="B368" s="38" t="s">
        <v>103</v>
      </c>
      <c r="C368" s="38" t="s">
        <v>264</v>
      </c>
      <c r="D368" s="38" t="s">
        <v>265</v>
      </c>
      <c r="E368" s="38" t="s">
        <v>92</v>
      </c>
      <c r="F368" s="38" t="s">
        <v>92</v>
      </c>
      <c r="G368" s="38" t="s">
        <v>265</v>
      </c>
      <c r="H368" s="38" t="s">
        <v>264</v>
      </c>
      <c r="I368" s="38" t="s">
        <v>103</v>
      </c>
      <c r="J368" s="38" t="s">
        <v>104</v>
      </c>
    </row>
    <row r="369" ht="15" spans="1:10">
      <c r="A369" s="38"/>
      <c r="B369" s="38"/>
      <c r="C369" s="38"/>
      <c r="D369" s="38" t="s">
        <v>1514</v>
      </c>
      <c r="E369" s="38">
        <v>2</v>
      </c>
      <c r="F369" s="38">
        <v>1</v>
      </c>
      <c r="G369" s="38" t="s">
        <v>130</v>
      </c>
      <c r="H369" s="38"/>
      <c r="I369" s="38"/>
      <c r="J369" s="38"/>
    </row>
    <row r="370" ht="16.5" spans="1:10">
      <c r="A370" s="38"/>
      <c r="B370" s="38"/>
      <c r="C370" s="41" t="s">
        <v>595</v>
      </c>
      <c r="D370" s="38" t="s">
        <v>1503</v>
      </c>
      <c r="E370" s="38">
        <v>10</v>
      </c>
      <c r="F370" s="38">
        <v>2</v>
      </c>
      <c r="G370" s="38" t="s">
        <v>1461</v>
      </c>
      <c r="H370" s="38"/>
      <c r="I370" s="38"/>
      <c r="J370" s="38"/>
    </row>
    <row r="371" ht="16.5" spans="1:10">
      <c r="A371" s="38"/>
      <c r="B371" s="38"/>
      <c r="C371" s="41" t="s">
        <v>1093</v>
      </c>
      <c r="D371" s="38" t="s">
        <v>1110</v>
      </c>
      <c r="E371" s="38">
        <v>11</v>
      </c>
      <c r="F371" s="38">
        <v>3</v>
      </c>
      <c r="G371" s="38" t="s">
        <v>137</v>
      </c>
      <c r="H371" s="38"/>
      <c r="I371" s="38"/>
      <c r="J371" s="38"/>
    </row>
    <row r="372" ht="16.5" spans="1:10">
      <c r="A372" s="40"/>
      <c r="B372" s="38"/>
      <c r="C372" s="41" t="s">
        <v>439</v>
      </c>
      <c r="D372" s="38" t="s">
        <v>1505</v>
      </c>
      <c r="E372" s="38">
        <v>14</v>
      </c>
      <c r="F372" s="38">
        <v>9</v>
      </c>
      <c r="G372" s="38" t="s">
        <v>410</v>
      </c>
      <c r="H372" s="38"/>
      <c r="I372" s="38"/>
      <c r="J372" s="38"/>
    </row>
    <row r="373" ht="15" spans="1:10">
      <c r="A373" s="38"/>
      <c r="B373" s="38"/>
      <c r="C373" s="38"/>
      <c r="D373" s="40" t="s">
        <v>1506</v>
      </c>
      <c r="E373" s="38">
        <v>19</v>
      </c>
      <c r="F373" s="38">
        <v>13</v>
      </c>
      <c r="G373" s="38" t="s">
        <v>153</v>
      </c>
      <c r="H373" s="38"/>
      <c r="I373" s="38"/>
      <c r="J373" s="38"/>
    </row>
    <row r="374" ht="16.5" spans="1:10">
      <c r="A374" s="38"/>
      <c r="B374" s="41" t="s">
        <v>351</v>
      </c>
      <c r="C374" s="38"/>
      <c r="D374" s="38" t="s">
        <v>1508</v>
      </c>
      <c r="E374" s="38">
        <v>23</v>
      </c>
      <c r="F374" s="38">
        <v>16</v>
      </c>
      <c r="G374" s="38" t="s">
        <v>156</v>
      </c>
      <c r="H374" s="41" t="s">
        <v>465</v>
      </c>
      <c r="I374" s="41" t="s">
        <v>1005</v>
      </c>
      <c r="J374" s="38"/>
    </row>
    <row r="375" ht="16.5" spans="1:10">
      <c r="A375" s="40"/>
      <c r="B375" s="38"/>
      <c r="C375" s="38"/>
      <c r="D375" s="38" t="s">
        <v>1510</v>
      </c>
      <c r="E375" s="38">
        <v>28</v>
      </c>
      <c r="F375" s="38">
        <v>19</v>
      </c>
      <c r="G375" s="38" t="s">
        <v>161</v>
      </c>
      <c r="H375" s="41" t="s">
        <v>742</v>
      </c>
      <c r="I375" s="38"/>
      <c r="J375" s="38"/>
    </row>
    <row r="376" ht="16.5" spans="1:10">
      <c r="A376" s="38"/>
      <c r="B376" s="38"/>
      <c r="C376" s="38"/>
      <c r="D376" s="40" t="s">
        <v>1511</v>
      </c>
      <c r="E376" s="38">
        <v>29</v>
      </c>
      <c r="F376" s="38">
        <v>22</v>
      </c>
      <c r="G376" s="38" t="s">
        <v>286</v>
      </c>
      <c r="H376" s="38"/>
      <c r="I376" s="41" t="s">
        <v>519</v>
      </c>
      <c r="J376" s="38"/>
    </row>
    <row r="377" ht="16.5" spans="1:10">
      <c r="A377" s="40"/>
      <c r="B377" s="38"/>
      <c r="C377" s="41" t="s">
        <v>811</v>
      </c>
      <c r="D377" s="40" t="s">
        <v>1360</v>
      </c>
      <c r="E377" s="38">
        <v>40</v>
      </c>
      <c r="F377" s="38">
        <v>32</v>
      </c>
      <c r="G377" s="38" t="s">
        <v>173</v>
      </c>
      <c r="H377" s="38"/>
      <c r="I377" s="38"/>
      <c r="J377" s="38"/>
    </row>
    <row r="378" ht="16.5" spans="1:10">
      <c r="A378" s="38"/>
      <c r="B378" s="38"/>
      <c r="C378" s="41" t="s">
        <v>1286</v>
      </c>
      <c r="D378" s="38" t="s">
        <v>1512</v>
      </c>
      <c r="E378" s="38">
        <v>45</v>
      </c>
      <c r="F378" s="38">
        <v>97</v>
      </c>
      <c r="G378" s="38" t="s">
        <v>358</v>
      </c>
      <c r="H378" s="38"/>
      <c r="I378" s="38"/>
      <c r="J378" s="38"/>
    </row>
    <row r="379" ht="16.5" spans="1:10">
      <c r="A379" s="40"/>
      <c r="B379" s="38"/>
      <c r="C379" s="38"/>
      <c r="D379" s="40" t="s">
        <v>1513</v>
      </c>
      <c r="E379" s="38">
        <v>48</v>
      </c>
      <c r="F379" s="38">
        <v>98</v>
      </c>
      <c r="G379" s="38" t="s">
        <v>1472</v>
      </c>
      <c r="H379" s="41" t="s">
        <v>972</v>
      </c>
      <c r="I379" s="38"/>
      <c r="J379" s="38"/>
    </row>
    <row r="380" ht="15" spans="1:10">
      <c r="A380" s="40" t="s">
        <v>290</v>
      </c>
      <c r="B380" s="40"/>
      <c r="C380" s="40"/>
      <c r="D380" s="40"/>
      <c r="E380" s="40"/>
      <c r="F380" s="38" t="s">
        <v>290</v>
      </c>
      <c r="G380" s="38"/>
      <c r="H380" s="38"/>
      <c r="I380" s="38"/>
      <c r="J380" s="38"/>
    </row>
    <row r="381" ht="15" spans="1:10">
      <c r="A381" s="40" t="s">
        <v>104</v>
      </c>
      <c r="B381" s="40" t="s">
        <v>103</v>
      </c>
      <c r="C381" s="38" t="s">
        <v>291</v>
      </c>
      <c r="D381" s="38" t="s">
        <v>265</v>
      </c>
      <c r="E381" s="38" t="s">
        <v>92</v>
      </c>
      <c r="F381" s="38" t="s">
        <v>92</v>
      </c>
      <c r="G381" s="38" t="s">
        <v>265</v>
      </c>
      <c r="H381" s="38" t="s">
        <v>291</v>
      </c>
      <c r="I381" s="38" t="s">
        <v>103</v>
      </c>
      <c r="J381" s="38" t="s">
        <v>104</v>
      </c>
    </row>
    <row r="382" ht="16.5" spans="1:10">
      <c r="A382" s="38"/>
      <c r="B382" s="38"/>
      <c r="C382" s="41" t="s">
        <v>811</v>
      </c>
      <c r="D382" s="38" t="s">
        <v>1515</v>
      </c>
      <c r="E382" s="38">
        <v>6</v>
      </c>
      <c r="F382" s="38">
        <v>4</v>
      </c>
      <c r="G382" s="38" t="s">
        <v>138</v>
      </c>
      <c r="H382" s="38"/>
      <c r="I382" s="38"/>
      <c r="J382" s="38"/>
    </row>
    <row r="383" ht="16.5" spans="1:10">
      <c r="A383" s="38"/>
      <c r="B383" s="38"/>
      <c r="C383" s="41" t="s">
        <v>1286</v>
      </c>
      <c r="D383" s="38" t="s">
        <v>1516</v>
      </c>
      <c r="E383" s="38">
        <v>7</v>
      </c>
      <c r="F383" s="38">
        <v>11</v>
      </c>
      <c r="G383" s="38" t="s">
        <v>151</v>
      </c>
      <c r="H383" s="38"/>
      <c r="I383" s="38"/>
      <c r="J383" s="38"/>
    </row>
    <row r="384" ht="15" spans="1:10">
      <c r="A384" s="38"/>
      <c r="B384" s="38"/>
      <c r="C384" s="38"/>
      <c r="D384" s="38" t="s">
        <v>1536</v>
      </c>
      <c r="E384" s="38">
        <v>8</v>
      </c>
      <c r="F384" s="38">
        <v>12</v>
      </c>
      <c r="G384" s="38" t="s">
        <v>152</v>
      </c>
      <c r="H384" s="38"/>
      <c r="I384" s="38"/>
      <c r="J384" s="38"/>
    </row>
    <row r="385" ht="15" spans="1:10">
      <c r="A385" s="38"/>
      <c r="B385" s="38"/>
      <c r="C385" s="38"/>
      <c r="D385" s="38" t="s">
        <v>1537</v>
      </c>
      <c r="E385" s="38">
        <v>16</v>
      </c>
      <c r="F385" s="38">
        <v>14</v>
      </c>
      <c r="G385" s="38" t="s">
        <v>154</v>
      </c>
      <c r="H385" s="38"/>
      <c r="I385" s="38"/>
      <c r="J385" s="38"/>
    </row>
    <row r="386" ht="16.5" spans="1:10">
      <c r="A386" s="38"/>
      <c r="B386" s="38"/>
      <c r="C386" s="41" t="s">
        <v>1093</v>
      </c>
      <c r="D386" s="38" t="s">
        <v>1517</v>
      </c>
      <c r="E386" s="38">
        <v>17</v>
      </c>
      <c r="F386" s="38">
        <v>15</v>
      </c>
      <c r="G386" s="38" t="s">
        <v>1148</v>
      </c>
      <c r="H386" s="38"/>
      <c r="I386" s="38"/>
      <c r="J386" s="38"/>
    </row>
    <row r="387" ht="16.5" spans="1:10">
      <c r="A387" s="38"/>
      <c r="B387" s="41" t="s">
        <v>590</v>
      </c>
      <c r="C387" s="41" t="s">
        <v>439</v>
      </c>
      <c r="D387" s="38" t="s">
        <v>1507</v>
      </c>
      <c r="E387" s="38">
        <v>20</v>
      </c>
      <c r="F387" s="38">
        <v>20</v>
      </c>
      <c r="G387" s="38" t="s">
        <v>162</v>
      </c>
      <c r="H387" s="41" t="s">
        <v>465</v>
      </c>
      <c r="I387" s="38"/>
      <c r="J387" s="38"/>
    </row>
    <row r="388" ht="15" spans="1:10">
      <c r="A388" s="40"/>
      <c r="B388" s="38"/>
      <c r="C388" s="38"/>
      <c r="D388" s="38" t="s">
        <v>1518</v>
      </c>
      <c r="E388" s="38">
        <v>21</v>
      </c>
      <c r="F388" s="38">
        <v>21</v>
      </c>
      <c r="G388" s="38" t="s">
        <v>302</v>
      </c>
      <c r="H388" s="38"/>
      <c r="I388" s="38"/>
      <c r="J388" s="38"/>
    </row>
    <row r="389" ht="15" spans="1:10">
      <c r="A389" s="40"/>
      <c r="B389" s="38"/>
      <c r="C389" s="38"/>
      <c r="D389" s="40" t="s">
        <v>1509</v>
      </c>
      <c r="E389" s="38">
        <v>25</v>
      </c>
      <c r="F389" s="38">
        <v>25</v>
      </c>
      <c r="G389" s="38" t="s">
        <v>167</v>
      </c>
      <c r="H389" s="38"/>
      <c r="I389" s="38"/>
      <c r="J389" s="38"/>
    </row>
    <row r="390" ht="16.5" spans="1:10">
      <c r="A390" s="40"/>
      <c r="B390" s="38"/>
      <c r="C390" s="38"/>
      <c r="D390" s="40" t="s">
        <v>1520</v>
      </c>
      <c r="E390" s="38">
        <v>32</v>
      </c>
      <c r="F390" s="38">
        <v>27</v>
      </c>
      <c r="G390" s="38" t="s">
        <v>169</v>
      </c>
      <c r="H390" s="41" t="s">
        <v>742</v>
      </c>
      <c r="I390" s="41" t="s">
        <v>318</v>
      </c>
      <c r="J390" s="38"/>
    </row>
    <row r="391" ht="15" spans="1:10">
      <c r="A391" s="38"/>
      <c r="B391" s="38"/>
      <c r="C391" s="38"/>
      <c r="D391" s="40" t="s">
        <v>1521</v>
      </c>
      <c r="E391" s="38">
        <v>34</v>
      </c>
      <c r="F391" s="38">
        <v>36</v>
      </c>
      <c r="G391" s="38" t="s">
        <v>1482</v>
      </c>
      <c r="H391" s="38"/>
      <c r="I391" s="38"/>
      <c r="J391" s="38"/>
    </row>
    <row r="392" ht="16.5" spans="1:10">
      <c r="A392" s="38"/>
      <c r="B392" s="38"/>
      <c r="C392" s="41" t="s">
        <v>595</v>
      </c>
      <c r="D392" s="40" t="s">
        <v>1540</v>
      </c>
      <c r="E392" s="38">
        <v>46</v>
      </c>
      <c r="F392" s="38">
        <v>49</v>
      </c>
      <c r="G392" s="40" t="s">
        <v>1538</v>
      </c>
      <c r="H392" s="41" t="s">
        <v>972</v>
      </c>
      <c r="I392" s="38"/>
      <c r="J392" s="38"/>
    </row>
    <row r="393" ht="15" spans="1:10">
      <c r="A393" s="38"/>
      <c r="B393" s="38"/>
      <c r="C393" s="38"/>
      <c r="D393" s="38" t="s">
        <v>1554</v>
      </c>
      <c r="E393" s="38">
        <v>47</v>
      </c>
      <c r="F393" s="38">
        <v>53</v>
      </c>
      <c r="G393" s="38" t="s">
        <v>1524</v>
      </c>
      <c r="H393" s="38"/>
      <c r="I393" s="38"/>
      <c r="J393" s="38"/>
    </row>
    <row r="394" ht="15" spans="1:10">
      <c r="A394" s="38" t="s">
        <v>1525</v>
      </c>
      <c r="B394" s="38"/>
      <c r="C394" s="38"/>
      <c r="D394" s="38" t="s">
        <v>307</v>
      </c>
      <c r="E394" s="38"/>
      <c r="F394" s="38" t="s">
        <v>307</v>
      </c>
      <c r="G394" s="38"/>
      <c r="H394" s="38" t="s">
        <v>306</v>
      </c>
      <c r="I394" s="38"/>
      <c r="J394" s="38"/>
    </row>
    <row r="395" ht="15" spans="1:10">
      <c r="A395" s="38" t="s">
        <v>1555</v>
      </c>
      <c r="B395" s="38"/>
      <c r="C395" s="38"/>
      <c r="D395" s="38" t="s">
        <v>310</v>
      </c>
      <c r="E395" s="38"/>
      <c r="F395" s="38" t="s">
        <v>310</v>
      </c>
      <c r="G395" s="38"/>
      <c r="H395" s="38" t="s">
        <v>1556</v>
      </c>
      <c r="I395" s="38"/>
      <c r="J395" s="38"/>
    </row>
    <row r="396" ht="16.5" spans="1:10">
      <c r="A396" s="40" t="s">
        <v>1557</v>
      </c>
      <c r="B396" s="40"/>
      <c r="C396" s="40"/>
      <c r="D396" s="41" t="s">
        <v>1186</v>
      </c>
      <c r="E396" s="42"/>
      <c r="F396" s="42"/>
      <c r="G396" s="41" t="s">
        <v>784</v>
      </c>
      <c r="H396" s="38" t="s">
        <v>1558</v>
      </c>
      <c r="I396" s="38"/>
      <c r="J396" s="38"/>
    </row>
    <row r="397" ht="16.5" spans="1:10">
      <c r="A397" s="38" t="s">
        <v>1559</v>
      </c>
      <c r="B397" s="38"/>
      <c r="C397" s="38"/>
      <c r="D397" s="41" t="s">
        <v>571</v>
      </c>
      <c r="E397" s="56" t="s">
        <v>317</v>
      </c>
      <c r="F397" s="56" t="s">
        <v>317</v>
      </c>
      <c r="G397" s="41"/>
      <c r="H397" s="38"/>
      <c r="I397" s="38"/>
      <c r="J397" s="38"/>
    </row>
    <row r="398" ht="16.5" spans="1:10">
      <c r="A398" s="38" t="s">
        <v>1560</v>
      </c>
      <c r="B398" s="38"/>
      <c r="C398" s="38"/>
      <c r="D398" s="41" t="s">
        <v>501</v>
      </c>
      <c r="E398" s="56" t="s">
        <v>319</v>
      </c>
      <c r="F398" s="56" t="s">
        <v>319</v>
      </c>
      <c r="G398" s="41"/>
      <c r="H398" s="38"/>
      <c r="I398" s="38"/>
      <c r="J398" s="38"/>
    </row>
    <row r="399" ht="16.5" spans="1:10">
      <c r="A399" s="38" t="s">
        <v>1561</v>
      </c>
      <c r="B399" s="38"/>
      <c r="C399" s="38"/>
      <c r="D399" s="41" t="s">
        <v>742</v>
      </c>
      <c r="E399" s="71"/>
      <c r="F399" s="71"/>
      <c r="G399" s="38"/>
      <c r="H399" s="41"/>
      <c r="I399" s="41"/>
      <c r="J399" s="41"/>
    </row>
    <row r="400" ht="15" spans="1:10">
      <c r="A400" s="44" t="s">
        <v>320</v>
      </c>
      <c r="B400" s="44"/>
      <c r="C400" s="44"/>
      <c r="D400" s="44"/>
      <c r="E400" s="44"/>
      <c r="F400" s="44"/>
      <c r="G400" s="44"/>
      <c r="H400" s="44"/>
      <c r="I400" s="44"/>
      <c r="J400" s="44"/>
    </row>
  </sheetData>
  <mergeCells count="371">
    <mergeCell ref="A1:J1"/>
    <mergeCell ref="B2:D2"/>
    <mergeCell ref="E2:F2"/>
    <mergeCell ref="G2:H2"/>
    <mergeCell ref="B3:C3"/>
    <mergeCell ref="E3:F3"/>
    <mergeCell ref="B4:C4"/>
    <mergeCell ref="E4:F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5:C35"/>
    <mergeCell ref="D35:E35"/>
    <mergeCell ref="F35:G35"/>
    <mergeCell ref="H35:J35"/>
    <mergeCell ref="A36:C36"/>
    <mergeCell ref="D36:E36"/>
    <mergeCell ref="F36:G36"/>
    <mergeCell ref="H36:J36"/>
    <mergeCell ref="A37:C37"/>
    <mergeCell ref="H37:J37"/>
    <mergeCell ref="A38:C38"/>
    <mergeCell ref="H38:J38"/>
    <mergeCell ref="A39:J39"/>
    <mergeCell ref="A40:J40"/>
    <mergeCell ref="A41:J41"/>
    <mergeCell ref="B42:D42"/>
    <mergeCell ref="E42:F42"/>
    <mergeCell ref="G42:H42"/>
    <mergeCell ref="B43:C43"/>
    <mergeCell ref="E43:F43"/>
    <mergeCell ref="B44:C44"/>
    <mergeCell ref="E44:F44"/>
    <mergeCell ref="C45:E45"/>
    <mergeCell ref="F45:H45"/>
    <mergeCell ref="C46:D46"/>
    <mergeCell ref="E46:F46"/>
    <mergeCell ref="G46:H46"/>
    <mergeCell ref="C47:D47"/>
    <mergeCell ref="E47:F47"/>
    <mergeCell ref="G47:H47"/>
    <mergeCell ref="A48:E48"/>
    <mergeCell ref="F48:J48"/>
    <mergeCell ref="A61:E61"/>
    <mergeCell ref="F61:J61"/>
    <mergeCell ref="A75:C75"/>
    <mergeCell ref="D75:E75"/>
    <mergeCell ref="F75:G75"/>
    <mergeCell ref="H75:J75"/>
    <mergeCell ref="A76:C76"/>
    <mergeCell ref="D76:E76"/>
    <mergeCell ref="F76:G76"/>
    <mergeCell ref="H76:J76"/>
    <mergeCell ref="A77:C77"/>
    <mergeCell ref="H77:J77"/>
    <mergeCell ref="A78:C78"/>
    <mergeCell ref="H78:J78"/>
    <mergeCell ref="A79:C79"/>
    <mergeCell ref="H79:J79"/>
    <mergeCell ref="A80:J80"/>
    <mergeCell ref="A81:J81"/>
    <mergeCell ref="B82:D82"/>
    <mergeCell ref="E82:F82"/>
    <mergeCell ref="G82:H82"/>
    <mergeCell ref="B83:C83"/>
    <mergeCell ref="E83:F83"/>
    <mergeCell ref="B84:C84"/>
    <mergeCell ref="E84:F84"/>
    <mergeCell ref="C85:E85"/>
    <mergeCell ref="F85:H85"/>
    <mergeCell ref="C86:D86"/>
    <mergeCell ref="E86:F86"/>
    <mergeCell ref="G86:H86"/>
    <mergeCell ref="C87:D87"/>
    <mergeCell ref="E87:F87"/>
    <mergeCell ref="G87:H87"/>
    <mergeCell ref="A88:E88"/>
    <mergeCell ref="F88:J88"/>
    <mergeCell ref="A101:E101"/>
    <mergeCell ref="F101:J101"/>
    <mergeCell ref="A115:C115"/>
    <mergeCell ref="D115:E115"/>
    <mergeCell ref="F115:G115"/>
    <mergeCell ref="H115:J115"/>
    <mergeCell ref="A116:C116"/>
    <mergeCell ref="D116:E116"/>
    <mergeCell ref="F116:G116"/>
    <mergeCell ref="H116:J116"/>
    <mergeCell ref="A117:C117"/>
    <mergeCell ref="H117:J117"/>
    <mergeCell ref="A118:C118"/>
    <mergeCell ref="H118:J118"/>
    <mergeCell ref="A119:C119"/>
    <mergeCell ref="H119:J119"/>
    <mergeCell ref="A120:J120"/>
    <mergeCell ref="A121:J121"/>
    <mergeCell ref="B122:D122"/>
    <mergeCell ref="E122:F122"/>
    <mergeCell ref="G122:H122"/>
    <mergeCell ref="B123:C123"/>
    <mergeCell ref="E123:F123"/>
    <mergeCell ref="B124:C124"/>
    <mergeCell ref="E124:F124"/>
    <mergeCell ref="C125:E125"/>
    <mergeCell ref="F125:H125"/>
    <mergeCell ref="C126:D126"/>
    <mergeCell ref="E126:F126"/>
    <mergeCell ref="G126:H126"/>
    <mergeCell ref="C127:D127"/>
    <mergeCell ref="E127:F127"/>
    <mergeCell ref="G127:H127"/>
    <mergeCell ref="A128:E128"/>
    <mergeCell ref="F128:J128"/>
    <mergeCell ref="A141:E141"/>
    <mergeCell ref="F141:J141"/>
    <mergeCell ref="A155:C155"/>
    <mergeCell ref="D155:E155"/>
    <mergeCell ref="F155:G155"/>
    <mergeCell ref="H155:J155"/>
    <mergeCell ref="A156:C156"/>
    <mergeCell ref="D156:E156"/>
    <mergeCell ref="F156:G156"/>
    <mergeCell ref="H156:J156"/>
    <mergeCell ref="A157:C157"/>
    <mergeCell ref="H157:J157"/>
    <mergeCell ref="A158:C158"/>
    <mergeCell ref="H158:J158"/>
    <mergeCell ref="A159:C159"/>
    <mergeCell ref="H159:J159"/>
    <mergeCell ref="A160:J160"/>
    <mergeCell ref="A161:J161"/>
    <mergeCell ref="B162:D162"/>
    <mergeCell ref="E162:F162"/>
    <mergeCell ref="G162:H162"/>
    <mergeCell ref="B163:C163"/>
    <mergeCell ref="E163:F163"/>
    <mergeCell ref="B164:C164"/>
    <mergeCell ref="E164:F164"/>
    <mergeCell ref="C165:E165"/>
    <mergeCell ref="F165:H165"/>
    <mergeCell ref="C166:D166"/>
    <mergeCell ref="E166:F166"/>
    <mergeCell ref="G166:H166"/>
    <mergeCell ref="C167:D167"/>
    <mergeCell ref="E167:F167"/>
    <mergeCell ref="G167:H167"/>
    <mergeCell ref="A168:E168"/>
    <mergeCell ref="F168:J168"/>
    <mergeCell ref="A181:E181"/>
    <mergeCell ref="F181:J181"/>
    <mergeCell ref="A193:C193"/>
    <mergeCell ref="D193:E193"/>
    <mergeCell ref="F193:G193"/>
    <mergeCell ref="H193:J193"/>
    <mergeCell ref="A194:C194"/>
    <mergeCell ref="D194:E194"/>
    <mergeCell ref="F194:G194"/>
    <mergeCell ref="H194:J194"/>
    <mergeCell ref="A195:C195"/>
    <mergeCell ref="H195:J195"/>
    <mergeCell ref="A196:C196"/>
    <mergeCell ref="H196:J196"/>
    <mergeCell ref="A197:C197"/>
    <mergeCell ref="H197:J197"/>
    <mergeCell ref="A198:J198"/>
    <mergeCell ref="A199:J199"/>
    <mergeCell ref="A200:J200"/>
    <mergeCell ref="B201:D201"/>
    <mergeCell ref="E201:F201"/>
    <mergeCell ref="G201:H201"/>
    <mergeCell ref="B202:C202"/>
    <mergeCell ref="E202:F202"/>
    <mergeCell ref="B203:C203"/>
    <mergeCell ref="E203:F203"/>
    <mergeCell ref="C204:E204"/>
    <mergeCell ref="F204:H204"/>
    <mergeCell ref="C205:D205"/>
    <mergeCell ref="E205:F205"/>
    <mergeCell ref="G205:H205"/>
    <mergeCell ref="C206:D206"/>
    <mergeCell ref="E206:F206"/>
    <mergeCell ref="G206:H206"/>
    <mergeCell ref="A207:E207"/>
    <mergeCell ref="F207:J207"/>
    <mergeCell ref="A220:E220"/>
    <mergeCell ref="F220:J220"/>
    <mergeCell ref="A234:C234"/>
    <mergeCell ref="D234:E234"/>
    <mergeCell ref="F234:G234"/>
    <mergeCell ref="H234:J234"/>
    <mergeCell ref="A235:C235"/>
    <mergeCell ref="D235:E235"/>
    <mergeCell ref="F235:G235"/>
    <mergeCell ref="H235:J235"/>
    <mergeCell ref="A236:C236"/>
    <mergeCell ref="H236:J236"/>
    <mergeCell ref="A237:C237"/>
    <mergeCell ref="H237:J237"/>
    <mergeCell ref="A238:J238"/>
    <mergeCell ref="A239:J239"/>
    <mergeCell ref="A240:J240"/>
    <mergeCell ref="B241:D241"/>
    <mergeCell ref="E241:F241"/>
    <mergeCell ref="G241:H241"/>
    <mergeCell ref="B242:C242"/>
    <mergeCell ref="E242:F242"/>
    <mergeCell ref="B243:C243"/>
    <mergeCell ref="E243:F243"/>
    <mergeCell ref="C244:E244"/>
    <mergeCell ref="F244:H244"/>
    <mergeCell ref="C245:D245"/>
    <mergeCell ref="E245:F245"/>
    <mergeCell ref="G245:H245"/>
    <mergeCell ref="C246:D246"/>
    <mergeCell ref="E246:F246"/>
    <mergeCell ref="G246:H246"/>
    <mergeCell ref="A247:E247"/>
    <mergeCell ref="F247:J247"/>
    <mergeCell ref="A260:E260"/>
    <mergeCell ref="F260:J260"/>
    <mergeCell ref="A274:C274"/>
    <mergeCell ref="D274:E274"/>
    <mergeCell ref="F274:G274"/>
    <mergeCell ref="H274:J274"/>
    <mergeCell ref="A275:C275"/>
    <mergeCell ref="D275:E275"/>
    <mergeCell ref="F275:G275"/>
    <mergeCell ref="H275:J275"/>
    <mergeCell ref="A276:C276"/>
    <mergeCell ref="H276:J276"/>
    <mergeCell ref="A277:C277"/>
    <mergeCell ref="H277:J277"/>
    <mergeCell ref="A278:C278"/>
    <mergeCell ref="H278:J278"/>
    <mergeCell ref="A279:C279"/>
    <mergeCell ref="H279:J279"/>
    <mergeCell ref="A280:J280"/>
    <mergeCell ref="A281:J281"/>
    <mergeCell ref="A282:J282"/>
    <mergeCell ref="B283:D283"/>
    <mergeCell ref="E283:F283"/>
    <mergeCell ref="G283:H283"/>
    <mergeCell ref="B284:C284"/>
    <mergeCell ref="E284:F284"/>
    <mergeCell ref="B285:C285"/>
    <mergeCell ref="E285:F285"/>
    <mergeCell ref="C286:E286"/>
    <mergeCell ref="F286:H286"/>
    <mergeCell ref="C287:D287"/>
    <mergeCell ref="E287:F287"/>
    <mergeCell ref="G287:H287"/>
    <mergeCell ref="C288:D288"/>
    <mergeCell ref="E288:F288"/>
    <mergeCell ref="G288:H288"/>
    <mergeCell ref="A289:E289"/>
    <mergeCell ref="F289:J289"/>
    <mergeCell ref="A302:E302"/>
    <mergeCell ref="F302:J302"/>
    <mergeCell ref="A315:C315"/>
    <mergeCell ref="D315:E315"/>
    <mergeCell ref="F315:G315"/>
    <mergeCell ref="H315:J315"/>
    <mergeCell ref="A316:C316"/>
    <mergeCell ref="D316:E316"/>
    <mergeCell ref="F316:G316"/>
    <mergeCell ref="H316:J316"/>
    <mergeCell ref="A317:C317"/>
    <mergeCell ref="H317:J317"/>
    <mergeCell ref="A318:C318"/>
    <mergeCell ref="H318:J318"/>
    <mergeCell ref="A319:J319"/>
    <mergeCell ref="A320:J320"/>
    <mergeCell ref="A321:J321"/>
    <mergeCell ref="B322:D322"/>
    <mergeCell ref="E322:F322"/>
    <mergeCell ref="G322:H322"/>
    <mergeCell ref="B323:C323"/>
    <mergeCell ref="E323:F323"/>
    <mergeCell ref="B324:C324"/>
    <mergeCell ref="E324:F324"/>
    <mergeCell ref="C325:E325"/>
    <mergeCell ref="F325:H325"/>
    <mergeCell ref="C326:D326"/>
    <mergeCell ref="E326:F326"/>
    <mergeCell ref="G326:H326"/>
    <mergeCell ref="C327:D327"/>
    <mergeCell ref="E327:F327"/>
    <mergeCell ref="G327:H327"/>
    <mergeCell ref="A328:E328"/>
    <mergeCell ref="F328:J328"/>
    <mergeCell ref="A341:E341"/>
    <mergeCell ref="F341:J341"/>
    <mergeCell ref="A355:C355"/>
    <mergeCell ref="D355:E355"/>
    <mergeCell ref="F355:G355"/>
    <mergeCell ref="H355:J355"/>
    <mergeCell ref="A356:C356"/>
    <mergeCell ref="D356:E356"/>
    <mergeCell ref="F356:G356"/>
    <mergeCell ref="H356:J356"/>
    <mergeCell ref="A357:C357"/>
    <mergeCell ref="H357:J357"/>
    <mergeCell ref="A358:C358"/>
    <mergeCell ref="H358:J358"/>
    <mergeCell ref="A359:J359"/>
    <mergeCell ref="A360:J360"/>
    <mergeCell ref="B361:D361"/>
    <mergeCell ref="E361:F361"/>
    <mergeCell ref="G361:H361"/>
    <mergeCell ref="B362:C362"/>
    <mergeCell ref="E362:F362"/>
    <mergeCell ref="B363:C363"/>
    <mergeCell ref="E363:F363"/>
    <mergeCell ref="C364:E364"/>
    <mergeCell ref="F364:H364"/>
    <mergeCell ref="C365:D365"/>
    <mergeCell ref="E365:F365"/>
    <mergeCell ref="G365:H365"/>
    <mergeCell ref="C366:D366"/>
    <mergeCell ref="E366:F366"/>
    <mergeCell ref="G366:H366"/>
    <mergeCell ref="A367:E367"/>
    <mergeCell ref="F367:J367"/>
    <mergeCell ref="A380:E380"/>
    <mergeCell ref="F380:J380"/>
    <mergeCell ref="A394:C394"/>
    <mergeCell ref="D394:E394"/>
    <mergeCell ref="F394:G394"/>
    <mergeCell ref="H394:J394"/>
    <mergeCell ref="A395:C395"/>
    <mergeCell ref="D395:E395"/>
    <mergeCell ref="F395:G395"/>
    <mergeCell ref="H395:J395"/>
    <mergeCell ref="A396:C396"/>
    <mergeCell ref="H396:J396"/>
    <mergeCell ref="A397:C397"/>
    <mergeCell ref="H397:J397"/>
    <mergeCell ref="A398:C398"/>
    <mergeCell ref="H398:J398"/>
    <mergeCell ref="A399:C399"/>
    <mergeCell ref="H399:J399"/>
    <mergeCell ref="A400:J400"/>
    <mergeCell ref="A5:B7"/>
    <mergeCell ref="I5:J7"/>
    <mergeCell ref="A45:B47"/>
    <mergeCell ref="I45:J47"/>
    <mergeCell ref="A85:B87"/>
    <mergeCell ref="I85:J87"/>
    <mergeCell ref="A125:B127"/>
    <mergeCell ref="I125:J127"/>
    <mergeCell ref="A165:B167"/>
    <mergeCell ref="I165:J167"/>
    <mergeCell ref="A204:B206"/>
    <mergeCell ref="I204:J206"/>
    <mergeCell ref="A244:B246"/>
    <mergeCell ref="I244:J246"/>
    <mergeCell ref="A286:B288"/>
    <mergeCell ref="I286:J288"/>
    <mergeCell ref="A325:B327"/>
    <mergeCell ref="I325:J327"/>
    <mergeCell ref="A364:B366"/>
    <mergeCell ref="I364:J366"/>
  </mergeCells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showGridLines="0" workbookViewId="0">
      <selection activeCell="H25" sqref="H25"/>
    </sheetView>
  </sheetViews>
  <sheetFormatPr defaultColWidth="9" defaultRowHeight="13.5"/>
  <cols>
    <col min="1" max="10" width="12.625" customWidth="1"/>
  </cols>
  <sheetData>
    <row r="1" ht="22.5" spans="1:10">
      <c r="A1" s="37" t="s">
        <v>1562</v>
      </c>
      <c r="B1" s="37"/>
      <c r="C1" s="37"/>
      <c r="D1" s="37"/>
      <c r="E1" s="37"/>
      <c r="F1" s="37"/>
      <c r="G1" s="37"/>
      <c r="H1" s="37"/>
      <c r="I1" s="37"/>
      <c r="J1" s="37"/>
    </row>
    <row r="2" ht="15" spans="1:10">
      <c r="A2" s="38" t="s">
        <v>239</v>
      </c>
      <c r="B2" s="38" t="s">
        <v>1563</v>
      </c>
      <c r="C2" s="38"/>
      <c r="D2" s="38"/>
      <c r="E2" s="38" t="s">
        <v>241</v>
      </c>
      <c r="F2" s="38"/>
      <c r="G2" s="38" t="s">
        <v>1564</v>
      </c>
      <c r="H2" s="38"/>
      <c r="I2" s="38" t="s">
        <v>243</v>
      </c>
      <c r="J2" s="38">
        <v>18561</v>
      </c>
    </row>
    <row r="3" ht="15" spans="1:10">
      <c r="A3" s="38" t="s">
        <v>60</v>
      </c>
      <c r="B3" s="38" t="s">
        <v>710</v>
      </c>
      <c r="C3" s="38"/>
      <c r="D3" s="38" t="s">
        <v>245</v>
      </c>
      <c r="E3" s="38" t="s">
        <v>524</v>
      </c>
      <c r="F3" s="38"/>
      <c r="G3" s="38" t="s">
        <v>247</v>
      </c>
      <c r="H3" s="38" t="s">
        <v>325</v>
      </c>
      <c r="I3" s="38" t="s">
        <v>249</v>
      </c>
      <c r="J3" s="38" t="s">
        <v>477</v>
      </c>
    </row>
    <row r="4" ht="15" spans="1:10">
      <c r="A4" s="38" t="s">
        <v>251</v>
      </c>
      <c r="B4" s="38" t="s">
        <v>381</v>
      </c>
      <c r="C4" s="38"/>
      <c r="D4" s="38" t="s">
        <v>253</v>
      </c>
      <c r="E4" s="38"/>
      <c r="F4" s="38" t="s">
        <v>328</v>
      </c>
      <c r="G4" s="38" t="s">
        <v>255</v>
      </c>
      <c r="H4" s="38" t="s">
        <v>833</v>
      </c>
      <c r="I4" s="38" t="s">
        <v>257</v>
      </c>
      <c r="J4" s="38" t="s">
        <v>1145</v>
      </c>
    </row>
    <row r="5" ht="31.5" spans="1:10">
      <c r="A5" s="39" t="s">
        <v>259</v>
      </c>
      <c r="B5" s="39"/>
      <c r="C5" s="39">
        <v>0</v>
      </c>
      <c r="D5" s="39"/>
      <c r="E5" s="39"/>
      <c r="F5" s="39">
        <v>1</v>
      </c>
      <c r="G5" s="39"/>
      <c r="H5" s="39"/>
      <c r="I5" s="39" t="s">
        <v>579</v>
      </c>
      <c r="J5" s="39"/>
    </row>
    <row r="6" ht="15" spans="1:10">
      <c r="A6" s="39"/>
      <c r="B6" s="39"/>
      <c r="C6" s="38">
        <v>0</v>
      </c>
      <c r="D6" s="38"/>
      <c r="E6" s="38" t="s">
        <v>261</v>
      </c>
      <c r="F6" s="38"/>
      <c r="G6" s="38">
        <v>0</v>
      </c>
      <c r="H6" s="38"/>
      <c r="I6" s="39"/>
      <c r="J6" s="39"/>
    </row>
    <row r="7" ht="15" spans="1:10">
      <c r="A7" s="39"/>
      <c r="B7" s="39"/>
      <c r="C7" s="38">
        <v>0</v>
      </c>
      <c r="D7" s="38"/>
      <c r="E7" s="38" t="s">
        <v>262</v>
      </c>
      <c r="F7" s="38"/>
      <c r="G7" s="38">
        <v>1</v>
      </c>
      <c r="H7" s="38"/>
      <c r="I7" s="39"/>
      <c r="J7" s="39"/>
    </row>
    <row r="8" ht="15" spans="1:10">
      <c r="A8" s="38" t="s">
        <v>263</v>
      </c>
      <c r="B8" s="38"/>
      <c r="C8" s="38"/>
      <c r="D8" s="38"/>
      <c r="E8" s="38"/>
      <c r="F8" s="38" t="s">
        <v>263</v>
      </c>
      <c r="G8" s="38"/>
      <c r="H8" s="38"/>
      <c r="I8" s="38"/>
      <c r="J8" s="38"/>
    </row>
    <row r="9" ht="15" spans="1:10">
      <c r="A9" s="38" t="s">
        <v>104</v>
      </c>
      <c r="B9" s="38" t="s">
        <v>103</v>
      </c>
      <c r="C9" s="38" t="s">
        <v>264</v>
      </c>
      <c r="D9" s="38" t="s">
        <v>265</v>
      </c>
      <c r="E9" s="38" t="s">
        <v>92</v>
      </c>
      <c r="F9" s="38" t="s">
        <v>92</v>
      </c>
      <c r="G9" s="38" t="s">
        <v>265</v>
      </c>
      <c r="H9" s="38" t="s">
        <v>264</v>
      </c>
      <c r="I9" s="38" t="s">
        <v>103</v>
      </c>
      <c r="J9" s="38" t="s">
        <v>104</v>
      </c>
    </row>
    <row r="10" ht="16.5" spans="1:10">
      <c r="A10" s="40"/>
      <c r="B10" s="40"/>
      <c r="C10" s="38"/>
      <c r="D10" s="38" t="s">
        <v>130</v>
      </c>
      <c r="E10" s="40">
        <v>1</v>
      </c>
      <c r="F10" s="40">
        <v>3</v>
      </c>
      <c r="G10" s="40" t="s">
        <v>601</v>
      </c>
      <c r="H10" s="41" t="s">
        <v>439</v>
      </c>
      <c r="I10" s="41" t="s">
        <v>702</v>
      </c>
      <c r="J10" s="40"/>
    </row>
    <row r="11" ht="16.5" spans="1:10">
      <c r="A11" s="40"/>
      <c r="B11" s="41" t="s">
        <v>659</v>
      </c>
      <c r="C11" s="38"/>
      <c r="D11" s="38" t="s">
        <v>133</v>
      </c>
      <c r="E11" s="40">
        <v>2</v>
      </c>
      <c r="F11" s="40">
        <v>5</v>
      </c>
      <c r="G11" s="40" t="s">
        <v>1565</v>
      </c>
      <c r="H11" s="40"/>
      <c r="I11" s="38"/>
      <c r="J11" s="40"/>
    </row>
    <row r="12" ht="16.5" spans="1:10">
      <c r="A12" s="40"/>
      <c r="B12" s="40"/>
      <c r="C12" s="41" t="s">
        <v>590</v>
      </c>
      <c r="D12" s="38" t="s">
        <v>225</v>
      </c>
      <c r="E12" s="40">
        <v>4</v>
      </c>
      <c r="F12" s="40">
        <v>6</v>
      </c>
      <c r="G12" s="40" t="s">
        <v>583</v>
      </c>
      <c r="H12" s="40"/>
      <c r="I12" s="38"/>
      <c r="J12" s="40"/>
    </row>
    <row r="13" ht="16.5" spans="1:10">
      <c r="A13" s="40"/>
      <c r="B13" s="41" t="s">
        <v>911</v>
      </c>
      <c r="C13" s="38"/>
      <c r="D13" s="38" t="s">
        <v>139</v>
      </c>
      <c r="E13" s="40">
        <v>5</v>
      </c>
      <c r="F13" s="40">
        <v>7</v>
      </c>
      <c r="G13" s="40" t="s">
        <v>584</v>
      </c>
      <c r="H13" s="41" t="s">
        <v>400</v>
      </c>
      <c r="I13" s="38"/>
      <c r="J13" s="40"/>
    </row>
    <row r="14" ht="16.5" spans="1:10">
      <c r="A14" s="40"/>
      <c r="B14" s="40"/>
      <c r="C14" s="38"/>
      <c r="D14" s="38" t="s">
        <v>141</v>
      </c>
      <c r="E14" s="40">
        <v>7</v>
      </c>
      <c r="F14" s="40">
        <v>9</v>
      </c>
      <c r="G14" s="40" t="s">
        <v>585</v>
      </c>
      <c r="H14" s="41" t="s">
        <v>611</v>
      </c>
      <c r="I14" s="38"/>
      <c r="J14" s="40"/>
    </row>
    <row r="15" ht="15" spans="1:10">
      <c r="A15" s="40"/>
      <c r="B15" s="40"/>
      <c r="C15" s="38"/>
      <c r="D15" s="38" t="s">
        <v>271</v>
      </c>
      <c r="E15" s="40">
        <v>8</v>
      </c>
      <c r="F15" s="40">
        <v>10</v>
      </c>
      <c r="G15" s="40" t="s">
        <v>587</v>
      </c>
      <c r="H15" s="40"/>
      <c r="I15" s="38"/>
      <c r="J15" s="40"/>
    </row>
    <row r="16" ht="16.5" spans="1:10">
      <c r="A16" s="40"/>
      <c r="B16" s="40"/>
      <c r="C16" s="41" t="s">
        <v>393</v>
      </c>
      <c r="D16" s="38" t="s">
        <v>274</v>
      </c>
      <c r="E16" s="40">
        <v>10</v>
      </c>
      <c r="F16" s="40">
        <v>11</v>
      </c>
      <c r="G16" s="40" t="s">
        <v>1566</v>
      </c>
      <c r="H16" s="40"/>
      <c r="I16" s="38"/>
      <c r="J16" s="38"/>
    </row>
    <row r="17" ht="16.5" spans="1:10">
      <c r="A17" s="40"/>
      <c r="B17" s="40"/>
      <c r="C17" s="41" t="s">
        <v>398</v>
      </c>
      <c r="D17" s="38" t="s">
        <v>151</v>
      </c>
      <c r="E17" s="40">
        <v>11</v>
      </c>
      <c r="F17" s="40">
        <v>13</v>
      </c>
      <c r="G17" s="40" t="s">
        <v>1567</v>
      </c>
      <c r="H17" s="40"/>
      <c r="I17" s="38"/>
      <c r="J17" s="40"/>
    </row>
    <row r="18" ht="16.5" spans="1:10">
      <c r="A18" s="40"/>
      <c r="B18" s="40"/>
      <c r="C18" s="41" t="s">
        <v>981</v>
      </c>
      <c r="D18" s="40" t="s">
        <v>156</v>
      </c>
      <c r="E18" s="40">
        <v>16</v>
      </c>
      <c r="F18" s="40">
        <v>16</v>
      </c>
      <c r="G18" s="40" t="s">
        <v>594</v>
      </c>
      <c r="H18" s="38"/>
      <c r="I18" s="41" t="s">
        <v>452</v>
      </c>
      <c r="J18" s="38"/>
    </row>
    <row r="19" ht="16.5" spans="1:10">
      <c r="A19" s="41" t="s">
        <v>359</v>
      </c>
      <c r="B19" s="41" t="s">
        <v>1568</v>
      </c>
      <c r="C19" s="38"/>
      <c r="D19" s="40" t="s">
        <v>286</v>
      </c>
      <c r="E19" s="40">
        <v>22</v>
      </c>
      <c r="F19" s="40">
        <v>20</v>
      </c>
      <c r="G19" s="40" t="s">
        <v>604</v>
      </c>
      <c r="H19" s="41" t="s">
        <v>873</v>
      </c>
      <c r="I19" s="41" t="s">
        <v>616</v>
      </c>
      <c r="J19" s="38"/>
    </row>
    <row r="20" ht="15" spans="1:10">
      <c r="A20" s="40"/>
      <c r="B20" s="40"/>
      <c r="C20" s="38"/>
      <c r="D20" s="40" t="s">
        <v>173</v>
      </c>
      <c r="E20" s="40">
        <v>32</v>
      </c>
      <c r="F20" s="40">
        <v>30</v>
      </c>
      <c r="G20" s="40" t="s">
        <v>599</v>
      </c>
      <c r="H20" s="38"/>
      <c r="I20" s="38"/>
      <c r="J20" s="38"/>
    </row>
    <row r="21" ht="15" spans="1:10">
      <c r="A21" s="38" t="s">
        <v>290</v>
      </c>
      <c r="B21" s="38"/>
      <c r="C21" s="38"/>
      <c r="D21" s="38"/>
      <c r="E21" s="38"/>
      <c r="F21" s="38" t="s">
        <v>290</v>
      </c>
      <c r="G21" s="38"/>
      <c r="H21" s="38"/>
      <c r="I21" s="38"/>
      <c r="J21" s="38"/>
    </row>
    <row r="22" ht="15" spans="1:10">
      <c r="A22" s="38" t="s">
        <v>104</v>
      </c>
      <c r="B22" s="38" t="s">
        <v>103</v>
      </c>
      <c r="C22" s="38" t="s">
        <v>291</v>
      </c>
      <c r="D22" s="38" t="s">
        <v>265</v>
      </c>
      <c r="E22" s="38" t="s">
        <v>92</v>
      </c>
      <c r="F22" s="38" t="s">
        <v>92</v>
      </c>
      <c r="G22" s="38" t="s">
        <v>265</v>
      </c>
      <c r="H22" s="38" t="s">
        <v>291</v>
      </c>
      <c r="I22" s="38" t="s">
        <v>103</v>
      </c>
      <c r="J22" s="38" t="s">
        <v>104</v>
      </c>
    </row>
    <row r="23" ht="15" spans="1:10">
      <c r="A23" s="38"/>
      <c r="B23" s="38"/>
      <c r="C23" s="38"/>
      <c r="D23" s="40" t="s">
        <v>152</v>
      </c>
      <c r="E23" s="40">
        <v>12</v>
      </c>
      <c r="F23" s="40">
        <v>1</v>
      </c>
      <c r="G23" s="40" t="s">
        <v>600</v>
      </c>
      <c r="H23" s="38"/>
      <c r="I23" s="38"/>
      <c r="J23" s="38"/>
    </row>
    <row r="24" ht="16.5" spans="1:10">
      <c r="A24" s="40"/>
      <c r="B24" s="40"/>
      <c r="C24" s="38"/>
      <c r="D24" s="40" t="s">
        <v>153</v>
      </c>
      <c r="E24" s="40">
        <v>13</v>
      </c>
      <c r="F24" s="40">
        <v>4</v>
      </c>
      <c r="G24" s="40" t="s">
        <v>580</v>
      </c>
      <c r="H24" s="41" t="s">
        <v>439</v>
      </c>
      <c r="I24" s="38"/>
      <c r="J24" s="40"/>
    </row>
    <row r="25" ht="16.5" spans="1:10">
      <c r="A25" s="38"/>
      <c r="B25" s="38"/>
      <c r="C25" s="38"/>
      <c r="D25" s="40" t="s">
        <v>296</v>
      </c>
      <c r="E25" s="40">
        <v>17</v>
      </c>
      <c r="F25" s="40">
        <v>14</v>
      </c>
      <c r="G25" s="40" t="s">
        <v>603</v>
      </c>
      <c r="H25" s="41" t="s">
        <v>873</v>
      </c>
      <c r="I25" s="40"/>
      <c r="J25" s="38"/>
    </row>
    <row r="26" ht="16.5" spans="1:10">
      <c r="A26" s="40"/>
      <c r="B26" s="38"/>
      <c r="C26" s="41" t="s">
        <v>590</v>
      </c>
      <c r="D26" s="40" t="s">
        <v>161</v>
      </c>
      <c r="E26" s="40">
        <v>19</v>
      </c>
      <c r="F26" s="40">
        <v>15</v>
      </c>
      <c r="G26" s="40" t="s">
        <v>1569</v>
      </c>
      <c r="H26" s="41" t="s">
        <v>400</v>
      </c>
      <c r="I26" s="40"/>
      <c r="J26" s="38"/>
    </row>
    <row r="27" ht="16.5" spans="1:10">
      <c r="A27" s="40"/>
      <c r="B27" s="41" t="s">
        <v>595</v>
      </c>
      <c r="C27" s="41" t="s">
        <v>981</v>
      </c>
      <c r="D27" s="40" t="s">
        <v>162</v>
      </c>
      <c r="E27" s="40">
        <v>20</v>
      </c>
      <c r="F27" s="40">
        <v>17</v>
      </c>
      <c r="G27" s="40" t="s">
        <v>596</v>
      </c>
      <c r="H27" s="41" t="s">
        <v>611</v>
      </c>
      <c r="I27" s="38"/>
      <c r="J27" s="38"/>
    </row>
    <row r="28" ht="15" spans="1:10">
      <c r="A28" s="38"/>
      <c r="B28" s="38"/>
      <c r="C28" s="40"/>
      <c r="D28" s="40" t="s">
        <v>167</v>
      </c>
      <c r="E28" s="40">
        <v>25</v>
      </c>
      <c r="F28" s="40">
        <v>22</v>
      </c>
      <c r="G28" s="40" t="s">
        <v>605</v>
      </c>
      <c r="H28" s="38"/>
      <c r="I28" s="38"/>
      <c r="J28" s="40"/>
    </row>
    <row r="29" ht="16.5" spans="1:10">
      <c r="A29" s="38"/>
      <c r="B29" s="38"/>
      <c r="C29" s="41" t="s">
        <v>393</v>
      </c>
      <c r="D29" s="40" t="s">
        <v>169</v>
      </c>
      <c r="E29" s="40">
        <v>27</v>
      </c>
      <c r="F29" s="40">
        <v>28</v>
      </c>
      <c r="G29" s="40" t="s">
        <v>1570</v>
      </c>
      <c r="H29" s="38"/>
      <c r="I29" s="38"/>
      <c r="J29" s="40"/>
    </row>
    <row r="30" ht="16.5" spans="1:10">
      <c r="A30" s="38"/>
      <c r="B30" s="38"/>
      <c r="C30" s="38"/>
      <c r="D30" s="40" t="s">
        <v>232</v>
      </c>
      <c r="E30" s="40">
        <v>28</v>
      </c>
      <c r="F30" s="40">
        <v>29</v>
      </c>
      <c r="G30" s="40" t="s">
        <v>608</v>
      </c>
      <c r="H30" s="38"/>
      <c r="I30" s="41" t="s">
        <v>544</v>
      </c>
      <c r="J30" s="40"/>
    </row>
    <row r="31" ht="15" spans="1:10">
      <c r="A31" s="40"/>
      <c r="B31" s="38"/>
      <c r="C31" s="38"/>
      <c r="D31" s="40" t="s">
        <v>214</v>
      </c>
      <c r="E31" s="40">
        <v>33</v>
      </c>
      <c r="F31" s="40">
        <v>32</v>
      </c>
      <c r="G31" s="40" t="s">
        <v>609</v>
      </c>
      <c r="H31" s="38"/>
      <c r="I31" s="38"/>
      <c r="J31" s="40"/>
    </row>
    <row r="32" ht="15" spans="1:10">
      <c r="A32" s="40"/>
      <c r="B32" s="38"/>
      <c r="C32" s="38"/>
      <c r="D32" s="40" t="s">
        <v>234</v>
      </c>
      <c r="E32" s="40">
        <v>37</v>
      </c>
      <c r="F32" s="40">
        <v>33</v>
      </c>
      <c r="G32" s="40" t="s">
        <v>610</v>
      </c>
      <c r="H32" s="38"/>
      <c r="I32" s="38"/>
      <c r="J32" s="38"/>
    </row>
    <row r="33" ht="15" spans="1:10">
      <c r="A33" s="38"/>
      <c r="B33" s="38"/>
      <c r="C33" s="38"/>
      <c r="D33" s="40" t="s">
        <v>235</v>
      </c>
      <c r="E33" s="40">
        <v>38</v>
      </c>
      <c r="F33" s="40">
        <v>36</v>
      </c>
      <c r="G33" s="40" t="s">
        <v>612</v>
      </c>
      <c r="H33" s="38"/>
      <c r="I33" s="38"/>
      <c r="J33" s="38"/>
    </row>
    <row r="34" ht="16.5" spans="1:10">
      <c r="A34" s="40"/>
      <c r="B34" s="38"/>
      <c r="C34" s="41" t="s">
        <v>398</v>
      </c>
      <c r="D34" s="40" t="s">
        <v>237</v>
      </c>
      <c r="E34" s="40">
        <v>45</v>
      </c>
      <c r="F34" s="40">
        <v>39</v>
      </c>
      <c r="G34" s="40" t="s">
        <v>613</v>
      </c>
      <c r="H34" s="38"/>
      <c r="I34" s="38"/>
      <c r="J34" s="38"/>
    </row>
    <row r="35" ht="15" spans="1:10">
      <c r="A35" s="38" t="s">
        <v>306</v>
      </c>
      <c r="B35" s="38"/>
      <c r="C35" s="38"/>
      <c r="D35" s="38" t="s">
        <v>307</v>
      </c>
      <c r="E35" s="38"/>
      <c r="F35" s="38" t="s">
        <v>307</v>
      </c>
      <c r="G35" s="38"/>
      <c r="H35" s="38" t="s">
        <v>614</v>
      </c>
      <c r="I35" s="38"/>
      <c r="J35" s="38"/>
    </row>
    <row r="36" ht="15" spans="1:10">
      <c r="A36" s="38" t="s">
        <v>309</v>
      </c>
      <c r="B36" s="38"/>
      <c r="C36" s="38"/>
      <c r="D36" s="38" t="s">
        <v>310</v>
      </c>
      <c r="E36" s="38"/>
      <c r="F36" s="38" t="s">
        <v>310</v>
      </c>
      <c r="G36" s="38"/>
      <c r="H36" s="38" t="s">
        <v>311</v>
      </c>
      <c r="I36" s="38"/>
      <c r="J36" s="38"/>
    </row>
    <row r="37" ht="16.5" spans="1:10">
      <c r="A37" s="38"/>
      <c r="B37" s="38"/>
      <c r="C37" s="38"/>
      <c r="D37" s="38"/>
      <c r="E37" s="42" t="s">
        <v>317</v>
      </c>
      <c r="F37" s="42" t="s">
        <v>317</v>
      </c>
      <c r="G37" s="41" t="s">
        <v>757</v>
      </c>
      <c r="H37" s="40" t="s">
        <v>1566</v>
      </c>
      <c r="I37" s="40"/>
      <c r="J37" s="40"/>
    </row>
    <row r="38" ht="16.5" spans="1:10">
      <c r="A38" s="38"/>
      <c r="B38" s="38"/>
      <c r="C38" s="38"/>
      <c r="D38" s="38"/>
      <c r="E38" s="43" t="s">
        <v>319</v>
      </c>
      <c r="F38" s="43" t="s">
        <v>319</v>
      </c>
      <c r="G38" s="41"/>
      <c r="H38" s="38"/>
      <c r="I38" s="38"/>
      <c r="J38" s="38"/>
    </row>
    <row r="39" ht="15" spans="1:10">
      <c r="A39" s="44" t="s">
        <v>320</v>
      </c>
      <c r="B39" s="44"/>
      <c r="C39" s="44"/>
      <c r="D39" s="44"/>
      <c r="E39" s="44"/>
      <c r="F39" s="44"/>
      <c r="G39" s="44"/>
      <c r="H39" s="44"/>
      <c r="I39" s="44"/>
      <c r="J39" s="44"/>
    </row>
  </sheetData>
  <mergeCells count="35">
    <mergeCell ref="A1:J1"/>
    <mergeCell ref="B2:D2"/>
    <mergeCell ref="E2:F2"/>
    <mergeCell ref="G2:H2"/>
    <mergeCell ref="B3:C3"/>
    <mergeCell ref="E3:F3"/>
    <mergeCell ref="B4:C4"/>
    <mergeCell ref="D4:E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5:C35"/>
    <mergeCell ref="D35:E35"/>
    <mergeCell ref="F35:G35"/>
    <mergeCell ref="H35:J35"/>
    <mergeCell ref="A36:C36"/>
    <mergeCell ref="D36:E36"/>
    <mergeCell ref="F36:G36"/>
    <mergeCell ref="H36:J36"/>
    <mergeCell ref="A37:C37"/>
    <mergeCell ref="H37:J37"/>
    <mergeCell ref="A38:C38"/>
    <mergeCell ref="H38:J38"/>
    <mergeCell ref="A39:J39"/>
    <mergeCell ref="A5:B7"/>
    <mergeCell ref="I5:J7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showGridLines="0" topLeftCell="A8" workbookViewId="0">
      <selection activeCell="F28" sqref="F28"/>
    </sheetView>
  </sheetViews>
  <sheetFormatPr defaultColWidth="9" defaultRowHeight="14.25" outlineLevelCol="6"/>
  <cols>
    <col min="1" max="1" width="10.9916666666667" style="26" customWidth="1"/>
    <col min="2" max="2" width="11" style="26" customWidth="1"/>
    <col min="3" max="3" width="11.8" style="26" customWidth="1"/>
    <col min="4" max="5" width="10.9916666666667" style="26" customWidth="1"/>
    <col min="6" max="7" width="11" style="26" customWidth="1"/>
    <col min="8" max="18" width="9" style="26"/>
    <col min="19" max="19" width="10.55" style="26"/>
    <col min="20" max="16375" width="9" style="26"/>
  </cols>
  <sheetData>
    <row r="1" s="26" customFormat="1" ht="21" spans="1:7">
      <c r="A1" s="17" t="s">
        <v>1571</v>
      </c>
      <c r="B1" s="17"/>
      <c r="C1" s="17"/>
      <c r="D1" s="17"/>
      <c r="E1" s="17"/>
      <c r="F1" s="17"/>
      <c r="G1" s="17"/>
    </row>
    <row r="2" s="26" customFormat="1" ht="99.6" spans="1:7">
      <c r="A2" s="18" t="str">
        <f>_xlfn.DISPIMG("ID_8FBDBE5920814B61B9344B30DCD32125",1)</f>
        <v>=DISPIMG("ID_8FBDBE5920814B61B9344B30DCD32125",1)</v>
      </c>
      <c r="B2" s="18" t="str">
        <f>_xlfn.DISPIMG("ID_62AD6C6E9D754A6798633057EAFF9646",1)</f>
        <v>=DISPIMG("ID_62AD6C6E9D754A6798633057EAFF9646",1)</v>
      </c>
      <c r="C2" s="18" t="str">
        <f>_xlfn.DISPIMG("ID_10B038724F98436CA232C095E8E1C2E2",1)</f>
        <v>=DISPIMG("ID_10B038724F98436CA232C095E8E1C2E2",1)</v>
      </c>
      <c r="D2" s="18" t="str">
        <f>_xlfn.DISPIMG("ID_57F70775C39844C7AC3698529CD685EA",1)</f>
        <v>=DISPIMG("ID_57F70775C39844C7AC3698529CD685EA",1)</v>
      </c>
      <c r="E2" s="18" t="str">
        <f>_xlfn.DISPIMG("ID_8019B542DB3447009A4235E5F7D1F826",1)</f>
        <v>=DISPIMG("ID_8019B542DB3447009A4235E5F7D1F826",1)</v>
      </c>
      <c r="F2" s="18" t="str">
        <f>_xlfn.DISPIMG("ID_24C07F8969E840218854736560CBAD89",1)</f>
        <v>=DISPIMG("ID_24C07F8969E840218854736560CBAD89",1)</v>
      </c>
      <c r="G2" s="18" t="str">
        <f>_xlfn.DISPIMG("ID_67499B6E7FC74E85A536A56BA559CBC0",1)</f>
        <v>=DISPIMG("ID_67499B6E7FC74E85A536A56BA559CBC0",1)</v>
      </c>
    </row>
    <row r="3" s="26" customFormat="1" ht="16.5" spans="1:7">
      <c r="A3" s="19">
        <v>1</v>
      </c>
      <c r="B3" s="19">
        <v>2</v>
      </c>
      <c r="C3" s="19">
        <v>3</v>
      </c>
      <c r="D3" s="19">
        <v>4</v>
      </c>
      <c r="E3" s="19">
        <v>5</v>
      </c>
      <c r="F3" s="19">
        <v>6</v>
      </c>
      <c r="G3" s="19">
        <v>7</v>
      </c>
    </row>
    <row r="4" s="26" customFormat="1" ht="16.5" spans="1:7">
      <c r="A4" s="19" t="s">
        <v>130</v>
      </c>
      <c r="B4" s="19" t="s">
        <v>133</v>
      </c>
      <c r="C4" s="19" t="s">
        <v>137</v>
      </c>
      <c r="D4" s="19" t="s">
        <v>138</v>
      </c>
      <c r="E4" s="19" t="s">
        <v>139</v>
      </c>
      <c r="F4" s="19" t="s">
        <v>205</v>
      </c>
      <c r="G4" s="19" t="s">
        <v>141</v>
      </c>
    </row>
    <row r="5" s="26" customFormat="1" ht="16.5" spans="1:7">
      <c r="A5" s="20">
        <v>33266</v>
      </c>
      <c r="B5" s="20">
        <v>34227</v>
      </c>
      <c r="C5" s="20">
        <v>34481</v>
      </c>
      <c r="D5" s="20">
        <v>32547</v>
      </c>
      <c r="E5" s="20">
        <v>32637</v>
      </c>
      <c r="F5" s="20">
        <v>32791</v>
      </c>
      <c r="G5" s="20">
        <v>33561</v>
      </c>
    </row>
    <row r="6" s="26" customFormat="1" ht="16.5" spans="1:7">
      <c r="A6" s="20" t="s">
        <v>131</v>
      </c>
      <c r="B6" s="20" t="s">
        <v>134</v>
      </c>
      <c r="C6" s="20" t="s">
        <v>134</v>
      </c>
      <c r="D6" s="20" t="s">
        <v>134</v>
      </c>
      <c r="E6" s="20" t="s">
        <v>134</v>
      </c>
      <c r="F6" s="20" t="s">
        <v>144</v>
      </c>
      <c r="G6" s="20" t="s">
        <v>142</v>
      </c>
    </row>
    <row r="7" s="26" customFormat="1" ht="99.6" spans="1:7">
      <c r="A7" s="19" t="str">
        <f>_xlfn.DISPIMG("ID_DCC09B3120AF4BE78A1C70EF334FFDF1",1)</f>
        <v>=DISPIMG("ID_DCC09B3120AF4BE78A1C70EF334FFDF1",1)</v>
      </c>
      <c r="B7" s="19" t="str">
        <f>_xlfn.DISPIMG("ID_F1F3DABAEF3D46F8A8C97606F602A726",1)</f>
        <v>=DISPIMG("ID_F1F3DABAEF3D46F8A8C97606F602A726",1)</v>
      </c>
      <c r="C7" s="19" t="str">
        <f>_xlfn.DISPIMG("ID_261E7D80E5C9459685A3EF0E705605BA",1)</f>
        <v>=DISPIMG("ID_261E7D80E5C9459685A3EF0E705605BA",1)</v>
      </c>
      <c r="D7" s="19" t="str">
        <f>_xlfn.DISPIMG("ID_A7DED5662C9A452199748AB259253AEF",1)</f>
        <v>=DISPIMG("ID_A7DED5662C9A452199748AB259253AEF",1)</v>
      </c>
      <c r="E7" s="19" t="str">
        <f>_xlfn.DISPIMG("ID_181F8D34A028426D9AEB5991B5FB202A",1)</f>
        <v>=DISPIMG("ID_181F8D34A028426D9AEB5991B5FB202A",1)</v>
      </c>
      <c r="F7" s="19" t="str">
        <f>_xlfn.DISPIMG("ID_DF479B2ED07548158BB7AEE4D79F062E",1)</f>
        <v>=DISPIMG("ID_DF479B2ED07548158BB7AEE4D79F062E",1)</v>
      </c>
      <c r="G7" s="19" t="str">
        <f>_xlfn.DISPIMG("ID_9F962F257F1A487CABE9AF53834F65B8",1)</f>
        <v>=DISPIMG("ID_9F962F257F1A487CABE9AF53834F65B8",1)</v>
      </c>
    </row>
    <row r="8" s="34" customFormat="1" ht="16.5" spans="1:7">
      <c r="A8" s="21">
        <v>8</v>
      </c>
      <c r="B8" s="21">
        <v>9</v>
      </c>
      <c r="C8" s="21">
        <v>10</v>
      </c>
      <c r="D8" s="21">
        <v>11</v>
      </c>
      <c r="E8" s="22">
        <v>12</v>
      </c>
      <c r="F8" s="21">
        <v>13</v>
      </c>
      <c r="G8" s="21">
        <v>14</v>
      </c>
    </row>
    <row r="9" s="34" customFormat="1" ht="16.5" spans="1:7">
      <c r="A9" s="21" t="s">
        <v>408</v>
      </c>
      <c r="B9" s="21" t="s">
        <v>410</v>
      </c>
      <c r="C9" s="21" t="s">
        <v>274</v>
      </c>
      <c r="D9" s="21" t="s">
        <v>151</v>
      </c>
      <c r="E9" s="22" t="s">
        <v>152</v>
      </c>
      <c r="F9" s="21" t="s">
        <v>153</v>
      </c>
      <c r="G9" s="21" t="s">
        <v>154</v>
      </c>
    </row>
    <row r="10" s="34" customFormat="1" ht="16.5" spans="1:7">
      <c r="A10" s="23">
        <v>33490</v>
      </c>
      <c r="B10" s="23">
        <v>34422</v>
      </c>
      <c r="C10" s="20">
        <v>35558</v>
      </c>
      <c r="D10" s="24">
        <v>32578</v>
      </c>
      <c r="E10" s="23">
        <v>35840</v>
      </c>
      <c r="F10" s="23">
        <v>35473</v>
      </c>
      <c r="G10" s="23">
        <v>33815</v>
      </c>
    </row>
    <row r="11" s="34" customFormat="1" ht="16.5" spans="1:7">
      <c r="A11" s="24" t="s">
        <v>144</v>
      </c>
      <c r="B11" s="24" t="s">
        <v>142</v>
      </c>
      <c r="C11" s="25" t="s">
        <v>144</v>
      </c>
      <c r="D11" s="24" t="s">
        <v>142</v>
      </c>
      <c r="E11" s="23" t="s">
        <v>131</v>
      </c>
      <c r="F11" s="23" t="s">
        <v>134</v>
      </c>
      <c r="G11" s="23" t="s">
        <v>142</v>
      </c>
    </row>
    <row r="12" s="26" customFormat="1" ht="99.6" spans="1:7">
      <c r="A12" s="26" t="str">
        <f>_xlfn.DISPIMG("ID_4E04E973DFEE44B782EFD8269BA7F4C0",1)</f>
        <v>=DISPIMG("ID_4E04E973DFEE44B782EFD8269BA7F4C0",1)</v>
      </c>
      <c r="B12" s="28" t="str">
        <f>_xlfn.DISPIMG("ID_639B486198D24373988D3E52F0235F58",1)</f>
        <v>=DISPIMG("ID_639B486198D24373988D3E52F0235F58",1)</v>
      </c>
      <c r="C12" s="19" t="str">
        <f>_xlfn.DISPIMG("ID_6F497E16CC884D579F54A8EDCD817DF1",1)</f>
        <v>=DISPIMG("ID_6F497E16CC884D579F54A8EDCD817DF1",1)</v>
      </c>
      <c r="D12" s="19" t="str">
        <f>_xlfn.DISPIMG("ID_701BA59D217C4BF69D9CBB2BAAB3D7C6",1)</f>
        <v>=DISPIMG("ID_701BA59D217C4BF69D9CBB2BAAB3D7C6",1)</v>
      </c>
      <c r="E12" s="19" t="str">
        <f>_xlfn.DISPIMG("ID_F754E296ABF14B598274E379BE5D9C6F",1)</f>
        <v>=DISPIMG("ID_F754E296ABF14B598274E379BE5D9C6F",1)</v>
      </c>
      <c r="F12" s="19" t="str">
        <f>_xlfn.DISPIMG("ID_B582A41B822346219C031E1944F50A10",1)</f>
        <v>=DISPIMG("ID_B582A41B822346219C031E1944F50A10",1)</v>
      </c>
      <c r="G12" s="19" t="str">
        <f>_xlfn.DISPIMG("ID_6E92B602145143F1BBEF758EC84FF003",1)</f>
        <v>=DISPIMG("ID_6E92B602145143F1BBEF758EC84FF003",1)</v>
      </c>
    </row>
    <row r="13" s="34" customFormat="1" ht="16.5" spans="1:7">
      <c r="A13" s="21">
        <v>16</v>
      </c>
      <c r="B13" s="21">
        <v>17</v>
      </c>
      <c r="C13" s="21">
        <v>19</v>
      </c>
      <c r="D13" s="21">
        <v>20</v>
      </c>
      <c r="E13" s="22">
        <v>22</v>
      </c>
      <c r="F13" s="22">
        <v>23</v>
      </c>
      <c r="G13" s="22">
        <v>25</v>
      </c>
    </row>
    <row r="14" s="34" customFormat="1" ht="16.5" spans="1:7">
      <c r="A14" s="21" t="s">
        <v>156</v>
      </c>
      <c r="B14" s="23" t="s">
        <v>296</v>
      </c>
      <c r="C14" s="27" t="s">
        <v>161</v>
      </c>
      <c r="D14" s="21" t="s">
        <v>162</v>
      </c>
      <c r="E14" s="22" t="s">
        <v>1572</v>
      </c>
      <c r="F14" s="23" t="s">
        <v>166</v>
      </c>
      <c r="G14" s="22" t="s">
        <v>167</v>
      </c>
    </row>
    <row r="15" s="34" customFormat="1" ht="16.5" spans="1:7">
      <c r="A15" s="23">
        <v>34443</v>
      </c>
      <c r="B15" s="23">
        <v>36886</v>
      </c>
      <c r="C15" s="25">
        <v>36382</v>
      </c>
      <c r="D15" s="23">
        <v>34404</v>
      </c>
      <c r="E15" s="25">
        <v>35146</v>
      </c>
      <c r="F15" s="23">
        <v>34162</v>
      </c>
      <c r="G15" s="23">
        <v>34090</v>
      </c>
    </row>
    <row r="16" s="34" customFormat="1" ht="16.5" spans="1:7">
      <c r="A16" s="23" t="s">
        <v>144</v>
      </c>
      <c r="B16" s="23" t="s">
        <v>142</v>
      </c>
      <c r="C16" s="23" t="s">
        <v>134</v>
      </c>
      <c r="D16" s="23" t="s">
        <v>144</v>
      </c>
      <c r="E16" s="23" t="s">
        <v>144</v>
      </c>
      <c r="F16" s="23" t="s">
        <v>134</v>
      </c>
      <c r="G16" s="23" t="s">
        <v>131</v>
      </c>
    </row>
    <row r="17" s="26" customFormat="1" ht="99.6" spans="1:7">
      <c r="A17" s="19" t="str">
        <f>_xlfn.DISPIMG("ID_DFF1EECE698D4784B2A99A44DAF209A1",1)</f>
        <v>=DISPIMG("ID_DFF1EECE698D4784B2A99A44DAF209A1",1)</v>
      </c>
      <c r="B17" s="19" t="str">
        <f>_xlfn.DISPIMG("ID_C3F90E118CAE4BB3B39B527E06064E31",1)</f>
        <v>=DISPIMG("ID_C3F90E118CAE4BB3B39B527E06064E31",1)</v>
      </c>
      <c r="C17" s="19" t="str">
        <f>_xlfn.DISPIMG("ID_EC7FA86D2DDE4D6586F393F935754D67",1)</f>
        <v>=DISPIMG("ID_EC7FA86D2DDE4D6586F393F935754D67",1)</v>
      </c>
      <c r="D17" s="19" t="str">
        <f>_xlfn.DISPIMG("ID_322B9D4B182B4A92BF21B1D70B70DD48",1)</f>
        <v>=DISPIMG("ID_322B9D4B182B4A92BF21B1D70B70DD48",1)</v>
      </c>
      <c r="E17" s="19" t="str">
        <f>_xlfn.DISPIMG("ID_0500E0DE59D4429C923F5F4D9593ED05",1)</f>
        <v>=DISPIMG("ID_0500E0DE59D4429C923F5F4D9593ED05",1)</v>
      </c>
      <c r="F17" s="19" t="str">
        <f>_xlfn.DISPIMG("ID_F950556AD0CB460EB7F1BA0E86998C25",1)</f>
        <v>=DISPIMG("ID_F950556AD0CB460EB7F1BA0E86998C25",1)</v>
      </c>
      <c r="G17" s="19" t="str">
        <f>_xlfn.DISPIMG("ID_7DEED9A04EBD4C349E0E0B04CEEAFB30",1)</f>
        <v>=DISPIMG("ID_7DEED9A04EBD4C349E0E0B04CEEAFB30",1)</v>
      </c>
    </row>
    <row r="18" s="26" customFormat="1" ht="16.5" spans="1:7">
      <c r="A18" s="19">
        <v>27</v>
      </c>
      <c r="B18" s="19">
        <v>28</v>
      </c>
      <c r="C18" s="19">
        <v>31</v>
      </c>
      <c r="D18" s="19">
        <v>32</v>
      </c>
      <c r="E18" s="19">
        <v>33</v>
      </c>
      <c r="F18" s="19">
        <v>37</v>
      </c>
      <c r="G18" s="19">
        <v>38</v>
      </c>
    </row>
    <row r="19" s="26" customFormat="1" ht="16.5" spans="1:7">
      <c r="A19" s="21" t="s">
        <v>169</v>
      </c>
      <c r="B19" s="21" t="s">
        <v>232</v>
      </c>
      <c r="C19" s="19" t="s">
        <v>233</v>
      </c>
      <c r="D19" s="19" t="s">
        <v>173</v>
      </c>
      <c r="E19" s="21" t="s">
        <v>214</v>
      </c>
      <c r="F19" s="19" t="s">
        <v>234</v>
      </c>
      <c r="G19" s="19" t="s">
        <v>235</v>
      </c>
    </row>
    <row r="20" s="26" customFormat="1" ht="16.5" spans="1:7">
      <c r="A20" s="20">
        <v>34195</v>
      </c>
      <c r="B20" s="20">
        <v>33994</v>
      </c>
      <c r="C20" s="20" t="s">
        <v>1573</v>
      </c>
      <c r="D20" s="20">
        <v>34868</v>
      </c>
      <c r="E20" s="20">
        <v>37170</v>
      </c>
      <c r="F20" s="20">
        <v>37714</v>
      </c>
      <c r="G20" s="20">
        <v>37885</v>
      </c>
    </row>
    <row r="21" s="26" customFormat="1" ht="16.5" spans="1:7">
      <c r="A21" s="20" t="s">
        <v>144</v>
      </c>
      <c r="B21" s="20" t="s">
        <v>134</v>
      </c>
      <c r="C21" s="20" t="s">
        <v>134</v>
      </c>
      <c r="D21" s="20" t="s">
        <v>134</v>
      </c>
      <c r="E21" s="20" t="s">
        <v>142</v>
      </c>
      <c r="F21" s="20" t="s">
        <v>144</v>
      </c>
      <c r="G21" s="20" t="s">
        <v>144</v>
      </c>
    </row>
    <row r="22" s="26" customFormat="1" ht="99.6" spans="1:7">
      <c r="A22" s="19" t="str">
        <f>_xlfn.DISPIMG("ID_743A3FD5D57C45CF894BF554F8EF78ED",1)</f>
        <v>=DISPIMG("ID_743A3FD5D57C45CF894BF554F8EF78ED",1)</v>
      </c>
      <c r="B22" s="19" t="str">
        <f>_xlfn.DISPIMG("ID_65F604A4C43640F4A65424F327C64044",1)</f>
        <v>=DISPIMG("ID_65F604A4C43640F4A65424F327C64044",1)</v>
      </c>
      <c r="C22" s="19" t="str">
        <f>_xlfn.DISPIMG("ID_AFF38F65DCB34159BB0D341D4F2E2580",1)</f>
        <v>=DISPIMG("ID_AFF38F65DCB34159BB0D341D4F2E2580",1)</v>
      </c>
      <c r="D22" s="30"/>
      <c r="E22" s="30"/>
      <c r="F22" s="30"/>
      <c r="G22" s="30"/>
    </row>
    <row r="23" s="26" customFormat="1" ht="16.5" spans="1:7">
      <c r="A23" s="19">
        <v>41</v>
      </c>
      <c r="B23" s="19">
        <v>45</v>
      </c>
      <c r="C23" s="19" t="s">
        <v>307</v>
      </c>
      <c r="D23" s="30"/>
      <c r="E23" s="30"/>
      <c r="F23" s="30"/>
      <c r="G23" s="30"/>
    </row>
    <row r="24" s="26" customFormat="1" ht="16.5" spans="1:7">
      <c r="A24" s="21" t="s">
        <v>236</v>
      </c>
      <c r="B24" s="21" t="s">
        <v>237</v>
      </c>
      <c r="C24" s="21" t="s">
        <v>1574</v>
      </c>
      <c r="D24" s="35"/>
      <c r="E24" s="35"/>
      <c r="F24" s="35"/>
      <c r="G24" s="35"/>
    </row>
    <row r="25" s="26" customFormat="1" ht="16.5" spans="1:7">
      <c r="A25" s="20">
        <v>37927</v>
      </c>
      <c r="B25" s="20">
        <v>37873</v>
      </c>
      <c r="C25" s="20">
        <v>26883</v>
      </c>
      <c r="D25" s="36"/>
      <c r="E25" s="36"/>
      <c r="F25" s="36"/>
      <c r="G25" s="36"/>
    </row>
    <row r="26" s="26" customFormat="1" ht="16.5" spans="1:7">
      <c r="A26" s="20" t="s">
        <v>131</v>
      </c>
      <c r="B26" s="20" t="s">
        <v>144</v>
      </c>
      <c r="C26" s="20" t="s">
        <v>1575</v>
      </c>
      <c r="D26" s="36"/>
      <c r="E26" s="36"/>
      <c r="F26" s="36"/>
      <c r="G26" s="36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showGridLines="0" topLeftCell="A2" workbookViewId="0">
      <selection activeCell="A1" sqref="A1:H26"/>
    </sheetView>
  </sheetViews>
  <sheetFormatPr defaultColWidth="9" defaultRowHeight="14.25" outlineLevelCol="7"/>
  <cols>
    <col min="1" max="7" width="10.9916666666667" style="26" customWidth="1"/>
    <col min="8" max="8" width="10.9916666666667" customWidth="1"/>
  </cols>
  <sheetData>
    <row r="1" ht="21" spans="1:8">
      <c r="A1" s="17" t="s">
        <v>1576</v>
      </c>
      <c r="B1" s="17"/>
      <c r="C1" s="17"/>
      <c r="D1" s="17"/>
      <c r="E1" s="17"/>
      <c r="F1" s="17"/>
      <c r="G1" s="17"/>
      <c r="H1" s="17"/>
    </row>
    <row r="2" ht="95" customHeight="1" spans="1:8">
      <c r="A2" s="18" t="str">
        <f>_xlfn.DISPIMG("ID_8FBDBE5920814B61B9344B30DCD32125",1)</f>
        <v>=DISPIMG("ID_8FBDBE5920814B61B9344B30DCD32125",1)</v>
      </c>
      <c r="B2" s="18" t="str">
        <f>_xlfn.DISPIMG("ID_62AD6C6E9D754A6798633057EAFF9646",1)</f>
        <v>=DISPIMG("ID_62AD6C6E9D754A6798633057EAFF9646",1)</v>
      </c>
      <c r="C2" s="18" t="str">
        <f>_xlfn.DISPIMG("ID_10B038724F98436CA232C095E8E1C2E2",1)</f>
        <v>=DISPIMG("ID_10B038724F98436CA232C095E8E1C2E2",1)</v>
      </c>
      <c r="D2" s="18" t="str">
        <f>_xlfn.DISPIMG("ID_57F70775C39844C7AC3698529CD685EA",1)</f>
        <v>=DISPIMG("ID_57F70775C39844C7AC3698529CD685EA",1)</v>
      </c>
      <c r="E2" s="18" t="str">
        <f>_xlfn.DISPIMG("ID_8019B542DB3447009A4235E5F7D1F826",1)</f>
        <v>=DISPIMG("ID_8019B542DB3447009A4235E5F7D1F826",1)</v>
      </c>
      <c r="F2" s="18" t="str">
        <f>_xlfn.DISPIMG("ID_24C07F8969E840218854736560CBAD89",1)</f>
        <v>=DISPIMG("ID_24C07F8969E840218854736560CBAD89",1)</v>
      </c>
      <c r="G2" s="18" t="str">
        <f>_xlfn.DISPIMG("ID_67499B6E7FC74E85A536A56BA559CBC0",1)</f>
        <v>=DISPIMG("ID_67499B6E7FC74E85A536A56BA559CBC0",1)</v>
      </c>
      <c r="H2" s="18" t="str">
        <f>_xlfn.DISPIMG("ID_DCC09B3120AF4BE78A1C70EF334FFDF1",1)</f>
        <v>=DISPIMG("ID_DCC09B3120AF4BE78A1C70EF334FFDF1",1)</v>
      </c>
    </row>
    <row r="3" ht="16.5" spans="1:8">
      <c r="A3" s="19">
        <v>1</v>
      </c>
      <c r="B3" s="19">
        <v>2</v>
      </c>
      <c r="C3" s="19">
        <v>3</v>
      </c>
      <c r="D3" s="19">
        <v>4</v>
      </c>
      <c r="E3" s="19">
        <v>5</v>
      </c>
      <c r="F3" s="19">
        <v>6</v>
      </c>
      <c r="G3" s="19">
        <v>7</v>
      </c>
      <c r="H3" s="21">
        <v>8</v>
      </c>
    </row>
    <row r="4" ht="16.5" spans="1:8">
      <c r="A4" s="19" t="s">
        <v>130</v>
      </c>
      <c r="B4" s="19" t="s">
        <v>133</v>
      </c>
      <c r="C4" s="19" t="s">
        <v>137</v>
      </c>
      <c r="D4" s="19" t="s">
        <v>138</v>
      </c>
      <c r="E4" s="19" t="s">
        <v>139</v>
      </c>
      <c r="F4" s="19" t="s">
        <v>205</v>
      </c>
      <c r="G4" s="19" t="s">
        <v>141</v>
      </c>
      <c r="H4" s="21" t="s">
        <v>408</v>
      </c>
    </row>
    <row r="5" ht="16.5" spans="1:8">
      <c r="A5" s="20">
        <v>33266</v>
      </c>
      <c r="B5" s="20">
        <v>34227</v>
      </c>
      <c r="C5" s="20">
        <v>34481</v>
      </c>
      <c r="D5" s="20">
        <v>32547</v>
      </c>
      <c r="E5" s="20">
        <v>32637</v>
      </c>
      <c r="F5" s="20">
        <v>32791</v>
      </c>
      <c r="G5" s="20">
        <v>33561</v>
      </c>
      <c r="H5" s="23">
        <v>33490</v>
      </c>
    </row>
    <row r="6" ht="16.5" spans="1:8">
      <c r="A6" s="20" t="s">
        <v>131</v>
      </c>
      <c r="B6" s="20" t="s">
        <v>134</v>
      </c>
      <c r="C6" s="20" t="s">
        <v>134</v>
      </c>
      <c r="D6" s="20" t="s">
        <v>134</v>
      </c>
      <c r="E6" s="20" t="s">
        <v>134</v>
      </c>
      <c r="F6" s="20" t="s">
        <v>144</v>
      </c>
      <c r="G6" s="20" t="s">
        <v>142</v>
      </c>
      <c r="H6" s="24" t="s">
        <v>144</v>
      </c>
    </row>
    <row r="7" ht="95" customHeight="1" spans="1:8">
      <c r="A7" s="19" t="str">
        <f>_xlfn.DISPIMG("ID_F1F3DABAEF3D46F8A8C97606F602A726",1)</f>
        <v>=DISPIMG("ID_F1F3DABAEF3D46F8A8C97606F602A726",1)</v>
      </c>
      <c r="B7" s="19" t="str">
        <f>_xlfn.DISPIMG("ID_261E7D80E5C9459685A3EF0E705605BA",1)</f>
        <v>=DISPIMG("ID_261E7D80E5C9459685A3EF0E705605BA",1)</v>
      </c>
      <c r="C7" s="19" t="str">
        <f>_xlfn.DISPIMG("ID_A7DED5662C9A452199748AB259253AEF",1)</f>
        <v>=DISPIMG("ID_A7DED5662C9A452199748AB259253AEF",1)</v>
      </c>
      <c r="D7" s="19" t="str">
        <f>_xlfn.DISPIMG("ID_181F8D34A028426D9AEB5991B5FB202A",1)</f>
        <v>=DISPIMG("ID_181F8D34A028426D9AEB5991B5FB202A",1)</v>
      </c>
      <c r="E7" s="19" t="str">
        <f>_xlfn.DISPIMG("ID_DF479B2ED07548158BB7AEE4D79F062E",1)</f>
        <v>=DISPIMG("ID_DF479B2ED07548158BB7AEE4D79F062E",1)</v>
      </c>
      <c r="F7" s="19" t="str">
        <f>_xlfn.DISPIMG("ID_9F962F257F1A487CABE9AF53834F65B8",1)</f>
        <v>=DISPIMG("ID_9F962F257F1A487CABE9AF53834F65B8",1)</v>
      </c>
      <c r="G7" s="26" t="str">
        <f>_xlfn.DISPIMG("ID_4E04E973DFEE44B782EFD8269BA7F4C0",1)</f>
        <v>=DISPIMG("ID_4E04E973DFEE44B782EFD8269BA7F4C0",1)</v>
      </c>
      <c r="H7" s="28" t="str">
        <f>_xlfn.DISPIMG("ID_639B486198D24373988D3E52F0235F58",1)</f>
        <v>=DISPIMG("ID_639B486198D24373988D3E52F0235F58",1)</v>
      </c>
    </row>
    <row r="8" ht="16.5" spans="1:8">
      <c r="A8" s="21">
        <v>9</v>
      </c>
      <c r="B8" s="21">
        <v>10</v>
      </c>
      <c r="C8" s="21">
        <v>11</v>
      </c>
      <c r="D8" s="22">
        <v>12</v>
      </c>
      <c r="E8" s="21">
        <v>13</v>
      </c>
      <c r="F8" s="21">
        <v>14</v>
      </c>
      <c r="G8" s="21">
        <v>16</v>
      </c>
      <c r="H8" s="21">
        <v>17</v>
      </c>
    </row>
    <row r="9" ht="16.5" spans="1:8">
      <c r="A9" s="21" t="s">
        <v>410</v>
      </c>
      <c r="B9" s="21" t="s">
        <v>274</v>
      </c>
      <c r="C9" s="21" t="s">
        <v>151</v>
      </c>
      <c r="D9" s="22" t="s">
        <v>152</v>
      </c>
      <c r="E9" s="21" t="s">
        <v>153</v>
      </c>
      <c r="F9" s="21" t="s">
        <v>154</v>
      </c>
      <c r="G9" s="21" t="s">
        <v>156</v>
      </c>
      <c r="H9" s="23" t="s">
        <v>296</v>
      </c>
    </row>
    <row r="10" ht="16.5" spans="1:8">
      <c r="A10" s="23">
        <v>34422</v>
      </c>
      <c r="B10" s="20">
        <v>35558</v>
      </c>
      <c r="C10" s="24">
        <v>32578</v>
      </c>
      <c r="D10" s="23">
        <v>35840</v>
      </c>
      <c r="E10" s="23">
        <v>35473</v>
      </c>
      <c r="F10" s="23">
        <v>33815</v>
      </c>
      <c r="G10" s="23">
        <v>34443</v>
      </c>
      <c r="H10" s="23">
        <v>36886</v>
      </c>
    </row>
    <row r="11" ht="16.5" spans="1:8">
      <c r="A11" s="24" t="s">
        <v>142</v>
      </c>
      <c r="B11" s="25" t="s">
        <v>144</v>
      </c>
      <c r="C11" s="24" t="s">
        <v>142</v>
      </c>
      <c r="D11" s="23" t="s">
        <v>131</v>
      </c>
      <c r="E11" s="23" t="s">
        <v>134</v>
      </c>
      <c r="F11" s="23" t="s">
        <v>142</v>
      </c>
      <c r="G11" s="23" t="s">
        <v>144</v>
      </c>
      <c r="H11" s="23" t="s">
        <v>142</v>
      </c>
    </row>
    <row r="12" ht="95" customHeight="1" spans="1:8">
      <c r="A12" s="19" t="str">
        <f>_xlfn.DISPIMG("ID_72D681D748B1468F9F5DA83CA3C0F7AE",1)</f>
        <v>=DISPIMG("ID_72D681D748B1468F9F5DA83CA3C0F7AE",1)</v>
      </c>
      <c r="B12" s="19" t="str">
        <f>_xlfn.DISPIMG("ID_6F497E16CC884D579F54A8EDCD817DF1",1)</f>
        <v>=DISPIMG("ID_6F497E16CC884D579F54A8EDCD817DF1",1)</v>
      </c>
      <c r="C12" s="19" t="str">
        <f>_xlfn.DISPIMG("ID_701BA59D217C4BF69D9CBB2BAAB3D7C6",1)</f>
        <v>=DISPIMG("ID_701BA59D217C4BF69D9CBB2BAAB3D7C6",1)</v>
      </c>
      <c r="D12" s="19" t="str">
        <f>_xlfn.DISPIMG("ID_8EB2EB7C5AEB4655B640B746643C2928",1)</f>
        <v>=DISPIMG("ID_8EB2EB7C5AEB4655B640B746643C2928",1)</v>
      </c>
      <c r="E12" s="19" t="str">
        <f>_xlfn.DISPIMG("ID_F754E296ABF14B598274E379BE5D9C6F",1)</f>
        <v>=DISPIMG("ID_F754E296ABF14B598274E379BE5D9C6F",1)</v>
      </c>
      <c r="F12" s="19" t="str">
        <f>_xlfn.DISPIMG("ID_B582A41B822346219C031E1944F50A10",1)</f>
        <v>=DISPIMG("ID_B582A41B822346219C031E1944F50A10",1)</v>
      </c>
      <c r="G12" s="19" t="str">
        <f>_xlfn.DISPIMG("ID_6E92B602145143F1BBEF758EC84FF003",1)</f>
        <v>=DISPIMG("ID_6E92B602145143F1BBEF758EC84FF003",1)</v>
      </c>
      <c r="H12" s="19" t="str">
        <f>_xlfn.DISPIMG("ID_DFF1EECE698D4784B2A99A44DAF209A1",1)</f>
        <v>=DISPIMG("ID_DFF1EECE698D4784B2A99A44DAF209A1",1)</v>
      </c>
    </row>
    <row r="13" ht="16.5" spans="1:8">
      <c r="A13" s="21">
        <v>18</v>
      </c>
      <c r="B13" s="21">
        <v>19</v>
      </c>
      <c r="C13" s="21">
        <v>20</v>
      </c>
      <c r="D13" s="22">
        <v>21</v>
      </c>
      <c r="E13" s="22">
        <v>22</v>
      </c>
      <c r="F13" s="22">
        <v>23</v>
      </c>
      <c r="G13" s="22">
        <v>25</v>
      </c>
      <c r="H13" s="19">
        <v>27</v>
      </c>
    </row>
    <row r="14" ht="16.5" spans="1:8">
      <c r="A14" s="27" t="s">
        <v>298</v>
      </c>
      <c r="B14" s="27" t="s">
        <v>161</v>
      </c>
      <c r="C14" s="21" t="s">
        <v>162</v>
      </c>
      <c r="D14" s="23" t="s">
        <v>212</v>
      </c>
      <c r="E14" s="22" t="s">
        <v>1572</v>
      </c>
      <c r="F14" s="23" t="s">
        <v>166</v>
      </c>
      <c r="G14" s="22" t="s">
        <v>167</v>
      </c>
      <c r="H14" s="21" t="s">
        <v>169</v>
      </c>
    </row>
    <row r="15" ht="16.5" spans="1:8">
      <c r="A15" s="25">
        <v>34392</v>
      </c>
      <c r="B15" s="25">
        <v>36382</v>
      </c>
      <c r="C15" s="23">
        <v>34404</v>
      </c>
      <c r="D15" s="23">
        <v>35956</v>
      </c>
      <c r="E15" s="25">
        <v>35146</v>
      </c>
      <c r="F15" s="23">
        <v>34162</v>
      </c>
      <c r="G15" s="23">
        <v>34090</v>
      </c>
      <c r="H15" s="20">
        <v>34195</v>
      </c>
    </row>
    <row r="16" ht="16.5" spans="1:8">
      <c r="A16" s="23" t="s">
        <v>144</v>
      </c>
      <c r="B16" s="23" t="s">
        <v>134</v>
      </c>
      <c r="C16" s="23" t="s">
        <v>144</v>
      </c>
      <c r="D16" s="23" t="s">
        <v>134</v>
      </c>
      <c r="E16" s="23" t="s">
        <v>144</v>
      </c>
      <c r="F16" s="23" t="s">
        <v>134</v>
      </c>
      <c r="G16" s="23" t="s">
        <v>131</v>
      </c>
      <c r="H16" s="20" t="s">
        <v>144</v>
      </c>
    </row>
    <row r="17" ht="95" customHeight="1" spans="1:8">
      <c r="A17" s="19" t="str">
        <f>_xlfn.DISPIMG("ID_C3F90E118CAE4BB3B39B527E06064E31",1)</f>
        <v>=DISPIMG("ID_C3F90E118CAE4BB3B39B527E06064E31",1)</v>
      </c>
      <c r="B17" s="19" t="str">
        <f>_xlfn.DISPIMG("ID_EC7FA86D2DDE4D6586F393F935754D67",1)</f>
        <v>=DISPIMG("ID_EC7FA86D2DDE4D6586F393F935754D67",1)</v>
      </c>
      <c r="C17" s="19" t="str">
        <f>_xlfn.DISPIMG("ID_322B9D4B182B4A92BF21B1D70B70DD48",1)</f>
        <v>=DISPIMG("ID_322B9D4B182B4A92BF21B1D70B70DD48",1)</v>
      </c>
      <c r="D17" s="19" t="str">
        <f>_xlfn.DISPIMG("ID_0500E0DE59D4429C923F5F4D9593ED05",1)</f>
        <v>=DISPIMG("ID_0500E0DE59D4429C923F5F4D9593ED05",1)</v>
      </c>
      <c r="E17" s="19" t="str">
        <f>_xlfn.DISPIMG("ID_F950556AD0CB460EB7F1BA0E86998C25",1)</f>
        <v>=DISPIMG("ID_F950556AD0CB460EB7F1BA0E86998C25",1)</v>
      </c>
      <c r="F17" s="19" t="str">
        <f>_xlfn.DISPIMG("ID_7DEED9A04EBD4C349E0E0B04CEEAFB30",1)</f>
        <v>=DISPIMG("ID_7DEED9A04EBD4C349E0E0B04CEEAFB30",1)</v>
      </c>
      <c r="G17" s="19" t="str">
        <f>_xlfn.DISPIMG("ID_5A596228AE3249559D130097CE221608",1)</f>
        <v>=DISPIMG("ID_5A596228AE3249559D130097CE221608",1)</v>
      </c>
      <c r="H17" s="19" t="str">
        <f>_xlfn.DISPIMG("ID_0EE3B222E9B74C9E9839692DE8781B6B",1)</f>
        <v>=DISPIMG("ID_0EE3B222E9B74C9E9839692DE8781B6B",1)</v>
      </c>
    </row>
    <row r="18" ht="16.5" spans="1:8">
      <c r="A18" s="19">
        <v>28</v>
      </c>
      <c r="B18" s="19">
        <v>31</v>
      </c>
      <c r="C18" s="19">
        <v>32</v>
      </c>
      <c r="D18" s="19">
        <v>33</v>
      </c>
      <c r="E18" s="19">
        <v>37</v>
      </c>
      <c r="F18" s="19">
        <v>38</v>
      </c>
      <c r="G18" s="19">
        <v>39</v>
      </c>
      <c r="H18" s="19">
        <v>40</v>
      </c>
    </row>
    <row r="19" ht="16.5" spans="1:8">
      <c r="A19" s="21" t="s">
        <v>170</v>
      </c>
      <c r="B19" s="19" t="s">
        <v>233</v>
      </c>
      <c r="C19" s="19" t="s">
        <v>173</v>
      </c>
      <c r="D19" s="21" t="s">
        <v>214</v>
      </c>
      <c r="E19" s="19" t="s">
        <v>234</v>
      </c>
      <c r="F19" s="19" t="s">
        <v>235</v>
      </c>
      <c r="G19" s="21" t="s">
        <v>1577</v>
      </c>
      <c r="H19" s="21" t="s">
        <v>1578</v>
      </c>
    </row>
    <row r="20" ht="16.5" spans="1:8">
      <c r="A20" s="20">
        <v>33994</v>
      </c>
      <c r="B20" s="20" t="s">
        <v>1573</v>
      </c>
      <c r="C20" s="20">
        <v>34868</v>
      </c>
      <c r="D20" s="20">
        <v>37170</v>
      </c>
      <c r="E20" s="20">
        <v>37714</v>
      </c>
      <c r="F20" s="20">
        <v>37885</v>
      </c>
      <c r="G20" s="20">
        <v>37627</v>
      </c>
      <c r="H20" s="20">
        <v>37623</v>
      </c>
    </row>
    <row r="21" ht="16.5" spans="1:8">
      <c r="A21" s="20" t="s">
        <v>134</v>
      </c>
      <c r="B21" s="20" t="s">
        <v>134</v>
      </c>
      <c r="C21" s="20" t="s">
        <v>134</v>
      </c>
      <c r="D21" s="20" t="s">
        <v>142</v>
      </c>
      <c r="E21" s="20" t="s">
        <v>144</v>
      </c>
      <c r="F21" s="20" t="s">
        <v>144</v>
      </c>
      <c r="G21" s="20" t="s">
        <v>134</v>
      </c>
      <c r="H21" s="20" t="s">
        <v>134</v>
      </c>
    </row>
    <row r="22" ht="95" customHeight="1" spans="1:7">
      <c r="A22" s="19" t="str">
        <f>_xlfn.DISPIMG("ID_743A3FD5D57C45CF894BF554F8EF78ED",1)</f>
        <v>=DISPIMG("ID_743A3FD5D57C45CF894BF554F8EF78ED",1)</v>
      </c>
      <c r="B22" s="19" t="str">
        <f>_xlfn.DISPIMG("ID_191BEE045101464C836244657BC15B36",1)</f>
        <v>=DISPIMG("ID_191BEE045101464C836244657BC15B36",1)</v>
      </c>
      <c r="C22" s="19" t="str">
        <f>_xlfn.DISPIMG("ID_2EEDA57090734DD3B88791A84FC95EDB",1)</f>
        <v>=DISPIMG("ID_2EEDA57090734DD3B88791A84FC95EDB",1)</v>
      </c>
      <c r="D22" s="19" t="str">
        <f>_xlfn.DISPIMG("ID_AD905BFADB05455EA16DD344875D3368",1)</f>
        <v>=DISPIMG("ID_AD905BFADB05455EA16DD344875D3368",1)</v>
      </c>
      <c r="E22" s="19" t="str">
        <f>_xlfn.DISPIMG("ID_65F604A4C43640F4A65424F327C64044",1)</f>
        <v>=DISPIMG("ID_65F604A4C43640F4A65424F327C64044",1)</v>
      </c>
      <c r="F22" s="19" t="str">
        <f>_xlfn.DISPIMG("ID_8B2B3C458C284A4EADA834186F440017",1)</f>
        <v>=DISPIMG("ID_8B2B3C458C284A4EADA834186F440017",1)</v>
      </c>
      <c r="G22" s="29"/>
    </row>
    <row r="23" ht="16.5" spans="1:8">
      <c r="A23" s="19">
        <v>41</v>
      </c>
      <c r="B23" s="19">
        <v>42</v>
      </c>
      <c r="C23" s="19">
        <v>43</v>
      </c>
      <c r="D23" s="19">
        <v>44</v>
      </c>
      <c r="E23" s="19">
        <v>45</v>
      </c>
      <c r="F23" s="19" t="s">
        <v>307</v>
      </c>
      <c r="G23" s="30"/>
      <c r="H23" s="31"/>
    </row>
    <row r="24" ht="16.5" spans="1:7">
      <c r="A24" s="21" t="s">
        <v>236</v>
      </c>
      <c r="B24" s="21" t="s">
        <v>1579</v>
      </c>
      <c r="C24" s="21" t="s">
        <v>1580</v>
      </c>
      <c r="D24" s="21" t="s">
        <v>1581</v>
      </c>
      <c r="E24" s="21" t="s">
        <v>237</v>
      </c>
      <c r="F24" s="21" t="s">
        <v>1574</v>
      </c>
      <c r="G24" s="32"/>
    </row>
    <row r="25" ht="16.5" spans="1:7">
      <c r="A25" s="20">
        <v>37927</v>
      </c>
      <c r="B25" s="20">
        <v>37870</v>
      </c>
      <c r="C25" s="20">
        <v>38066</v>
      </c>
      <c r="D25" s="20">
        <v>37844</v>
      </c>
      <c r="E25" s="20">
        <v>37873</v>
      </c>
      <c r="F25" s="20">
        <v>26883</v>
      </c>
      <c r="G25" s="33"/>
    </row>
    <row r="26" ht="16.5" spans="1:7">
      <c r="A26" s="20" t="s">
        <v>131</v>
      </c>
      <c r="B26" s="20" t="s">
        <v>134</v>
      </c>
      <c r="C26" s="20" t="s">
        <v>134</v>
      </c>
      <c r="D26" s="20" t="s">
        <v>134</v>
      </c>
      <c r="E26" s="20" t="s">
        <v>144</v>
      </c>
      <c r="F26" s="20" t="s">
        <v>1575</v>
      </c>
      <c r="G26" s="33"/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showGridLines="0" topLeftCell="A13" workbookViewId="0">
      <selection activeCell="F20" sqref="F20"/>
    </sheetView>
  </sheetViews>
  <sheetFormatPr defaultColWidth="9" defaultRowHeight="13.5" outlineLevelCol="5"/>
  <cols>
    <col min="1" max="6" width="11.0083333333333" customWidth="1"/>
  </cols>
  <sheetData>
    <row r="1" ht="21" spans="1:6">
      <c r="A1" s="17" t="s">
        <v>1582</v>
      </c>
      <c r="B1" s="17"/>
      <c r="C1" s="17"/>
      <c r="D1" s="17"/>
      <c r="E1" s="17"/>
      <c r="F1" s="17"/>
    </row>
    <row r="2" ht="85" customHeight="1" spans="1:6">
      <c r="A2" s="18" t="str">
        <f>_xlfn.DISPIMG("ID_8FBDBE5920814B61B9344B30DCD32125",1)</f>
        <v>=DISPIMG("ID_8FBDBE5920814B61B9344B30DCD32125",1)</v>
      </c>
      <c r="B2" s="18" t="str">
        <f>_xlfn.DISPIMG("ID_62AD6C6E9D754A6798633057EAFF9646",1)</f>
        <v>=DISPIMG("ID_62AD6C6E9D754A6798633057EAFF9646",1)</v>
      </c>
      <c r="C2" s="18" t="str">
        <f>_xlfn.DISPIMG("ID_10B038724F98436CA232C095E8E1C2E2",1)</f>
        <v>=DISPIMG("ID_10B038724F98436CA232C095E8E1C2E2",1)</v>
      </c>
      <c r="D2" s="18" t="str">
        <f>_xlfn.DISPIMG("ID_57F70775C39844C7AC3698529CD685EA",1)</f>
        <v>=DISPIMG("ID_57F70775C39844C7AC3698529CD685EA",1)</v>
      </c>
      <c r="E2" s="18" t="str">
        <f>_xlfn.DISPIMG("ID_8019B542DB3447009A4235E5F7D1F826",1)</f>
        <v>=DISPIMG("ID_8019B542DB3447009A4235E5F7D1F826",1)</v>
      </c>
      <c r="F2" s="18" t="str">
        <f>_xlfn.DISPIMG("ID_24C07F8969E840218854736560CBAD89",1)</f>
        <v>=DISPIMG("ID_24C07F8969E840218854736560CBAD89",1)</v>
      </c>
    </row>
    <row r="3" ht="16.5" spans="1:6">
      <c r="A3" s="19">
        <v>1</v>
      </c>
      <c r="B3" s="19">
        <v>2</v>
      </c>
      <c r="C3" s="19">
        <v>3</v>
      </c>
      <c r="D3" s="19">
        <v>4</v>
      </c>
      <c r="E3" s="19">
        <v>5</v>
      </c>
      <c r="F3" s="19">
        <v>6</v>
      </c>
    </row>
    <row r="4" ht="16.5" spans="1:6">
      <c r="A4" s="19" t="s">
        <v>130</v>
      </c>
      <c r="B4" s="19" t="s">
        <v>133</v>
      </c>
      <c r="C4" s="19" t="s">
        <v>137</v>
      </c>
      <c r="D4" s="19" t="s">
        <v>138</v>
      </c>
      <c r="E4" s="19" t="s">
        <v>139</v>
      </c>
      <c r="F4" s="19" t="s">
        <v>205</v>
      </c>
    </row>
    <row r="5" ht="16.5" spans="1:6">
      <c r="A5" s="20">
        <v>33266</v>
      </c>
      <c r="B5" s="20">
        <v>34227</v>
      </c>
      <c r="C5" s="20">
        <v>34481</v>
      </c>
      <c r="D5" s="20">
        <v>32547</v>
      </c>
      <c r="E5" s="20">
        <v>32637</v>
      </c>
      <c r="F5" s="20">
        <v>32791</v>
      </c>
    </row>
    <row r="6" ht="16.5" spans="1:6">
      <c r="A6" s="20" t="s">
        <v>131</v>
      </c>
      <c r="B6" s="20" t="s">
        <v>134</v>
      </c>
      <c r="C6" s="20" t="s">
        <v>134</v>
      </c>
      <c r="D6" s="20" t="s">
        <v>134</v>
      </c>
      <c r="E6" s="20" t="s">
        <v>134</v>
      </c>
      <c r="F6" s="20" t="s">
        <v>144</v>
      </c>
    </row>
    <row r="7" ht="85" customHeight="1" spans="1:6">
      <c r="A7" s="18" t="str">
        <f>_xlfn.DISPIMG("ID_67499B6E7FC74E85A536A56BA559CBC0",1)</f>
        <v>=DISPIMG("ID_67499B6E7FC74E85A536A56BA559CBC0",1)</v>
      </c>
      <c r="B7" s="18" t="str">
        <f>_xlfn.DISPIMG("ID_DCC09B3120AF4BE78A1C70EF334FFDF1",1)</f>
        <v>=DISPIMG("ID_DCC09B3120AF4BE78A1C70EF334FFDF1",1)</v>
      </c>
      <c r="C7" s="19" t="str">
        <f>_xlfn.DISPIMG("ID_F1F3DABAEF3D46F8A8C97606F602A726",1)</f>
        <v>=DISPIMG("ID_F1F3DABAEF3D46F8A8C97606F602A726",1)</v>
      </c>
      <c r="D7" s="19" t="str">
        <f>_xlfn.DISPIMG("ID_261E7D80E5C9459685A3EF0E705605BA",1)</f>
        <v>=DISPIMG("ID_261E7D80E5C9459685A3EF0E705605BA",1)</v>
      </c>
      <c r="E7" s="19" t="str">
        <f>_xlfn.DISPIMG("ID_A7DED5662C9A452199748AB259253AEF",1)</f>
        <v>=DISPIMG("ID_A7DED5662C9A452199748AB259253AEF",1)</v>
      </c>
      <c r="F7" s="19" t="str">
        <f>_xlfn.DISPIMG("ID_181F8D34A028426D9AEB5991B5FB202A",1)</f>
        <v>=DISPIMG("ID_181F8D34A028426D9AEB5991B5FB202A",1)</v>
      </c>
    </row>
    <row r="8" ht="16.5" spans="1:6">
      <c r="A8" s="19">
        <v>7</v>
      </c>
      <c r="B8" s="21">
        <v>8</v>
      </c>
      <c r="C8" s="21">
        <v>9</v>
      </c>
      <c r="D8" s="21">
        <v>10</v>
      </c>
      <c r="E8" s="21">
        <v>11</v>
      </c>
      <c r="F8" s="22">
        <v>12</v>
      </c>
    </row>
    <row r="9" ht="16.5" spans="1:6">
      <c r="A9" s="19" t="s">
        <v>141</v>
      </c>
      <c r="B9" s="21" t="s">
        <v>408</v>
      </c>
      <c r="C9" s="21" t="s">
        <v>410</v>
      </c>
      <c r="D9" s="21" t="s">
        <v>274</v>
      </c>
      <c r="E9" s="21" t="s">
        <v>151</v>
      </c>
      <c r="F9" s="22" t="s">
        <v>152</v>
      </c>
    </row>
    <row r="10" ht="16.5" spans="1:6">
      <c r="A10" s="20">
        <v>33561</v>
      </c>
      <c r="B10" s="23">
        <v>33490</v>
      </c>
      <c r="C10" s="23">
        <v>34422</v>
      </c>
      <c r="D10" s="20">
        <v>35558</v>
      </c>
      <c r="E10" s="24">
        <v>32578</v>
      </c>
      <c r="F10" s="23">
        <v>35840</v>
      </c>
    </row>
    <row r="11" ht="16.5" spans="1:6">
      <c r="A11" s="20" t="s">
        <v>142</v>
      </c>
      <c r="B11" s="24" t="s">
        <v>144</v>
      </c>
      <c r="C11" s="24" t="s">
        <v>142</v>
      </c>
      <c r="D11" s="25" t="s">
        <v>144</v>
      </c>
      <c r="E11" s="24" t="s">
        <v>142</v>
      </c>
      <c r="F11" s="23" t="s">
        <v>131</v>
      </c>
    </row>
    <row r="12" ht="85" customHeight="1" spans="1:6">
      <c r="A12" s="19" t="str">
        <f>_xlfn.DISPIMG("ID_DF479B2ED07548158BB7AEE4D79F062E",1)</f>
        <v>=DISPIMG("ID_DF479B2ED07548158BB7AEE4D79F062E",1)</v>
      </c>
      <c r="B12" s="19" t="str">
        <f>_xlfn.DISPIMG("ID_9F962F257F1A487CABE9AF53834F65B8",1)</f>
        <v>=DISPIMG("ID_9F962F257F1A487CABE9AF53834F65B8",1)</v>
      </c>
      <c r="C12" s="26" t="str">
        <f>_xlfn.DISPIMG("ID_4E04E973DFEE44B782EFD8269BA7F4C0",1)</f>
        <v>=DISPIMG("ID_4E04E973DFEE44B782EFD8269BA7F4C0",1)</v>
      </c>
      <c r="D12" s="19" t="str">
        <f>_xlfn.DISPIMG("ID_72D681D748B1468F9F5DA83CA3C0F7AE",1)</f>
        <v>=DISPIMG("ID_72D681D748B1468F9F5DA83CA3C0F7AE",1)</v>
      </c>
      <c r="E12" s="19" t="str">
        <f>_xlfn.DISPIMG("ID_6F497E16CC884D579F54A8EDCD817DF1",1)</f>
        <v>=DISPIMG("ID_6F497E16CC884D579F54A8EDCD817DF1",1)</v>
      </c>
      <c r="F12" s="19" t="str">
        <f>_xlfn.DISPIMG("ID_701BA59D217C4BF69D9CBB2BAAB3D7C6",1)</f>
        <v>=DISPIMG("ID_701BA59D217C4BF69D9CBB2BAAB3D7C6",1)</v>
      </c>
    </row>
    <row r="13" ht="16.5" spans="1:6">
      <c r="A13" s="21">
        <v>13</v>
      </c>
      <c r="B13" s="21">
        <v>14</v>
      </c>
      <c r="C13" s="21">
        <v>16</v>
      </c>
      <c r="D13" s="21">
        <v>18</v>
      </c>
      <c r="E13" s="21">
        <v>19</v>
      </c>
      <c r="F13" s="21">
        <v>20</v>
      </c>
    </row>
    <row r="14" ht="16.5" spans="1:6">
      <c r="A14" s="21" t="s">
        <v>153</v>
      </c>
      <c r="B14" s="21" t="s">
        <v>154</v>
      </c>
      <c r="C14" s="21" t="s">
        <v>156</v>
      </c>
      <c r="D14" s="27" t="s">
        <v>298</v>
      </c>
      <c r="E14" s="27" t="s">
        <v>161</v>
      </c>
      <c r="F14" s="21" t="s">
        <v>162</v>
      </c>
    </row>
    <row r="15" ht="16.5" spans="1:6">
      <c r="A15" s="23">
        <v>35473</v>
      </c>
      <c r="B15" s="23">
        <v>33815</v>
      </c>
      <c r="C15" s="23">
        <v>34443</v>
      </c>
      <c r="D15" s="25">
        <v>34392</v>
      </c>
      <c r="E15" s="25">
        <v>36382</v>
      </c>
      <c r="F15" s="23">
        <v>34404</v>
      </c>
    </row>
    <row r="16" ht="16.5" spans="1:6">
      <c r="A16" s="23" t="s">
        <v>134</v>
      </c>
      <c r="B16" s="23" t="s">
        <v>142</v>
      </c>
      <c r="C16" s="23" t="s">
        <v>144</v>
      </c>
      <c r="D16" s="23" t="s">
        <v>144</v>
      </c>
      <c r="E16" s="23" t="s">
        <v>134</v>
      </c>
      <c r="F16" s="23" t="s">
        <v>144</v>
      </c>
    </row>
    <row r="17" ht="85" customHeight="1" spans="1:6">
      <c r="A17" s="19" t="str">
        <f>_xlfn.DISPIMG("ID_F754E296ABF14B598274E379BE5D9C6F",1)</f>
        <v>=DISPIMG("ID_F754E296ABF14B598274E379BE5D9C6F",1)</v>
      </c>
      <c r="B17" s="19" t="str">
        <f>_xlfn.DISPIMG("ID_B582A41B822346219C031E1944F50A10",1)</f>
        <v>=DISPIMG("ID_B582A41B822346219C031E1944F50A10",1)</v>
      </c>
      <c r="C17" s="19" t="str">
        <f>_xlfn.DISPIMG("ID_6E92B602145143F1BBEF758EC84FF003",1)</f>
        <v>=DISPIMG("ID_6E92B602145143F1BBEF758EC84FF003",1)</v>
      </c>
      <c r="D17" s="19" t="str">
        <f>_xlfn.DISPIMG("ID_DFF1EECE698D4784B2A99A44DAF209A1",1)</f>
        <v>=DISPIMG("ID_DFF1EECE698D4784B2A99A44DAF209A1",1)</v>
      </c>
      <c r="E17" s="19" t="str">
        <f>_xlfn.DISPIMG("ID_6B13F3605F5B4D0FA49EE38652ACB6CF",1)</f>
        <v>=DISPIMG("ID_6B13F3605F5B4D0FA49EE38652ACB6CF",1)</v>
      </c>
      <c r="F17" s="19" t="str">
        <f>_xlfn.DISPIMG("ID_EC7FA86D2DDE4D6586F393F935754D67",1)</f>
        <v>=DISPIMG("ID_EC7FA86D2DDE4D6586F393F935754D67",1)</v>
      </c>
    </row>
    <row r="18" ht="16.5" spans="1:6">
      <c r="A18" s="22">
        <v>22</v>
      </c>
      <c r="B18" s="22">
        <v>23</v>
      </c>
      <c r="C18" s="22">
        <v>25</v>
      </c>
      <c r="D18" s="19">
        <v>27</v>
      </c>
      <c r="E18" s="19">
        <v>30</v>
      </c>
      <c r="F18" s="19">
        <v>31</v>
      </c>
    </row>
    <row r="19" ht="16.5" spans="1:6">
      <c r="A19" s="22" t="s">
        <v>1572</v>
      </c>
      <c r="B19" s="23" t="s">
        <v>166</v>
      </c>
      <c r="C19" s="22" t="s">
        <v>167</v>
      </c>
      <c r="D19" s="21" t="s">
        <v>169</v>
      </c>
      <c r="E19" s="21" t="s">
        <v>1583</v>
      </c>
      <c r="F19" s="19" t="s">
        <v>233</v>
      </c>
    </row>
    <row r="20" ht="16.5" spans="1:6">
      <c r="A20" s="25">
        <v>35146</v>
      </c>
      <c r="B20" s="23">
        <v>34162</v>
      </c>
      <c r="C20" s="23">
        <v>34090</v>
      </c>
      <c r="D20" s="20">
        <v>34195</v>
      </c>
      <c r="E20" s="20">
        <v>34072</v>
      </c>
      <c r="F20" s="20">
        <v>37804</v>
      </c>
    </row>
    <row r="21" ht="16.5" spans="1:6">
      <c r="A21" s="23" t="s">
        <v>144</v>
      </c>
      <c r="B21" s="23" t="s">
        <v>134</v>
      </c>
      <c r="C21" s="23" t="s">
        <v>131</v>
      </c>
      <c r="D21" s="20" t="s">
        <v>144</v>
      </c>
      <c r="E21" s="20" t="s">
        <v>142</v>
      </c>
      <c r="F21" s="20" t="s">
        <v>134</v>
      </c>
    </row>
    <row r="22" ht="85" customHeight="1" spans="1:6">
      <c r="A22" s="19" t="str">
        <f>_xlfn.DISPIMG("ID_322B9D4B182B4A92BF21B1D70B70DD48",1)</f>
        <v>=DISPIMG("ID_322B9D4B182B4A92BF21B1D70B70DD48",1)</v>
      </c>
      <c r="B22" s="19" t="str">
        <f>_xlfn.DISPIMG("ID_0500E0DE59D4429C923F5F4D9593ED05",1)</f>
        <v>=DISPIMG("ID_0500E0DE59D4429C923F5F4D9593ED05",1)</v>
      </c>
      <c r="C22" s="19" t="str">
        <f>_xlfn.DISPIMG("ID_F950556AD0CB460EB7F1BA0E86998C25",1)</f>
        <v>=DISPIMG("ID_F950556AD0CB460EB7F1BA0E86998C25",1)</v>
      </c>
      <c r="D22" s="19" t="str">
        <f>_xlfn.DISPIMG("ID_7DEED9A04EBD4C349E0E0B04CEEAFB30",1)</f>
        <v>=DISPIMG("ID_7DEED9A04EBD4C349E0E0B04CEEAFB30",1)</v>
      </c>
      <c r="E22" s="19" t="str">
        <f>_xlfn.DISPIMG("ID_743A3FD5D57C45CF894BF554F8EF78ED",1)</f>
        <v>=DISPIMG("ID_743A3FD5D57C45CF894BF554F8EF78ED",1)</v>
      </c>
      <c r="F22" s="19" t="str">
        <f>_xlfn.DISPIMG("ID_191BEE045101464C836244657BC15B36",1)</f>
        <v>=DISPIMG("ID_191BEE045101464C836244657BC15B36",1)</v>
      </c>
    </row>
    <row r="23" ht="16.5" spans="1:6">
      <c r="A23" s="19">
        <v>32</v>
      </c>
      <c r="B23" s="19">
        <v>33</v>
      </c>
      <c r="C23" s="19">
        <v>37</v>
      </c>
      <c r="D23" s="19">
        <v>38</v>
      </c>
      <c r="E23" s="19">
        <v>41</v>
      </c>
      <c r="F23" s="19">
        <v>42</v>
      </c>
    </row>
    <row r="24" ht="16.5" spans="1:6">
      <c r="A24" s="19" t="s">
        <v>173</v>
      </c>
      <c r="B24" s="21" t="s">
        <v>214</v>
      </c>
      <c r="C24" s="19" t="s">
        <v>234</v>
      </c>
      <c r="D24" s="19" t="s">
        <v>235</v>
      </c>
      <c r="E24" s="21" t="s">
        <v>236</v>
      </c>
      <c r="F24" s="21" t="s">
        <v>1584</v>
      </c>
    </row>
    <row r="25" ht="16.5" spans="1:6">
      <c r="A25" s="20">
        <v>34868</v>
      </c>
      <c r="B25" s="20">
        <v>37170</v>
      </c>
      <c r="C25" s="20">
        <v>37714</v>
      </c>
      <c r="D25" s="20">
        <v>37885</v>
      </c>
      <c r="E25" s="20">
        <v>37927</v>
      </c>
      <c r="F25" s="20">
        <v>37870</v>
      </c>
    </row>
    <row r="26" ht="16.5" spans="1:6">
      <c r="A26" s="20" t="s">
        <v>134</v>
      </c>
      <c r="B26" s="20" t="s">
        <v>142</v>
      </c>
      <c r="C26" s="20" t="s">
        <v>144</v>
      </c>
      <c r="D26" s="20" t="s">
        <v>144</v>
      </c>
      <c r="E26" s="20" t="s">
        <v>131</v>
      </c>
      <c r="F26" s="20" t="s">
        <v>134</v>
      </c>
    </row>
    <row r="27" ht="85" customHeight="1" spans="1:6">
      <c r="A27" s="19" t="str">
        <f>_xlfn.DISPIMG("ID_65F604A4C43640F4A65424F327C64044",1)</f>
        <v>=DISPIMG("ID_65F604A4C43640F4A65424F327C64044",1)</v>
      </c>
      <c r="B27" s="19" t="str">
        <f>_xlfn.DISPIMG("ID_83E9DC1C6CDF49EB805E56E4FE01B96B",1)</f>
        <v>=DISPIMG("ID_83E9DC1C6CDF49EB805E56E4FE01B96B",1)</v>
      </c>
      <c r="C27" s="19" t="str">
        <f>_xlfn.DISPIMG("ID_C79A37585E0246AB807F461E9639E9C2",1)</f>
        <v>=DISPIMG("ID_C79A37585E0246AB807F461E9639E9C2",1)</v>
      </c>
      <c r="D27" s="19" t="str">
        <f>_xlfn.DISPIMG("ID_1A66060551D344FC87F88B05EB9FDAC7",1)</f>
        <v>=DISPIMG("ID_1A66060551D344FC87F88B05EB9FDAC7",1)</v>
      </c>
      <c r="E27" s="19" t="str">
        <f>_xlfn.DISPIMG("ID_2EEDA57090734DD3B88791A84FC95EDB",1)</f>
        <v>=DISPIMG("ID_2EEDA57090734DD3B88791A84FC95EDB",1)</v>
      </c>
      <c r="F27" s="19" t="str">
        <f>_xlfn.DISPIMG("ID_8B2B3C458C284A4EADA834186F440017",1)</f>
        <v>=DISPIMG("ID_8B2B3C458C284A4EADA834186F440017",1)</v>
      </c>
    </row>
    <row r="28" ht="16.5" spans="1:6">
      <c r="A28" s="19">
        <v>45</v>
      </c>
      <c r="B28" s="19">
        <v>46</v>
      </c>
      <c r="C28" s="19">
        <v>49</v>
      </c>
      <c r="D28" s="19">
        <v>52</v>
      </c>
      <c r="E28" s="19">
        <v>43</v>
      </c>
      <c r="F28" s="19" t="s">
        <v>307</v>
      </c>
    </row>
    <row r="29" ht="16.5" spans="1:6">
      <c r="A29" s="21" t="s">
        <v>237</v>
      </c>
      <c r="B29" s="21" t="s">
        <v>1484</v>
      </c>
      <c r="C29" s="21" t="s">
        <v>1538</v>
      </c>
      <c r="D29" s="21" t="s">
        <v>1539</v>
      </c>
      <c r="E29" s="21" t="s">
        <v>1585</v>
      </c>
      <c r="F29" s="21" t="s">
        <v>1574</v>
      </c>
    </row>
    <row r="30" ht="16.5" spans="1:6">
      <c r="A30" s="20">
        <v>37873</v>
      </c>
      <c r="B30" s="20">
        <v>37717</v>
      </c>
      <c r="C30" s="20">
        <v>38686</v>
      </c>
      <c r="D30" s="20">
        <v>37870</v>
      </c>
      <c r="E30" s="20">
        <v>38066</v>
      </c>
      <c r="F30" s="20">
        <v>26883</v>
      </c>
    </row>
    <row r="31" ht="16.5" spans="1:6">
      <c r="A31" s="20" t="s">
        <v>144</v>
      </c>
      <c r="B31" s="20" t="s">
        <v>142</v>
      </c>
      <c r="C31" s="20" t="s">
        <v>142</v>
      </c>
      <c r="D31" s="20" t="s">
        <v>144</v>
      </c>
      <c r="E31" s="20" t="s">
        <v>134</v>
      </c>
      <c r="F31" s="20" t="s">
        <v>1575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2"/>
  <sheetViews>
    <sheetView showGridLines="0" topLeftCell="A64" workbookViewId="0">
      <selection activeCell="C2" sqref="C$1:C$1048576"/>
    </sheetView>
  </sheetViews>
  <sheetFormatPr defaultColWidth="9" defaultRowHeight="16.5"/>
  <cols>
    <col min="1" max="1" width="5.375" style="9" customWidth="1"/>
    <col min="2" max="2" width="11.25" style="9" customWidth="1"/>
    <col min="3" max="3" width="7.875" style="9" customWidth="1"/>
    <col min="4" max="5" width="11.375" style="9" customWidth="1"/>
    <col min="6" max="6" width="12.625" style="9" customWidth="1"/>
    <col min="7" max="7" width="14.75" style="9" customWidth="1"/>
    <col min="8" max="8" width="23.875" style="9" customWidth="1"/>
    <col min="9" max="9" width="16.625" style="9" customWidth="1"/>
    <col min="10" max="11" width="3.625" style="9" customWidth="1"/>
    <col min="12" max="12" width="18.5" style="9" customWidth="1"/>
    <col min="13" max="14" width="5.125" style="9" customWidth="1"/>
  </cols>
  <sheetData>
    <row r="1" ht="18" spans="1:14">
      <c r="A1" s="10" t="s">
        <v>1586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1587</v>
      </c>
      <c r="B2" s="2" t="s">
        <v>1588</v>
      </c>
      <c r="C2" s="2" t="s">
        <v>1589</v>
      </c>
      <c r="D2" s="2" t="s">
        <v>1590</v>
      </c>
      <c r="E2" s="2" t="s">
        <v>1591</v>
      </c>
      <c r="F2" s="2" t="s">
        <v>1592</v>
      </c>
      <c r="G2" s="2" t="s">
        <v>6</v>
      </c>
      <c r="H2" s="2" t="s">
        <v>1593</v>
      </c>
      <c r="I2" s="2" t="s">
        <v>1594</v>
      </c>
      <c r="J2" s="2" t="s">
        <v>105</v>
      </c>
      <c r="K2" s="2"/>
      <c r="L2" s="2" t="s">
        <v>1595</v>
      </c>
      <c r="M2" s="2" t="s">
        <v>1596</v>
      </c>
      <c r="N2" s="2" t="s">
        <v>1597</v>
      </c>
    </row>
    <row r="3" spans="1:14">
      <c r="A3" s="11">
        <v>1</v>
      </c>
      <c r="B3" s="11" t="s">
        <v>3</v>
      </c>
      <c r="C3" s="11" t="s">
        <v>1598</v>
      </c>
      <c r="D3" s="11" t="s">
        <v>141</v>
      </c>
      <c r="E3" s="11" t="s">
        <v>151</v>
      </c>
      <c r="F3" s="11" t="s">
        <v>1599</v>
      </c>
      <c r="G3" s="12">
        <v>45352</v>
      </c>
      <c r="H3" s="11" t="s">
        <v>1600</v>
      </c>
      <c r="I3" s="11" t="s">
        <v>259</v>
      </c>
      <c r="J3" s="11">
        <v>3</v>
      </c>
      <c r="K3" s="11">
        <v>1</v>
      </c>
      <c r="L3" s="11" t="s">
        <v>260</v>
      </c>
      <c r="M3" s="14" t="s">
        <v>1601</v>
      </c>
      <c r="N3" s="11" t="s">
        <v>1599</v>
      </c>
    </row>
    <row r="4" spans="1:14">
      <c r="A4" s="11">
        <v>2</v>
      </c>
      <c r="B4" s="11" t="s">
        <v>3</v>
      </c>
      <c r="C4" s="11" t="s">
        <v>1602</v>
      </c>
      <c r="D4" s="11" t="s">
        <v>141</v>
      </c>
      <c r="E4" s="11" t="s">
        <v>408</v>
      </c>
      <c r="F4" s="11" t="s">
        <v>1599</v>
      </c>
      <c r="G4" s="12"/>
      <c r="H4" s="11"/>
      <c r="I4" s="11"/>
      <c r="J4" s="11"/>
      <c r="K4" s="11"/>
      <c r="L4" s="11"/>
      <c r="M4" s="11"/>
      <c r="N4" s="11"/>
    </row>
    <row r="5" spans="1:14">
      <c r="A5" s="11">
        <v>3</v>
      </c>
      <c r="B5" s="11" t="s">
        <v>3</v>
      </c>
      <c r="C5" s="11" t="s">
        <v>318</v>
      </c>
      <c r="D5" s="11" t="s">
        <v>138</v>
      </c>
      <c r="E5" s="11" t="s">
        <v>1599</v>
      </c>
      <c r="F5" s="11" t="s">
        <v>1599</v>
      </c>
      <c r="G5" s="12"/>
      <c r="H5" s="11"/>
      <c r="I5" s="11"/>
      <c r="J5" s="11"/>
      <c r="K5" s="11"/>
      <c r="L5" s="11"/>
      <c r="M5" s="11"/>
      <c r="N5" s="11"/>
    </row>
    <row r="6" spans="1:14">
      <c r="A6" s="11">
        <v>4</v>
      </c>
      <c r="B6" s="11" t="s">
        <v>3</v>
      </c>
      <c r="C6" s="11" t="s">
        <v>1603</v>
      </c>
      <c r="D6" s="11" t="s">
        <v>141</v>
      </c>
      <c r="E6" s="11" t="s">
        <v>1599</v>
      </c>
      <c r="F6" s="11" t="s">
        <v>1599</v>
      </c>
      <c r="G6" s="12">
        <v>45381</v>
      </c>
      <c r="H6" s="11" t="s">
        <v>1604</v>
      </c>
      <c r="I6" s="11" t="s">
        <v>259</v>
      </c>
      <c r="J6" s="11">
        <v>3</v>
      </c>
      <c r="K6" s="11">
        <v>1</v>
      </c>
      <c r="L6" s="11" t="s">
        <v>385</v>
      </c>
      <c r="M6" s="14" t="s">
        <v>1601</v>
      </c>
      <c r="N6" s="11" t="s">
        <v>1599</v>
      </c>
    </row>
    <row r="7" spans="1:14">
      <c r="A7" s="11">
        <v>5</v>
      </c>
      <c r="B7" s="11" t="s">
        <v>3</v>
      </c>
      <c r="C7" s="11" t="s">
        <v>1605</v>
      </c>
      <c r="D7" s="11" t="s">
        <v>139</v>
      </c>
      <c r="E7" s="11" t="s">
        <v>274</v>
      </c>
      <c r="F7" s="11" t="s">
        <v>1599</v>
      </c>
      <c r="G7" s="12"/>
      <c r="H7" s="11"/>
      <c r="I7" s="11"/>
      <c r="J7" s="11"/>
      <c r="K7" s="11"/>
      <c r="L7" s="11"/>
      <c r="M7" s="11"/>
      <c r="N7" s="11"/>
    </row>
    <row r="8" spans="1:14">
      <c r="A8" s="11">
        <v>6</v>
      </c>
      <c r="B8" s="11" t="s">
        <v>3</v>
      </c>
      <c r="C8" s="11" t="s">
        <v>426</v>
      </c>
      <c r="D8" s="11" t="s">
        <v>274</v>
      </c>
      <c r="E8" s="11" t="s">
        <v>1599</v>
      </c>
      <c r="F8" s="11" t="s">
        <v>1599</v>
      </c>
      <c r="G8" s="12"/>
      <c r="H8" s="11"/>
      <c r="I8" s="11"/>
      <c r="J8" s="11"/>
      <c r="K8" s="11"/>
      <c r="L8" s="11"/>
      <c r="M8" s="11"/>
      <c r="N8" s="11"/>
    </row>
    <row r="9" spans="1:14">
      <c r="A9" s="11">
        <v>7</v>
      </c>
      <c r="B9" s="11" t="s">
        <v>3</v>
      </c>
      <c r="C9" s="11" t="s">
        <v>1606</v>
      </c>
      <c r="D9" s="11" t="s">
        <v>141</v>
      </c>
      <c r="E9" s="11" t="s">
        <v>408</v>
      </c>
      <c r="F9" s="11" t="s">
        <v>1599</v>
      </c>
      <c r="G9" s="12">
        <v>45387</v>
      </c>
      <c r="H9" s="11" t="s">
        <v>1607</v>
      </c>
      <c r="I9" s="11" t="s">
        <v>435</v>
      </c>
      <c r="J9" s="11">
        <v>2</v>
      </c>
      <c r="K9" s="11">
        <v>2</v>
      </c>
      <c r="L9" s="11" t="s">
        <v>259</v>
      </c>
      <c r="M9" s="15" t="s">
        <v>1608</v>
      </c>
      <c r="N9" s="11" t="s">
        <v>1599</v>
      </c>
    </row>
    <row r="10" spans="1:14">
      <c r="A10" s="11">
        <v>8</v>
      </c>
      <c r="B10" s="11" t="s">
        <v>3</v>
      </c>
      <c r="C10" s="11" t="s">
        <v>333</v>
      </c>
      <c r="D10" s="11" t="s">
        <v>141</v>
      </c>
      <c r="E10" s="11" t="s">
        <v>296</v>
      </c>
      <c r="F10" s="11" t="s">
        <v>1599</v>
      </c>
      <c r="G10" s="12"/>
      <c r="H10" s="11"/>
      <c r="I10" s="11"/>
      <c r="J10" s="11"/>
      <c r="K10" s="11"/>
      <c r="L10" s="11"/>
      <c r="M10" s="11"/>
      <c r="N10" s="11"/>
    </row>
    <row r="11" spans="1:14">
      <c r="A11" s="11">
        <v>9</v>
      </c>
      <c r="B11" s="11" t="s">
        <v>3</v>
      </c>
      <c r="C11" s="11" t="s">
        <v>1609</v>
      </c>
      <c r="D11" s="11" t="s">
        <v>518</v>
      </c>
      <c r="E11" s="11" t="s">
        <v>1599</v>
      </c>
      <c r="F11" s="11" t="s">
        <v>141</v>
      </c>
      <c r="G11" s="12">
        <v>45391</v>
      </c>
      <c r="H11" s="11" t="s">
        <v>1610</v>
      </c>
      <c r="I11" s="11" t="s">
        <v>484</v>
      </c>
      <c r="J11" s="11">
        <v>0</v>
      </c>
      <c r="K11" s="11">
        <v>3</v>
      </c>
      <c r="L11" s="11" t="s">
        <v>259</v>
      </c>
      <c r="M11" s="14" t="s">
        <v>1601</v>
      </c>
      <c r="N11" s="11" t="s">
        <v>1599</v>
      </c>
    </row>
    <row r="12" spans="1:14">
      <c r="A12" s="11">
        <v>10</v>
      </c>
      <c r="B12" s="11" t="s">
        <v>3</v>
      </c>
      <c r="C12" s="11" t="s">
        <v>519</v>
      </c>
      <c r="D12" s="11" t="s">
        <v>518</v>
      </c>
      <c r="E12" s="11" t="s">
        <v>1599</v>
      </c>
      <c r="F12" s="11" t="s">
        <v>141</v>
      </c>
      <c r="G12" s="12"/>
      <c r="H12" s="11"/>
      <c r="I12" s="11"/>
      <c r="J12" s="11"/>
      <c r="K12" s="11"/>
      <c r="L12" s="11"/>
      <c r="M12" s="11"/>
      <c r="N12" s="11"/>
    </row>
    <row r="13" spans="1:14">
      <c r="A13" s="11">
        <v>11</v>
      </c>
      <c r="B13" s="11" t="s">
        <v>3</v>
      </c>
      <c r="C13" s="11" t="s">
        <v>1611</v>
      </c>
      <c r="D13" s="11" t="s">
        <v>133</v>
      </c>
      <c r="E13" s="11" t="s">
        <v>137</v>
      </c>
      <c r="F13" s="11" t="s">
        <v>1599</v>
      </c>
      <c r="G13" s="12"/>
      <c r="H13" s="11"/>
      <c r="I13" s="11"/>
      <c r="J13" s="11"/>
      <c r="K13" s="11"/>
      <c r="L13" s="11"/>
      <c r="M13" s="11"/>
      <c r="N13" s="11"/>
    </row>
    <row r="14" spans="1:14">
      <c r="A14" s="11">
        <v>12</v>
      </c>
      <c r="B14" s="11" t="s">
        <v>3</v>
      </c>
      <c r="C14" s="11" t="s">
        <v>564</v>
      </c>
      <c r="D14" s="11" t="s">
        <v>410</v>
      </c>
      <c r="E14" s="11" t="s">
        <v>298</v>
      </c>
      <c r="F14" s="11" t="s">
        <v>1599</v>
      </c>
      <c r="G14" s="12">
        <v>45396</v>
      </c>
      <c r="H14" s="11" t="s">
        <v>1612</v>
      </c>
      <c r="I14" s="11" t="s">
        <v>259</v>
      </c>
      <c r="J14" s="11">
        <v>4</v>
      </c>
      <c r="K14" s="11">
        <v>3</v>
      </c>
      <c r="L14" s="11" t="s">
        <v>530</v>
      </c>
      <c r="M14" s="14" t="s">
        <v>1601</v>
      </c>
      <c r="N14" s="11" t="s">
        <v>1599</v>
      </c>
    </row>
    <row r="15" spans="1:14">
      <c r="A15" s="11">
        <v>13</v>
      </c>
      <c r="B15" s="11" t="s">
        <v>3</v>
      </c>
      <c r="C15" s="11" t="s">
        <v>1613</v>
      </c>
      <c r="D15" s="11" t="s">
        <v>298</v>
      </c>
      <c r="E15" s="11" t="s">
        <v>1599</v>
      </c>
      <c r="F15" s="11" t="s">
        <v>1599</v>
      </c>
      <c r="G15" s="12"/>
      <c r="H15" s="11"/>
      <c r="I15" s="11"/>
      <c r="J15" s="11"/>
      <c r="K15" s="11"/>
      <c r="L15" s="11"/>
      <c r="M15" s="11"/>
      <c r="N15" s="11"/>
    </row>
    <row r="16" spans="1:14">
      <c r="A16" s="11">
        <v>14</v>
      </c>
      <c r="B16" s="11" t="s">
        <v>3</v>
      </c>
      <c r="C16" s="11" t="s">
        <v>1614</v>
      </c>
      <c r="D16" s="11" t="s">
        <v>141</v>
      </c>
      <c r="E16" s="11" t="s">
        <v>173</v>
      </c>
      <c r="F16" s="11" t="s">
        <v>1599</v>
      </c>
      <c r="G16" s="12"/>
      <c r="H16" s="11"/>
      <c r="I16" s="11"/>
      <c r="J16" s="11"/>
      <c r="K16" s="11"/>
      <c r="L16" s="11"/>
      <c r="M16" s="11"/>
      <c r="N16" s="11"/>
    </row>
    <row r="17" spans="1:14">
      <c r="A17" s="11">
        <v>15</v>
      </c>
      <c r="B17" s="11" t="s">
        <v>3</v>
      </c>
      <c r="C17" s="11" t="s">
        <v>1615</v>
      </c>
      <c r="D17" s="11" t="s">
        <v>141</v>
      </c>
      <c r="E17" s="11" t="s">
        <v>408</v>
      </c>
      <c r="F17" s="11" t="s">
        <v>1599</v>
      </c>
      <c r="G17" s="12"/>
      <c r="H17" s="11"/>
      <c r="I17" s="11"/>
      <c r="J17" s="11"/>
      <c r="K17" s="11"/>
      <c r="L17" s="11"/>
      <c r="M17" s="11"/>
      <c r="N17" s="11"/>
    </row>
    <row r="18" spans="1:14">
      <c r="A18" s="13">
        <v>16</v>
      </c>
      <c r="B18" s="13" t="s">
        <v>3</v>
      </c>
      <c r="C18" s="13" t="s">
        <v>1616</v>
      </c>
      <c r="D18" s="11" t="s">
        <v>410</v>
      </c>
      <c r="E18" s="11" t="s">
        <v>133</v>
      </c>
      <c r="F18" s="11" t="s">
        <v>1599</v>
      </c>
      <c r="G18" s="12">
        <v>45402</v>
      </c>
      <c r="H18" s="11" t="s">
        <v>1617</v>
      </c>
      <c r="I18" s="11" t="s">
        <v>259</v>
      </c>
      <c r="J18" s="11">
        <v>1</v>
      </c>
      <c r="K18" s="11">
        <v>1</v>
      </c>
      <c r="L18" s="11" t="s">
        <v>579</v>
      </c>
      <c r="M18" s="15" t="s">
        <v>1608</v>
      </c>
      <c r="N18" s="11" t="s">
        <v>1599</v>
      </c>
    </row>
    <row r="19" spans="1:14">
      <c r="A19" s="13">
        <v>17</v>
      </c>
      <c r="B19" s="13" t="s">
        <v>3</v>
      </c>
      <c r="C19" s="13" t="s">
        <v>1618</v>
      </c>
      <c r="D19" s="11" t="s">
        <v>141</v>
      </c>
      <c r="E19" s="11" t="s">
        <v>274</v>
      </c>
      <c r="F19" s="11" t="s">
        <v>1599</v>
      </c>
      <c r="G19" s="12">
        <v>45413</v>
      </c>
      <c r="H19" s="11" t="s">
        <v>1619</v>
      </c>
      <c r="I19" s="11" t="s">
        <v>626</v>
      </c>
      <c r="J19" s="11">
        <v>0</v>
      </c>
      <c r="K19" s="11">
        <v>5</v>
      </c>
      <c r="L19" s="11" t="s">
        <v>259</v>
      </c>
      <c r="M19" s="14" t="s">
        <v>1601</v>
      </c>
      <c r="N19" s="11" t="s">
        <v>1599</v>
      </c>
    </row>
    <row r="20" spans="1:14">
      <c r="A20" s="13">
        <v>18</v>
      </c>
      <c r="B20" s="13" t="s">
        <v>3</v>
      </c>
      <c r="C20" s="13" t="s">
        <v>1620</v>
      </c>
      <c r="D20" s="11" t="s">
        <v>410</v>
      </c>
      <c r="E20" s="11" t="s">
        <v>141</v>
      </c>
      <c r="F20" s="11" t="s">
        <v>1599</v>
      </c>
      <c r="G20" s="12"/>
      <c r="H20" s="11"/>
      <c r="I20" s="11"/>
      <c r="J20" s="11"/>
      <c r="K20" s="11"/>
      <c r="L20" s="11"/>
      <c r="M20" s="11"/>
      <c r="N20" s="11"/>
    </row>
    <row r="21" spans="1:14">
      <c r="A21" s="13">
        <v>19</v>
      </c>
      <c r="B21" s="13" t="s">
        <v>3</v>
      </c>
      <c r="C21" s="13" t="s">
        <v>1621</v>
      </c>
      <c r="D21" s="11" t="s">
        <v>410</v>
      </c>
      <c r="E21" s="11" t="s">
        <v>1599</v>
      </c>
      <c r="F21" s="11" t="s">
        <v>1599</v>
      </c>
      <c r="G21" s="12"/>
      <c r="H21" s="11"/>
      <c r="I21" s="11"/>
      <c r="J21" s="11"/>
      <c r="K21" s="11"/>
      <c r="L21" s="11"/>
      <c r="M21" s="11"/>
      <c r="N21" s="11"/>
    </row>
    <row r="22" spans="1:14">
      <c r="A22" s="13">
        <v>20</v>
      </c>
      <c r="B22" s="13" t="s">
        <v>3</v>
      </c>
      <c r="C22" s="13" t="s">
        <v>1622</v>
      </c>
      <c r="D22" s="11" t="s">
        <v>138</v>
      </c>
      <c r="E22" s="11" t="s">
        <v>156</v>
      </c>
      <c r="F22" s="11" t="s">
        <v>1599</v>
      </c>
      <c r="G22" s="12"/>
      <c r="H22" s="11"/>
      <c r="I22" s="11"/>
      <c r="J22" s="11"/>
      <c r="K22" s="11"/>
      <c r="L22" s="11"/>
      <c r="M22" s="11"/>
      <c r="N22" s="11"/>
    </row>
    <row r="23" spans="1:14">
      <c r="A23" s="13">
        <v>21</v>
      </c>
      <c r="B23" s="13" t="s">
        <v>3</v>
      </c>
      <c r="C23" s="13" t="s">
        <v>1623</v>
      </c>
      <c r="D23" s="11" t="s">
        <v>141</v>
      </c>
      <c r="E23" s="11" t="s">
        <v>169</v>
      </c>
      <c r="F23" s="11" t="s">
        <v>1599</v>
      </c>
      <c r="G23" s="12"/>
      <c r="H23" s="11"/>
      <c r="I23" s="11"/>
      <c r="J23" s="11"/>
      <c r="K23" s="11"/>
      <c r="L23" s="11"/>
      <c r="M23" s="11"/>
      <c r="N23" s="11"/>
    </row>
    <row r="24" spans="1:14">
      <c r="A24" s="13">
        <v>22</v>
      </c>
      <c r="B24" s="13" t="s">
        <v>3</v>
      </c>
      <c r="C24" s="13" t="s">
        <v>1618</v>
      </c>
      <c r="D24" s="11" t="s">
        <v>518</v>
      </c>
      <c r="E24" s="11" t="s">
        <v>1599</v>
      </c>
      <c r="F24" s="11" t="s">
        <v>161</v>
      </c>
      <c r="G24" s="12">
        <v>45417</v>
      </c>
      <c r="H24" s="11" t="s">
        <v>1624</v>
      </c>
      <c r="I24" s="11" t="s">
        <v>670</v>
      </c>
      <c r="J24" s="11">
        <v>0</v>
      </c>
      <c r="K24" s="11">
        <v>6</v>
      </c>
      <c r="L24" s="11" t="s">
        <v>259</v>
      </c>
      <c r="M24" s="14" t="s">
        <v>1601</v>
      </c>
      <c r="N24" s="11" t="s">
        <v>1599</v>
      </c>
    </row>
    <row r="25" spans="1:14">
      <c r="A25" s="13">
        <v>23</v>
      </c>
      <c r="B25" s="13" t="s">
        <v>3</v>
      </c>
      <c r="C25" s="13" t="s">
        <v>1625</v>
      </c>
      <c r="D25" s="11" t="s">
        <v>141</v>
      </c>
      <c r="E25" s="11" t="s">
        <v>1626</v>
      </c>
      <c r="F25" s="11" t="s">
        <v>1599</v>
      </c>
      <c r="G25" s="12"/>
      <c r="H25" s="11"/>
      <c r="I25" s="11"/>
      <c r="J25" s="11"/>
      <c r="K25" s="11"/>
      <c r="L25" s="11"/>
      <c r="M25" s="11"/>
      <c r="N25" s="11"/>
    </row>
    <row r="26" spans="1:14">
      <c r="A26" s="13">
        <v>24</v>
      </c>
      <c r="B26" s="13" t="s">
        <v>3</v>
      </c>
      <c r="C26" s="13" t="s">
        <v>700</v>
      </c>
      <c r="D26" s="11" t="s">
        <v>274</v>
      </c>
      <c r="E26" s="11" t="s">
        <v>1626</v>
      </c>
      <c r="F26" s="11" t="s">
        <v>1599</v>
      </c>
      <c r="G26" s="12"/>
      <c r="H26" s="11"/>
      <c r="I26" s="11"/>
      <c r="J26" s="11"/>
      <c r="K26" s="11"/>
      <c r="L26" s="11"/>
      <c r="M26" s="11"/>
      <c r="N26" s="11"/>
    </row>
    <row r="27" spans="1:14">
      <c r="A27" s="13">
        <v>25</v>
      </c>
      <c r="B27" s="13" t="s">
        <v>3</v>
      </c>
      <c r="C27" s="13" t="s">
        <v>1627</v>
      </c>
      <c r="D27" s="11" t="s">
        <v>274</v>
      </c>
      <c r="E27" s="11" t="s">
        <v>408</v>
      </c>
      <c r="F27" s="11" t="s">
        <v>1599</v>
      </c>
      <c r="G27" s="12"/>
      <c r="H27" s="11"/>
      <c r="I27" s="11"/>
      <c r="J27" s="11"/>
      <c r="K27" s="11"/>
      <c r="L27" s="11"/>
      <c r="M27" s="11"/>
      <c r="N27" s="11"/>
    </row>
    <row r="28" spans="1:14">
      <c r="A28" s="13">
        <v>26</v>
      </c>
      <c r="B28" s="13" t="s">
        <v>3</v>
      </c>
      <c r="C28" s="13" t="s">
        <v>1603</v>
      </c>
      <c r="D28" s="11" t="s">
        <v>410</v>
      </c>
      <c r="E28" s="11" t="s">
        <v>408</v>
      </c>
      <c r="F28" s="11" t="s">
        <v>1599</v>
      </c>
      <c r="G28" s="12"/>
      <c r="H28" s="11"/>
      <c r="I28" s="11"/>
      <c r="J28" s="11"/>
      <c r="K28" s="11"/>
      <c r="L28" s="11"/>
      <c r="M28" s="11"/>
      <c r="N28" s="11"/>
    </row>
    <row r="29" spans="1:14">
      <c r="A29" s="13">
        <v>27</v>
      </c>
      <c r="B29" s="13" t="s">
        <v>3</v>
      </c>
      <c r="C29" s="13" t="s">
        <v>1622</v>
      </c>
      <c r="D29" s="11" t="s">
        <v>705</v>
      </c>
      <c r="E29" s="11" t="s">
        <v>1599</v>
      </c>
      <c r="F29" s="11" t="s">
        <v>408</v>
      </c>
      <c r="G29" s="12"/>
      <c r="H29" s="11"/>
      <c r="I29" s="11"/>
      <c r="J29" s="11"/>
      <c r="K29" s="11"/>
      <c r="L29" s="11"/>
      <c r="M29" s="11"/>
      <c r="N29" s="11"/>
    </row>
    <row r="30" spans="1:14">
      <c r="A30" s="13">
        <v>28</v>
      </c>
      <c r="B30" s="13" t="s">
        <v>3</v>
      </c>
      <c r="C30" s="13" t="s">
        <v>1628</v>
      </c>
      <c r="D30" s="11" t="s">
        <v>410</v>
      </c>
      <c r="E30" s="11" t="s">
        <v>1599</v>
      </c>
      <c r="F30" s="11" t="s">
        <v>1599</v>
      </c>
      <c r="G30" s="12">
        <v>45422</v>
      </c>
      <c r="H30" s="11" t="s">
        <v>1629</v>
      </c>
      <c r="I30" s="11" t="s">
        <v>259</v>
      </c>
      <c r="J30" s="11">
        <v>5</v>
      </c>
      <c r="K30" s="11">
        <v>2</v>
      </c>
      <c r="L30" s="11" t="s">
        <v>711</v>
      </c>
      <c r="M30" s="14" t="s">
        <v>1601</v>
      </c>
      <c r="N30" s="11" t="s">
        <v>1599</v>
      </c>
    </row>
    <row r="31" spans="1:14">
      <c r="A31" s="13">
        <v>29</v>
      </c>
      <c r="B31" s="13" t="s">
        <v>3</v>
      </c>
      <c r="C31" s="13" t="s">
        <v>1630</v>
      </c>
      <c r="D31" s="11" t="s">
        <v>141</v>
      </c>
      <c r="E31" s="11" t="s">
        <v>408</v>
      </c>
      <c r="F31" s="11" t="s">
        <v>1599</v>
      </c>
      <c r="G31" s="12"/>
      <c r="H31" s="11"/>
      <c r="I31" s="11"/>
      <c r="J31" s="11"/>
      <c r="K31" s="11"/>
      <c r="L31" s="11"/>
      <c r="M31" s="11"/>
      <c r="N31" s="11"/>
    </row>
    <row r="32" spans="1:14">
      <c r="A32" s="13">
        <v>30</v>
      </c>
      <c r="B32" s="13" t="s">
        <v>3</v>
      </c>
      <c r="C32" s="13" t="s">
        <v>1631</v>
      </c>
      <c r="D32" s="11" t="s">
        <v>274</v>
      </c>
      <c r="E32" s="11" t="s">
        <v>161</v>
      </c>
      <c r="F32" s="11" t="s">
        <v>1599</v>
      </c>
      <c r="G32" s="12"/>
      <c r="H32" s="11"/>
      <c r="I32" s="11"/>
      <c r="J32" s="11"/>
      <c r="K32" s="11"/>
      <c r="L32" s="11"/>
      <c r="M32" s="11"/>
      <c r="N32" s="11"/>
    </row>
    <row r="33" spans="1:14">
      <c r="A33" s="13">
        <v>31</v>
      </c>
      <c r="B33" s="13" t="s">
        <v>3</v>
      </c>
      <c r="C33" s="13" t="s">
        <v>1632</v>
      </c>
      <c r="D33" s="11" t="s">
        <v>141</v>
      </c>
      <c r="E33" s="11" t="s">
        <v>298</v>
      </c>
      <c r="F33" s="11" t="s">
        <v>1599</v>
      </c>
      <c r="G33" s="12"/>
      <c r="H33" s="11"/>
      <c r="I33" s="11"/>
      <c r="J33" s="11"/>
      <c r="K33" s="11"/>
      <c r="L33" s="11"/>
      <c r="M33" s="11"/>
      <c r="N33" s="11"/>
    </row>
    <row r="34" spans="1:14">
      <c r="A34" s="13">
        <v>32</v>
      </c>
      <c r="B34" s="13" t="s">
        <v>3</v>
      </c>
      <c r="C34" s="13" t="s">
        <v>1633</v>
      </c>
      <c r="D34" s="11" t="s">
        <v>410</v>
      </c>
      <c r="E34" s="11" t="s">
        <v>141</v>
      </c>
      <c r="F34" s="11" t="s">
        <v>1599</v>
      </c>
      <c r="G34" s="12"/>
      <c r="H34" s="11"/>
      <c r="I34" s="11"/>
      <c r="J34" s="11"/>
      <c r="K34" s="11"/>
      <c r="L34" s="11"/>
      <c r="M34" s="11"/>
      <c r="N34" s="11"/>
    </row>
    <row r="35" spans="1:14">
      <c r="A35" s="13">
        <v>33</v>
      </c>
      <c r="B35" s="13" t="s">
        <v>3</v>
      </c>
      <c r="C35" s="13" t="s">
        <v>1634</v>
      </c>
      <c r="D35" s="11" t="s">
        <v>141</v>
      </c>
      <c r="E35" s="11" t="s">
        <v>298</v>
      </c>
      <c r="F35" s="11" t="s">
        <v>1599</v>
      </c>
      <c r="G35" s="12">
        <v>45430</v>
      </c>
      <c r="H35" s="11" t="s">
        <v>1635</v>
      </c>
      <c r="I35" s="11" t="s">
        <v>753</v>
      </c>
      <c r="J35" s="11">
        <v>3</v>
      </c>
      <c r="K35" s="11">
        <v>5</v>
      </c>
      <c r="L35" s="11" t="s">
        <v>259</v>
      </c>
      <c r="M35" s="14" t="s">
        <v>1601</v>
      </c>
      <c r="N35" s="11" t="s">
        <v>1599</v>
      </c>
    </row>
    <row r="36" spans="1:14">
      <c r="A36" s="13">
        <v>34</v>
      </c>
      <c r="B36" s="13" t="s">
        <v>3</v>
      </c>
      <c r="C36" s="13" t="s">
        <v>1636</v>
      </c>
      <c r="D36" s="11" t="s">
        <v>410</v>
      </c>
      <c r="E36" s="11" t="s">
        <v>1599</v>
      </c>
      <c r="F36" s="11" t="s">
        <v>1599</v>
      </c>
      <c r="G36" s="12"/>
      <c r="H36" s="11"/>
      <c r="I36" s="11"/>
      <c r="J36" s="11"/>
      <c r="K36" s="11"/>
      <c r="L36" s="11"/>
      <c r="M36" s="11"/>
      <c r="N36" s="11"/>
    </row>
    <row r="37" spans="1:14">
      <c r="A37" s="13">
        <v>35</v>
      </c>
      <c r="B37" s="13" t="s">
        <v>3</v>
      </c>
      <c r="C37" s="13" t="s">
        <v>1637</v>
      </c>
      <c r="D37" s="11" t="s">
        <v>410</v>
      </c>
      <c r="E37" s="11" t="s">
        <v>408</v>
      </c>
      <c r="F37" s="11" t="s">
        <v>1599</v>
      </c>
      <c r="G37" s="12"/>
      <c r="H37" s="11"/>
      <c r="I37" s="11"/>
      <c r="J37" s="11"/>
      <c r="K37" s="11"/>
      <c r="L37" s="11"/>
      <c r="M37" s="11"/>
      <c r="N37" s="11"/>
    </row>
    <row r="38" spans="1:14">
      <c r="A38" s="13">
        <v>36</v>
      </c>
      <c r="B38" s="13" t="s">
        <v>3</v>
      </c>
      <c r="C38" s="13" t="s">
        <v>1638</v>
      </c>
      <c r="D38" s="11" t="s">
        <v>274</v>
      </c>
      <c r="E38" s="11" t="s">
        <v>408</v>
      </c>
      <c r="F38" s="11" t="s">
        <v>1599</v>
      </c>
      <c r="G38" s="12"/>
      <c r="H38" s="11"/>
      <c r="I38" s="11"/>
      <c r="J38" s="11"/>
      <c r="K38" s="11"/>
      <c r="L38" s="11"/>
      <c r="M38" s="11"/>
      <c r="N38" s="11"/>
    </row>
    <row r="39" spans="1:14">
      <c r="A39" s="13">
        <v>37</v>
      </c>
      <c r="B39" s="13" t="s">
        <v>3</v>
      </c>
      <c r="C39" s="13" t="s">
        <v>1639</v>
      </c>
      <c r="D39" s="11" t="s">
        <v>141</v>
      </c>
      <c r="E39" s="11" t="s">
        <v>298</v>
      </c>
      <c r="F39" s="11" t="s">
        <v>1599</v>
      </c>
      <c r="G39" s="12"/>
      <c r="H39" s="11"/>
      <c r="I39" s="11"/>
      <c r="J39" s="11"/>
      <c r="K39" s="11"/>
      <c r="L39" s="11"/>
      <c r="M39" s="11"/>
      <c r="N39" s="11"/>
    </row>
    <row r="40" spans="1:14">
      <c r="A40" s="13">
        <v>38</v>
      </c>
      <c r="B40" s="13" t="s">
        <v>3</v>
      </c>
      <c r="C40" s="13" t="s">
        <v>1623</v>
      </c>
      <c r="D40" s="11" t="s">
        <v>518</v>
      </c>
      <c r="E40" s="11" t="s">
        <v>1599</v>
      </c>
      <c r="F40" s="11" t="s">
        <v>169</v>
      </c>
      <c r="G40" s="12">
        <v>45434</v>
      </c>
      <c r="H40" s="11" t="s">
        <v>1640</v>
      </c>
      <c r="I40" s="11" t="s">
        <v>259</v>
      </c>
      <c r="J40" s="11">
        <v>2</v>
      </c>
      <c r="K40" s="11">
        <v>0</v>
      </c>
      <c r="L40" s="11" t="s">
        <v>797</v>
      </c>
      <c r="M40" s="14" t="s">
        <v>1601</v>
      </c>
      <c r="N40" s="11" t="s">
        <v>1599</v>
      </c>
    </row>
    <row r="41" spans="1:14">
      <c r="A41" s="13">
        <v>39</v>
      </c>
      <c r="B41" s="13" t="s">
        <v>3</v>
      </c>
      <c r="C41" s="13" t="s">
        <v>828</v>
      </c>
      <c r="D41" s="11" t="s">
        <v>274</v>
      </c>
      <c r="E41" s="11" t="s">
        <v>1599</v>
      </c>
      <c r="F41" s="11" t="s">
        <v>1599</v>
      </c>
      <c r="G41" s="12"/>
      <c r="H41" s="11"/>
      <c r="I41" s="11"/>
      <c r="J41" s="11"/>
      <c r="K41" s="11"/>
      <c r="L41" s="11"/>
      <c r="M41" s="11"/>
      <c r="N41" s="11"/>
    </row>
    <row r="42" spans="1:14">
      <c r="A42" s="13">
        <v>40</v>
      </c>
      <c r="B42" s="13" t="s">
        <v>3</v>
      </c>
      <c r="C42" s="13" t="s">
        <v>1641</v>
      </c>
      <c r="D42" s="11" t="s">
        <v>408</v>
      </c>
      <c r="E42" s="11" t="s">
        <v>410</v>
      </c>
      <c r="F42" s="11" t="s">
        <v>1599</v>
      </c>
      <c r="G42" s="12">
        <v>45438</v>
      </c>
      <c r="H42" s="11" t="s">
        <v>1642</v>
      </c>
      <c r="I42" s="11" t="s">
        <v>259</v>
      </c>
      <c r="J42" s="11">
        <v>4</v>
      </c>
      <c r="K42" s="11">
        <v>1</v>
      </c>
      <c r="L42" s="11" t="s">
        <v>834</v>
      </c>
      <c r="M42" s="14" t="s">
        <v>1601</v>
      </c>
      <c r="N42" s="11" t="s">
        <v>1599</v>
      </c>
    </row>
    <row r="43" spans="1:14">
      <c r="A43" s="13">
        <v>41</v>
      </c>
      <c r="B43" s="13" t="s">
        <v>3</v>
      </c>
      <c r="C43" s="13" t="s">
        <v>1638</v>
      </c>
      <c r="D43" s="11" t="s">
        <v>408</v>
      </c>
      <c r="E43" s="11" t="s">
        <v>141</v>
      </c>
      <c r="F43" s="11" t="s">
        <v>1599</v>
      </c>
      <c r="G43" s="12"/>
      <c r="H43" s="11"/>
      <c r="I43" s="11"/>
      <c r="J43" s="11"/>
      <c r="K43" s="11"/>
      <c r="L43" s="11"/>
      <c r="M43" s="11"/>
      <c r="N43" s="11"/>
    </row>
    <row r="44" spans="1:14">
      <c r="A44" s="13">
        <v>42</v>
      </c>
      <c r="B44" s="13" t="s">
        <v>3</v>
      </c>
      <c r="C44" s="13" t="s">
        <v>1615</v>
      </c>
      <c r="D44" s="11" t="s">
        <v>141</v>
      </c>
      <c r="E44" s="11" t="s">
        <v>274</v>
      </c>
      <c r="F44" s="11" t="s">
        <v>1599</v>
      </c>
      <c r="G44" s="12"/>
      <c r="H44" s="11"/>
      <c r="I44" s="11"/>
      <c r="J44" s="11"/>
      <c r="K44" s="11"/>
      <c r="L44" s="11"/>
      <c r="M44" s="11"/>
      <c r="N44" s="11"/>
    </row>
    <row r="45" spans="1:14">
      <c r="A45" s="13">
        <v>43</v>
      </c>
      <c r="B45" s="13" t="s">
        <v>3</v>
      </c>
      <c r="C45" s="13" t="s">
        <v>318</v>
      </c>
      <c r="D45" s="11" t="s">
        <v>408</v>
      </c>
      <c r="E45" s="11" t="s">
        <v>286</v>
      </c>
      <c r="F45" s="11" t="s">
        <v>1599</v>
      </c>
      <c r="G45" s="12"/>
      <c r="H45" s="11"/>
      <c r="I45" s="11"/>
      <c r="J45" s="11"/>
      <c r="K45" s="11"/>
      <c r="L45" s="11"/>
      <c r="M45" s="11"/>
      <c r="N45" s="11"/>
    </row>
    <row r="46" spans="1:14">
      <c r="A46" s="13">
        <v>44</v>
      </c>
      <c r="B46" s="13" t="s">
        <v>3</v>
      </c>
      <c r="C46" s="13" t="s">
        <v>1609</v>
      </c>
      <c r="D46" s="11" t="s">
        <v>410</v>
      </c>
      <c r="E46" s="11" t="s">
        <v>138</v>
      </c>
      <c r="F46" s="11" t="s">
        <v>1599</v>
      </c>
      <c r="G46" s="12">
        <v>45457</v>
      </c>
      <c r="H46" s="11" t="s">
        <v>1643</v>
      </c>
      <c r="I46" s="11" t="s">
        <v>868</v>
      </c>
      <c r="J46" s="11">
        <v>0</v>
      </c>
      <c r="K46" s="11">
        <v>3</v>
      </c>
      <c r="L46" s="11" t="s">
        <v>259</v>
      </c>
      <c r="M46" s="14" t="s">
        <v>1601</v>
      </c>
      <c r="N46" s="11" t="s">
        <v>1599</v>
      </c>
    </row>
    <row r="47" spans="1:14">
      <c r="A47" s="13">
        <v>45</v>
      </c>
      <c r="B47" s="13" t="s">
        <v>3</v>
      </c>
      <c r="C47" s="13" t="s">
        <v>1644</v>
      </c>
      <c r="D47" s="11" t="s">
        <v>137</v>
      </c>
      <c r="E47" s="11" t="s">
        <v>408</v>
      </c>
      <c r="F47" s="11" t="s">
        <v>1599</v>
      </c>
      <c r="G47" s="12"/>
      <c r="H47" s="11"/>
      <c r="I47" s="11"/>
      <c r="J47" s="11"/>
      <c r="K47" s="11"/>
      <c r="L47" s="11"/>
      <c r="M47" s="11"/>
      <c r="N47" s="11"/>
    </row>
    <row r="48" spans="1:14">
      <c r="A48" s="13">
        <v>46</v>
      </c>
      <c r="B48" s="13" t="s">
        <v>3</v>
      </c>
      <c r="C48" s="13" t="s">
        <v>1645</v>
      </c>
      <c r="D48" s="11" t="s">
        <v>410</v>
      </c>
      <c r="E48" s="11" t="s">
        <v>408</v>
      </c>
      <c r="F48" s="11" t="s">
        <v>1599</v>
      </c>
      <c r="G48" s="12"/>
      <c r="H48" s="11"/>
      <c r="I48" s="11"/>
      <c r="J48" s="11"/>
      <c r="K48" s="11"/>
      <c r="L48" s="11"/>
      <c r="M48" s="11"/>
      <c r="N48" s="11"/>
    </row>
    <row r="49" spans="1:14">
      <c r="A49" s="13">
        <v>47</v>
      </c>
      <c r="B49" s="13" t="s">
        <v>3</v>
      </c>
      <c r="C49" s="13" t="s">
        <v>1646</v>
      </c>
      <c r="D49" s="11" t="s">
        <v>298</v>
      </c>
      <c r="E49" s="11" t="s">
        <v>1599</v>
      </c>
      <c r="F49" s="11" t="s">
        <v>1599</v>
      </c>
      <c r="G49" s="12">
        <v>45461</v>
      </c>
      <c r="H49" s="11" t="s">
        <v>1647</v>
      </c>
      <c r="I49" s="11" t="s">
        <v>906</v>
      </c>
      <c r="J49" s="11">
        <v>1</v>
      </c>
      <c r="K49" s="11">
        <v>2</v>
      </c>
      <c r="L49" s="11" t="s">
        <v>259</v>
      </c>
      <c r="M49" s="14" t="s">
        <v>1601</v>
      </c>
      <c r="N49" s="11" t="s">
        <v>1599</v>
      </c>
    </row>
    <row r="50" spans="1:14">
      <c r="A50" s="13">
        <v>48</v>
      </c>
      <c r="B50" s="13" t="s">
        <v>3</v>
      </c>
      <c r="C50" s="13" t="s">
        <v>1648</v>
      </c>
      <c r="D50" s="11" t="s">
        <v>141</v>
      </c>
      <c r="E50" s="11" t="s">
        <v>408</v>
      </c>
      <c r="F50" s="11" t="s">
        <v>1599</v>
      </c>
      <c r="G50" s="12"/>
      <c r="H50" s="11"/>
      <c r="I50" s="11"/>
      <c r="J50" s="11"/>
      <c r="K50" s="11"/>
      <c r="L50" s="11"/>
      <c r="M50" s="11"/>
      <c r="N50" s="11"/>
    </row>
    <row r="51" spans="1:14">
      <c r="A51" s="13">
        <v>49</v>
      </c>
      <c r="B51" s="13" t="s">
        <v>4</v>
      </c>
      <c r="C51" s="13" t="s">
        <v>1186</v>
      </c>
      <c r="D51" s="11" t="s">
        <v>1187</v>
      </c>
      <c r="E51" s="11" t="s">
        <v>1599</v>
      </c>
      <c r="F51" s="11" t="s">
        <v>133</v>
      </c>
      <c r="G51" s="12">
        <v>45464</v>
      </c>
      <c r="H51" s="11" t="s">
        <v>1649</v>
      </c>
      <c r="I51" s="11" t="s">
        <v>1161</v>
      </c>
      <c r="J51" s="11">
        <v>0</v>
      </c>
      <c r="K51" s="11">
        <v>2</v>
      </c>
      <c r="L51" s="11" t="s">
        <v>259</v>
      </c>
      <c r="M51" s="14" t="s">
        <v>1601</v>
      </c>
      <c r="N51" s="11" t="s">
        <v>1599</v>
      </c>
    </row>
    <row r="52" spans="1:14">
      <c r="A52" s="13">
        <v>50</v>
      </c>
      <c r="B52" s="13" t="s">
        <v>4</v>
      </c>
      <c r="C52" s="13" t="s">
        <v>1650</v>
      </c>
      <c r="D52" s="11" t="s">
        <v>169</v>
      </c>
      <c r="E52" s="11" t="s">
        <v>154</v>
      </c>
      <c r="F52" s="11" t="s">
        <v>1599</v>
      </c>
      <c r="G52" s="12"/>
      <c r="H52" s="11"/>
      <c r="I52" s="11"/>
      <c r="J52" s="11"/>
      <c r="K52" s="11"/>
      <c r="L52" s="11"/>
      <c r="M52" s="11"/>
      <c r="N52" s="11"/>
    </row>
    <row r="53" spans="1:14">
      <c r="A53" s="13">
        <v>51</v>
      </c>
      <c r="B53" s="13" t="s">
        <v>3</v>
      </c>
      <c r="C53" s="13" t="s">
        <v>1609</v>
      </c>
      <c r="D53" s="11" t="s">
        <v>408</v>
      </c>
      <c r="E53" s="11" t="s">
        <v>1626</v>
      </c>
      <c r="F53" s="11" t="s">
        <v>1599</v>
      </c>
      <c r="G53" s="12">
        <v>45468</v>
      </c>
      <c r="H53" s="11" t="s">
        <v>1651</v>
      </c>
      <c r="I53" s="11" t="s">
        <v>260</v>
      </c>
      <c r="J53" s="11">
        <v>0</v>
      </c>
      <c r="K53" s="11">
        <v>2</v>
      </c>
      <c r="L53" s="11" t="s">
        <v>259</v>
      </c>
      <c r="M53" s="14" t="s">
        <v>1601</v>
      </c>
      <c r="N53" s="11" t="s">
        <v>1599</v>
      </c>
    </row>
    <row r="54" spans="1:14">
      <c r="A54" s="13">
        <v>52</v>
      </c>
      <c r="B54" s="13" t="s">
        <v>3</v>
      </c>
      <c r="C54" s="13" t="s">
        <v>1652</v>
      </c>
      <c r="D54" s="11" t="s">
        <v>274</v>
      </c>
      <c r="E54" s="11" t="s">
        <v>410</v>
      </c>
      <c r="F54" s="11" t="s">
        <v>1599</v>
      </c>
      <c r="G54" s="12"/>
      <c r="H54" s="11"/>
      <c r="I54" s="11"/>
      <c r="J54" s="11"/>
      <c r="K54" s="11"/>
      <c r="L54" s="11"/>
      <c r="M54" s="11"/>
      <c r="N54" s="11"/>
    </row>
    <row r="55" spans="1:14">
      <c r="A55" s="13">
        <v>53</v>
      </c>
      <c r="B55" s="13" t="s">
        <v>3</v>
      </c>
      <c r="C55" s="13" t="s">
        <v>1653</v>
      </c>
      <c r="D55" s="11" t="s">
        <v>141</v>
      </c>
      <c r="E55" s="11" t="s">
        <v>274</v>
      </c>
      <c r="F55" s="11" t="s">
        <v>1599</v>
      </c>
      <c r="G55" s="12">
        <v>45472</v>
      </c>
      <c r="H55" s="11" t="s">
        <v>1654</v>
      </c>
      <c r="I55" s="11" t="s">
        <v>259</v>
      </c>
      <c r="J55" s="11">
        <v>3</v>
      </c>
      <c r="K55" s="11">
        <v>1</v>
      </c>
      <c r="L55" s="11" t="s">
        <v>332</v>
      </c>
      <c r="M55" s="14" t="s">
        <v>1601</v>
      </c>
      <c r="N55" s="11" t="s">
        <v>1599</v>
      </c>
    </row>
    <row r="56" spans="1:14">
      <c r="A56" s="13">
        <v>54</v>
      </c>
      <c r="B56" s="13" t="s">
        <v>3</v>
      </c>
      <c r="C56" s="13" t="s">
        <v>1648</v>
      </c>
      <c r="D56" s="11" t="s">
        <v>141</v>
      </c>
      <c r="E56" s="11" t="s">
        <v>410</v>
      </c>
      <c r="F56" s="11" t="s">
        <v>1599</v>
      </c>
      <c r="G56" s="12"/>
      <c r="H56" s="11"/>
      <c r="I56" s="11"/>
      <c r="J56" s="11"/>
      <c r="K56" s="11"/>
      <c r="L56" s="11"/>
      <c r="M56" s="11"/>
      <c r="N56" s="11"/>
    </row>
    <row r="57" spans="1:14">
      <c r="A57" s="13">
        <v>55</v>
      </c>
      <c r="B57" s="13" t="s">
        <v>3</v>
      </c>
      <c r="C57" s="13" t="s">
        <v>1655</v>
      </c>
      <c r="D57" s="11" t="s">
        <v>141</v>
      </c>
      <c r="E57" s="11" t="s">
        <v>274</v>
      </c>
      <c r="F57" s="11" t="s">
        <v>1599</v>
      </c>
      <c r="G57" s="12"/>
      <c r="H57" s="11"/>
      <c r="I57" s="11"/>
      <c r="J57" s="11"/>
      <c r="K57" s="11"/>
      <c r="L57" s="11"/>
      <c r="M57" s="11"/>
      <c r="N57" s="11"/>
    </row>
    <row r="58" spans="1:14">
      <c r="A58" s="13">
        <v>56</v>
      </c>
      <c r="B58" s="13" t="s">
        <v>3</v>
      </c>
      <c r="C58" s="13" t="s">
        <v>1631</v>
      </c>
      <c r="D58" s="11" t="s">
        <v>518</v>
      </c>
      <c r="E58" s="11" t="s">
        <v>1599</v>
      </c>
      <c r="F58" s="11" t="s">
        <v>141</v>
      </c>
      <c r="G58" s="12">
        <v>45478</v>
      </c>
      <c r="H58" s="11" t="s">
        <v>1656</v>
      </c>
      <c r="I58" s="11" t="s">
        <v>385</v>
      </c>
      <c r="J58" s="11">
        <v>0</v>
      </c>
      <c r="K58" s="11">
        <v>1</v>
      </c>
      <c r="L58" s="11" t="s">
        <v>259</v>
      </c>
      <c r="M58" s="14" t="s">
        <v>1601</v>
      </c>
      <c r="N58" s="11" t="s">
        <v>1599</v>
      </c>
    </row>
    <row r="59" spans="1:14">
      <c r="A59" s="13">
        <v>57</v>
      </c>
      <c r="B59" s="13" t="s">
        <v>3</v>
      </c>
      <c r="C59" s="13" t="s">
        <v>1657</v>
      </c>
      <c r="D59" s="11" t="s">
        <v>141</v>
      </c>
      <c r="E59" s="11" t="s">
        <v>138</v>
      </c>
      <c r="F59" s="11" t="s">
        <v>1599</v>
      </c>
      <c r="G59" s="12">
        <v>45485</v>
      </c>
      <c r="H59" s="11" t="s">
        <v>1658</v>
      </c>
      <c r="I59" s="11" t="s">
        <v>259</v>
      </c>
      <c r="J59" s="11">
        <v>5</v>
      </c>
      <c r="K59" s="11">
        <v>1</v>
      </c>
      <c r="L59" s="11" t="s">
        <v>435</v>
      </c>
      <c r="M59" s="14" t="s">
        <v>1601</v>
      </c>
      <c r="N59" s="11" t="s">
        <v>1599</v>
      </c>
    </row>
    <row r="60" spans="1:14">
      <c r="A60" s="13">
        <v>58</v>
      </c>
      <c r="B60" s="13" t="s">
        <v>3</v>
      </c>
      <c r="C60" s="13" t="s">
        <v>1620</v>
      </c>
      <c r="D60" s="11" t="s">
        <v>410</v>
      </c>
      <c r="E60" s="11" t="s">
        <v>141</v>
      </c>
      <c r="F60" s="11" t="s">
        <v>1599</v>
      </c>
      <c r="G60" s="12"/>
      <c r="H60" s="11"/>
      <c r="I60" s="11"/>
      <c r="J60" s="11"/>
      <c r="K60" s="11"/>
      <c r="L60" s="11"/>
      <c r="M60" s="11"/>
      <c r="N60" s="11"/>
    </row>
    <row r="61" spans="1:14">
      <c r="A61" s="13">
        <v>59</v>
      </c>
      <c r="B61" s="13" t="s">
        <v>3</v>
      </c>
      <c r="C61" s="13" t="s">
        <v>1598</v>
      </c>
      <c r="D61" s="11" t="s">
        <v>410</v>
      </c>
      <c r="E61" s="11" t="s">
        <v>408</v>
      </c>
      <c r="F61" s="11" t="s">
        <v>1599</v>
      </c>
      <c r="G61" s="12"/>
      <c r="H61" s="11"/>
      <c r="I61" s="11"/>
      <c r="J61" s="11"/>
      <c r="K61" s="11"/>
      <c r="L61" s="11"/>
      <c r="M61" s="11"/>
      <c r="N61" s="11"/>
    </row>
    <row r="62" spans="1:14">
      <c r="A62" s="13">
        <v>60</v>
      </c>
      <c r="B62" s="13" t="s">
        <v>3</v>
      </c>
      <c r="C62" s="13" t="s">
        <v>1616</v>
      </c>
      <c r="D62" s="11" t="s">
        <v>408</v>
      </c>
      <c r="E62" s="11" t="s">
        <v>141</v>
      </c>
      <c r="F62" s="11" t="s">
        <v>1599</v>
      </c>
      <c r="G62" s="12"/>
      <c r="H62" s="11"/>
      <c r="I62" s="11"/>
      <c r="J62" s="11"/>
      <c r="K62" s="11"/>
      <c r="L62" s="11"/>
      <c r="M62" s="11"/>
      <c r="N62" s="11"/>
    </row>
    <row r="63" spans="1:14">
      <c r="A63" s="13">
        <v>61</v>
      </c>
      <c r="B63" s="13" t="s">
        <v>3</v>
      </c>
      <c r="C63" s="13" t="s">
        <v>1645</v>
      </c>
      <c r="D63" s="11" t="s">
        <v>141</v>
      </c>
      <c r="E63" s="11" t="s">
        <v>169</v>
      </c>
      <c r="F63" s="11" t="s">
        <v>1599</v>
      </c>
      <c r="G63" s="12"/>
      <c r="H63" s="11"/>
      <c r="I63" s="11"/>
      <c r="J63" s="11"/>
      <c r="K63" s="11"/>
      <c r="L63" s="11"/>
      <c r="M63" s="11"/>
      <c r="N63" s="11"/>
    </row>
    <row r="64" spans="1:14">
      <c r="A64" s="13">
        <v>62</v>
      </c>
      <c r="B64" s="13" t="s">
        <v>4</v>
      </c>
      <c r="C64" s="13" t="s">
        <v>1616</v>
      </c>
      <c r="D64" s="11" t="s">
        <v>154</v>
      </c>
      <c r="E64" s="11" t="s">
        <v>166</v>
      </c>
      <c r="F64" s="11" t="s">
        <v>1599</v>
      </c>
      <c r="G64" s="12">
        <v>45490</v>
      </c>
      <c r="H64" s="11" t="s">
        <v>1659</v>
      </c>
      <c r="I64" s="11" t="s">
        <v>332</v>
      </c>
      <c r="J64" s="11">
        <v>1</v>
      </c>
      <c r="K64" s="11">
        <v>2</v>
      </c>
      <c r="L64" s="11" t="s">
        <v>259</v>
      </c>
      <c r="M64" s="14" t="s">
        <v>1601</v>
      </c>
      <c r="N64" s="11" t="s">
        <v>1599</v>
      </c>
    </row>
    <row r="65" spans="1:14">
      <c r="A65" s="13">
        <v>63</v>
      </c>
      <c r="B65" s="13" t="s">
        <v>4</v>
      </c>
      <c r="C65" s="13" t="s">
        <v>1660</v>
      </c>
      <c r="D65" s="11" t="s">
        <v>274</v>
      </c>
      <c r="E65" s="11" t="s">
        <v>133</v>
      </c>
      <c r="F65" s="11" t="s">
        <v>1599</v>
      </c>
      <c r="G65" s="12"/>
      <c r="H65" s="11"/>
      <c r="I65" s="11"/>
      <c r="J65" s="11"/>
      <c r="K65" s="11"/>
      <c r="L65" s="11"/>
      <c r="M65" s="11"/>
      <c r="N65" s="11"/>
    </row>
    <row r="66" spans="1:14">
      <c r="A66" s="13">
        <v>64</v>
      </c>
      <c r="B66" s="13" t="s">
        <v>3</v>
      </c>
      <c r="C66" s="13" t="s">
        <v>1661</v>
      </c>
      <c r="D66" s="11" t="s">
        <v>298</v>
      </c>
      <c r="E66" s="11" t="s">
        <v>274</v>
      </c>
      <c r="F66" s="11" t="s">
        <v>1599</v>
      </c>
      <c r="G66" s="12">
        <v>45494</v>
      </c>
      <c r="H66" s="11" t="s">
        <v>1662</v>
      </c>
      <c r="I66" s="11" t="s">
        <v>259</v>
      </c>
      <c r="J66" s="11">
        <v>5</v>
      </c>
      <c r="K66" s="11">
        <v>0</v>
      </c>
      <c r="L66" s="11" t="s">
        <v>626</v>
      </c>
      <c r="M66" s="14" t="s">
        <v>1601</v>
      </c>
      <c r="N66" s="11" t="s">
        <v>1599</v>
      </c>
    </row>
    <row r="67" spans="1:14">
      <c r="A67" s="13">
        <v>65</v>
      </c>
      <c r="B67" s="13" t="s">
        <v>3</v>
      </c>
      <c r="C67" s="13" t="s">
        <v>1663</v>
      </c>
      <c r="D67" s="11" t="s">
        <v>410</v>
      </c>
      <c r="E67" s="11" t="s">
        <v>141</v>
      </c>
      <c r="F67" s="11" t="s">
        <v>1599</v>
      </c>
      <c r="G67" s="12"/>
      <c r="H67" s="11"/>
      <c r="I67" s="11"/>
      <c r="J67" s="11"/>
      <c r="K67" s="11"/>
      <c r="L67" s="11"/>
      <c r="M67" s="11"/>
      <c r="N67" s="11"/>
    </row>
    <row r="68" spans="1:14">
      <c r="A68" s="13">
        <v>66</v>
      </c>
      <c r="B68" s="13" t="s">
        <v>3</v>
      </c>
      <c r="C68" s="13" t="s">
        <v>1638</v>
      </c>
      <c r="D68" s="11" t="s">
        <v>410</v>
      </c>
      <c r="E68" s="11" t="s">
        <v>408</v>
      </c>
      <c r="F68" s="11" t="s">
        <v>1599</v>
      </c>
      <c r="G68" s="12"/>
      <c r="H68" s="11"/>
      <c r="I68" s="11"/>
      <c r="J68" s="11"/>
      <c r="K68" s="11"/>
      <c r="L68" s="11"/>
      <c r="M68" s="11"/>
      <c r="N68" s="11"/>
    </row>
    <row r="69" spans="1:14">
      <c r="A69" s="13">
        <v>67</v>
      </c>
      <c r="B69" s="13" t="s">
        <v>3</v>
      </c>
      <c r="C69" s="13" t="s">
        <v>1664</v>
      </c>
      <c r="D69" s="11" t="s">
        <v>410</v>
      </c>
      <c r="E69" s="11" t="s">
        <v>274</v>
      </c>
      <c r="F69" s="11" t="s">
        <v>1599</v>
      </c>
      <c r="G69" s="12"/>
      <c r="H69" s="11"/>
      <c r="I69" s="11"/>
      <c r="J69" s="11"/>
      <c r="K69" s="11"/>
      <c r="L69" s="11"/>
      <c r="M69" s="11"/>
      <c r="N69" s="11"/>
    </row>
    <row r="70" spans="1:14">
      <c r="A70" s="13">
        <v>68</v>
      </c>
      <c r="B70" s="13" t="s">
        <v>3</v>
      </c>
      <c r="C70" s="13" t="s">
        <v>1665</v>
      </c>
      <c r="D70" s="11" t="s">
        <v>141</v>
      </c>
      <c r="E70" s="11" t="s">
        <v>274</v>
      </c>
      <c r="F70" s="11" t="s">
        <v>1599</v>
      </c>
      <c r="G70" s="12"/>
      <c r="H70" s="11"/>
      <c r="I70" s="11"/>
      <c r="J70" s="11"/>
      <c r="K70" s="11"/>
      <c r="L70" s="11"/>
      <c r="M70" s="11"/>
      <c r="N70" s="11"/>
    </row>
    <row r="71" spans="1:14">
      <c r="A71" s="13">
        <v>69</v>
      </c>
      <c r="B71" s="13" t="s">
        <v>3</v>
      </c>
      <c r="C71" s="13" t="s">
        <v>1666</v>
      </c>
      <c r="D71" s="11" t="s">
        <v>410</v>
      </c>
      <c r="E71" s="11" t="s">
        <v>1599</v>
      </c>
      <c r="F71" s="11" t="s">
        <v>1599</v>
      </c>
      <c r="G71" s="12">
        <v>45499</v>
      </c>
      <c r="H71" s="11" t="s">
        <v>1667</v>
      </c>
      <c r="I71" s="11" t="s">
        <v>259</v>
      </c>
      <c r="J71" s="11">
        <v>8</v>
      </c>
      <c r="K71" s="11">
        <v>1</v>
      </c>
      <c r="L71" s="11" t="s">
        <v>484</v>
      </c>
      <c r="M71" s="14" t="s">
        <v>1601</v>
      </c>
      <c r="N71" s="11" t="s">
        <v>1599</v>
      </c>
    </row>
    <row r="72" spans="1:14">
      <c r="A72" s="13">
        <v>70</v>
      </c>
      <c r="B72" s="13" t="s">
        <v>3</v>
      </c>
      <c r="C72" s="13" t="s">
        <v>1609</v>
      </c>
      <c r="D72" s="11" t="s">
        <v>410</v>
      </c>
      <c r="E72" s="11" t="s">
        <v>298</v>
      </c>
      <c r="F72" s="11" t="s">
        <v>1599</v>
      </c>
      <c r="G72" s="12"/>
      <c r="H72" s="11"/>
      <c r="I72" s="11"/>
      <c r="J72" s="11"/>
      <c r="K72" s="11"/>
      <c r="L72" s="11"/>
      <c r="M72" s="11"/>
      <c r="N72" s="11"/>
    </row>
    <row r="73" spans="1:14">
      <c r="A73" s="13">
        <v>71</v>
      </c>
      <c r="B73" s="13" t="s">
        <v>3</v>
      </c>
      <c r="C73" s="13" t="s">
        <v>1668</v>
      </c>
      <c r="D73" s="11" t="s">
        <v>1626</v>
      </c>
      <c r="E73" s="11" t="s">
        <v>298</v>
      </c>
      <c r="F73" s="11" t="s">
        <v>1599</v>
      </c>
      <c r="G73" s="12"/>
      <c r="H73" s="11"/>
      <c r="I73" s="11"/>
      <c r="J73" s="11"/>
      <c r="K73" s="11"/>
      <c r="L73" s="11"/>
      <c r="M73" s="11"/>
      <c r="N73" s="11"/>
    </row>
    <row r="74" spans="1:14">
      <c r="A74" s="13">
        <v>72</v>
      </c>
      <c r="B74" s="13" t="s">
        <v>3</v>
      </c>
      <c r="C74" s="13" t="s">
        <v>1637</v>
      </c>
      <c r="D74" s="11" t="s">
        <v>274</v>
      </c>
      <c r="E74" s="11" t="s">
        <v>141</v>
      </c>
      <c r="F74" s="11" t="s">
        <v>1599</v>
      </c>
      <c r="G74" s="12"/>
      <c r="H74" s="11"/>
      <c r="I74" s="11"/>
      <c r="J74" s="11"/>
      <c r="K74" s="11"/>
      <c r="L74" s="11"/>
      <c r="M74" s="11"/>
      <c r="N74" s="11"/>
    </row>
    <row r="75" spans="1:14">
      <c r="A75" s="13">
        <v>73</v>
      </c>
      <c r="B75" s="13" t="s">
        <v>3</v>
      </c>
      <c r="C75" s="13" t="s">
        <v>1669</v>
      </c>
      <c r="D75" s="11" t="s">
        <v>141</v>
      </c>
      <c r="E75" s="11" t="s">
        <v>1599</v>
      </c>
      <c r="F75" s="11" t="s">
        <v>1599</v>
      </c>
      <c r="G75" s="12"/>
      <c r="H75" s="11"/>
      <c r="I75" s="11"/>
      <c r="J75" s="11"/>
      <c r="K75" s="11"/>
      <c r="L75" s="11"/>
      <c r="M75" s="11"/>
      <c r="N75" s="11"/>
    </row>
    <row r="76" spans="1:14">
      <c r="A76" s="13">
        <v>74</v>
      </c>
      <c r="B76" s="13" t="s">
        <v>3</v>
      </c>
      <c r="C76" s="13" t="s">
        <v>1665</v>
      </c>
      <c r="D76" s="11" t="s">
        <v>156</v>
      </c>
      <c r="E76" s="11" t="s">
        <v>410</v>
      </c>
      <c r="F76" s="11" t="s">
        <v>1599</v>
      </c>
      <c r="G76" s="12"/>
      <c r="H76" s="11"/>
      <c r="I76" s="11"/>
      <c r="J76" s="11"/>
      <c r="K76" s="11"/>
      <c r="L76" s="11"/>
      <c r="M76" s="11"/>
      <c r="N76" s="11"/>
    </row>
    <row r="77" spans="1:14">
      <c r="A77" s="13">
        <v>75</v>
      </c>
      <c r="B77" s="13" t="s">
        <v>3</v>
      </c>
      <c r="C77" s="13" t="s">
        <v>1670</v>
      </c>
      <c r="D77" s="11" t="s">
        <v>169</v>
      </c>
      <c r="E77" s="11" t="s">
        <v>1599</v>
      </c>
      <c r="F77" s="11" t="s">
        <v>1599</v>
      </c>
      <c r="G77" s="12"/>
      <c r="H77" s="11"/>
      <c r="I77" s="11"/>
      <c r="J77" s="11"/>
      <c r="K77" s="11"/>
      <c r="L77" s="11"/>
      <c r="M77" s="11"/>
      <c r="N77" s="11"/>
    </row>
    <row r="78" spans="1:14">
      <c r="A78" s="13">
        <v>76</v>
      </c>
      <c r="B78" s="13" t="s">
        <v>3</v>
      </c>
      <c r="C78" s="13" t="s">
        <v>1671</v>
      </c>
      <c r="D78" s="11" t="s">
        <v>408</v>
      </c>
      <c r="E78" s="11" t="s">
        <v>141</v>
      </c>
      <c r="F78" s="11" t="s">
        <v>1599</v>
      </c>
      <c r="G78" s="12"/>
      <c r="H78" s="11"/>
      <c r="I78" s="11"/>
      <c r="J78" s="11"/>
      <c r="K78" s="11"/>
      <c r="L78" s="11"/>
      <c r="M78" s="11"/>
      <c r="N78" s="11"/>
    </row>
    <row r="79" spans="1:14">
      <c r="A79" s="13">
        <v>77</v>
      </c>
      <c r="B79" s="13" t="s">
        <v>3</v>
      </c>
      <c r="C79" s="13" t="s">
        <v>1672</v>
      </c>
      <c r="D79" s="11" t="s">
        <v>141</v>
      </c>
      <c r="E79" s="11" t="s">
        <v>408</v>
      </c>
      <c r="F79" s="11" t="s">
        <v>1599</v>
      </c>
      <c r="G79" s="12">
        <v>45507</v>
      </c>
      <c r="H79" s="11" t="s">
        <v>1673</v>
      </c>
      <c r="I79" s="11" t="s">
        <v>530</v>
      </c>
      <c r="J79" s="11">
        <v>0</v>
      </c>
      <c r="K79" s="11">
        <v>1</v>
      </c>
      <c r="L79" s="11" t="s">
        <v>259</v>
      </c>
      <c r="M79" s="14" t="s">
        <v>1601</v>
      </c>
      <c r="N79" s="11" t="s">
        <v>1599</v>
      </c>
    </row>
    <row r="80" spans="1:14">
      <c r="A80" s="13">
        <v>78</v>
      </c>
      <c r="B80" s="13" t="s">
        <v>3</v>
      </c>
      <c r="C80" s="13" t="s">
        <v>1674</v>
      </c>
      <c r="D80" s="11" t="s">
        <v>141</v>
      </c>
      <c r="E80" s="11" t="s">
        <v>138</v>
      </c>
      <c r="F80" s="11" t="s">
        <v>1599</v>
      </c>
      <c r="G80" s="12">
        <v>45513</v>
      </c>
      <c r="H80" s="11" t="s">
        <v>1675</v>
      </c>
      <c r="I80" s="11" t="s">
        <v>259</v>
      </c>
      <c r="J80" s="11">
        <v>7</v>
      </c>
      <c r="K80" s="11">
        <v>2</v>
      </c>
      <c r="L80" s="11" t="s">
        <v>906</v>
      </c>
      <c r="M80" s="14" t="s">
        <v>1601</v>
      </c>
      <c r="N80" s="11" t="s">
        <v>1599</v>
      </c>
    </row>
    <row r="81" spans="1:14">
      <c r="A81" s="13">
        <v>79</v>
      </c>
      <c r="B81" s="13" t="s">
        <v>3</v>
      </c>
      <c r="C81" s="13" t="s">
        <v>1636</v>
      </c>
      <c r="D81" s="11" t="s">
        <v>410</v>
      </c>
      <c r="E81" s="11" t="s">
        <v>408</v>
      </c>
      <c r="F81" s="11" t="s">
        <v>1599</v>
      </c>
      <c r="G81" s="12"/>
      <c r="H81" s="11"/>
      <c r="I81" s="11"/>
      <c r="J81" s="11"/>
      <c r="K81" s="11"/>
      <c r="L81" s="11"/>
      <c r="M81" s="11"/>
      <c r="N81" s="11"/>
    </row>
    <row r="82" spans="1:14">
      <c r="A82" s="13">
        <v>80</v>
      </c>
      <c r="B82" s="13" t="s">
        <v>3</v>
      </c>
      <c r="C82" s="13" t="s">
        <v>1676</v>
      </c>
      <c r="D82" s="11" t="s">
        <v>141</v>
      </c>
      <c r="E82" s="11" t="s">
        <v>408</v>
      </c>
      <c r="F82" s="11" t="s">
        <v>1599</v>
      </c>
      <c r="G82" s="12"/>
      <c r="H82" s="11"/>
      <c r="I82" s="11"/>
      <c r="J82" s="11"/>
      <c r="K82" s="11"/>
      <c r="L82" s="11"/>
      <c r="M82" s="11"/>
      <c r="N82" s="11"/>
    </row>
    <row r="83" spans="1:14">
      <c r="A83" s="13">
        <v>81</v>
      </c>
      <c r="B83" s="13" t="s">
        <v>3</v>
      </c>
      <c r="C83" s="13" t="s">
        <v>1056</v>
      </c>
      <c r="D83" s="11" t="s">
        <v>141</v>
      </c>
      <c r="E83" s="11" t="s">
        <v>1599</v>
      </c>
      <c r="F83" s="11" t="s">
        <v>1599</v>
      </c>
      <c r="G83" s="12"/>
      <c r="H83" s="11"/>
      <c r="I83" s="11"/>
      <c r="J83" s="11"/>
      <c r="K83" s="11"/>
      <c r="L83" s="11"/>
      <c r="M83" s="11"/>
      <c r="N83" s="11"/>
    </row>
    <row r="84" spans="1:14">
      <c r="A84" s="13">
        <v>82</v>
      </c>
      <c r="B84" s="13" t="s">
        <v>3</v>
      </c>
      <c r="C84" s="13" t="s">
        <v>1677</v>
      </c>
      <c r="D84" s="11" t="s">
        <v>141</v>
      </c>
      <c r="E84" s="11" t="s">
        <v>1599</v>
      </c>
      <c r="F84" s="11" t="s">
        <v>1599</v>
      </c>
      <c r="G84" s="12"/>
      <c r="H84" s="11"/>
      <c r="I84" s="11"/>
      <c r="J84" s="11"/>
      <c r="K84" s="11"/>
      <c r="L84" s="11"/>
      <c r="M84" s="11"/>
      <c r="N84" s="11"/>
    </row>
    <row r="85" spans="1:14">
      <c r="A85" s="13">
        <v>83</v>
      </c>
      <c r="B85" s="13" t="s">
        <v>3</v>
      </c>
      <c r="C85" s="13" t="s">
        <v>1660</v>
      </c>
      <c r="D85" s="11" t="s">
        <v>274</v>
      </c>
      <c r="E85" s="11" t="s">
        <v>408</v>
      </c>
      <c r="F85" s="11" t="s">
        <v>1599</v>
      </c>
      <c r="G85" s="12"/>
      <c r="H85" s="11"/>
      <c r="I85" s="11"/>
      <c r="J85" s="11"/>
      <c r="K85" s="11"/>
      <c r="L85" s="11"/>
      <c r="M85" s="11"/>
      <c r="N85" s="11"/>
    </row>
    <row r="86" spans="1:14">
      <c r="A86" s="13">
        <v>84</v>
      </c>
      <c r="B86" s="13" t="s">
        <v>3</v>
      </c>
      <c r="C86" s="13" t="s">
        <v>1678</v>
      </c>
      <c r="D86" s="11" t="s">
        <v>274</v>
      </c>
      <c r="E86" s="11" t="s">
        <v>1599</v>
      </c>
      <c r="F86" s="11" t="s">
        <v>1599</v>
      </c>
      <c r="G86" s="12"/>
      <c r="H86" s="11"/>
      <c r="I86" s="11"/>
      <c r="J86" s="11"/>
      <c r="K86" s="11"/>
      <c r="L86" s="11"/>
      <c r="M86" s="11"/>
      <c r="N86" s="11"/>
    </row>
    <row r="87" spans="1:14">
      <c r="A87" s="13">
        <v>85</v>
      </c>
      <c r="B87" s="13" t="s">
        <v>3</v>
      </c>
      <c r="C87" s="13" t="s">
        <v>1679</v>
      </c>
      <c r="D87" s="11" t="s">
        <v>138</v>
      </c>
      <c r="E87" s="11" t="s">
        <v>274</v>
      </c>
      <c r="F87" s="11" t="s">
        <v>1599</v>
      </c>
      <c r="G87" s="12">
        <v>45521</v>
      </c>
      <c r="H87" s="11" t="s">
        <v>1680</v>
      </c>
      <c r="I87" s="11" t="s">
        <v>579</v>
      </c>
      <c r="J87" s="11">
        <v>3</v>
      </c>
      <c r="K87" s="11">
        <v>1</v>
      </c>
      <c r="L87" s="11" t="s">
        <v>259</v>
      </c>
      <c r="M87" s="11" t="s">
        <v>1681</v>
      </c>
      <c r="N87" s="11" t="s">
        <v>1599</v>
      </c>
    </row>
    <row r="88" spans="1:14">
      <c r="A88" s="13">
        <v>86</v>
      </c>
      <c r="B88" s="13" t="s">
        <v>4</v>
      </c>
      <c r="C88" s="13" t="s">
        <v>1682</v>
      </c>
      <c r="D88" s="11" t="s">
        <v>141</v>
      </c>
      <c r="E88" s="11" t="s">
        <v>1599</v>
      </c>
      <c r="F88" s="11" t="s">
        <v>1599</v>
      </c>
      <c r="G88" s="12">
        <v>45526</v>
      </c>
      <c r="H88" s="11" t="s">
        <v>1683</v>
      </c>
      <c r="I88" s="11" t="s">
        <v>259</v>
      </c>
      <c r="J88" s="11">
        <v>3</v>
      </c>
      <c r="K88" s="11">
        <v>0</v>
      </c>
      <c r="L88" s="11" t="s">
        <v>868</v>
      </c>
      <c r="M88" s="14" t="s">
        <v>1601</v>
      </c>
      <c r="N88" s="11" t="s">
        <v>1599</v>
      </c>
    </row>
    <row r="89" spans="1:14">
      <c r="A89" s="13">
        <v>87</v>
      </c>
      <c r="B89" s="13" t="s">
        <v>4</v>
      </c>
      <c r="C89" s="13" t="s">
        <v>1684</v>
      </c>
      <c r="D89" s="11" t="s">
        <v>141</v>
      </c>
      <c r="E89" s="11" t="s">
        <v>173</v>
      </c>
      <c r="F89" s="11" t="s">
        <v>1599</v>
      </c>
      <c r="G89" s="12"/>
      <c r="H89" s="11"/>
      <c r="I89" s="11"/>
      <c r="J89" s="11"/>
      <c r="K89" s="11"/>
      <c r="L89" s="11"/>
      <c r="M89" s="11"/>
      <c r="N89" s="11"/>
    </row>
    <row r="90" spans="1:14">
      <c r="A90" s="13">
        <v>88</v>
      </c>
      <c r="B90" s="13" t="s">
        <v>4</v>
      </c>
      <c r="C90" s="13" t="s">
        <v>1685</v>
      </c>
      <c r="D90" s="11" t="s">
        <v>141</v>
      </c>
      <c r="E90" s="11" t="s">
        <v>173</v>
      </c>
      <c r="F90" s="11" t="s">
        <v>1599</v>
      </c>
      <c r="G90" s="12"/>
      <c r="H90" s="11"/>
      <c r="I90" s="11"/>
      <c r="J90" s="11"/>
      <c r="K90" s="11"/>
      <c r="L90" s="11"/>
      <c r="M90" s="11"/>
      <c r="N90" s="11"/>
    </row>
    <row r="91" spans="1:14">
      <c r="A91" s="13">
        <v>89</v>
      </c>
      <c r="B91" s="13" t="s">
        <v>3</v>
      </c>
      <c r="C91" s="13" t="s">
        <v>1686</v>
      </c>
      <c r="D91" s="11" t="s">
        <v>141</v>
      </c>
      <c r="E91" s="11" t="s">
        <v>1599</v>
      </c>
      <c r="F91" s="11" t="s">
        <v>1599</v>
      </c>
      <c r="G91" s="12">
        <v>45548</v>
      </c>
      <c r="H91" s="11" t="s">
        <v>1687</v>
      </c>
      <c r="I91" s="11" t="s">
        <v>259</v>
      </c>
      <c r="J91" s="11">
        <v>2</v>
      </c>
      <c r="K91" s="11">
        <v>0</v>
      </c>
      <c r="L91" s="11" t="s">
        <v>670</v>
      </c>
      <c r="M91" s="14" t="s">
        <v>1601</v>
      </c>
      <c r="N91" s="11" t="s">
        <v>1599</v>
      </c>
    </row>
    <row r="92" spans="1:14">
      <c r="A92" s="13">
        <v>90</v>
      </c>
      <c r="B92" s="13" t="s">
        <v>3</v>
      </c>
      <c r="C92" s="13" t="s">
        <v>1655</v>
      </c>
      <c r="D92" s="11" t="s">
        <v>169</v>
      </c>
      <c r="E92" s="11" t="s">
        <v>274</v>
      </c>
      <c r="F92" s="11" t="s">
        <v>1599</v>
      </c>
      <c r="G92" s="12"/>
      <c r="H92" s="11"/>
      <c r="I92" s="11"/>
      <c r="J92" s="11"/>
      <c r="K92" s="11"/>
      <c r="L92" s="11"/>
      <c r="M92" s="11"/>
      <c r="N92" s="11"/>
    </row>
    <row r="93" spans="1:14">
      <c r="A93" s="11">
        <v>91</v>
      </c>
      <c r="B93" s="11" t="s">
        <v>1688</v>
      </c>
      <c r="C93" s="11" t="s">
        <v>1689</v>
      </c>
      <c r="D93" s="11" t="s">
        <v>410</v>
      </c>
      <c r="E93" s="11" t="s">
        <v>1599</v>
      </c>
      <c r="F93" s="11" t="s">
        <v>1599</v>
      </c>
      <c r="G93" s="12">
        <v>45553</v>
      </c>
      <c r="H93" s="11" t="s">
        <v>1690</v>
      </c>
      <c r="I93" s="11" t="s">
        <v>259</v>
      </c>
      <c r="J93" s="11">
        <v>2</v>
      </c>
      <c r="K93" s="11">
        <v>2</v>
      </c>
      <c r="L93" s="11" t="s">
        <v>1691</v>
      </c>
      <c r="M93" s="15" t="s">
        <v>1608</v>
      </c>
      <c r="N93" s="11" t="s">
        <v>1599</v>
      </c>
    </row>
    <row r="94" spans="1:14">
      <c r="A94" s="11">
        <v>92</v>
      </c>
      <c r="B94" s="11" t="s">
        <v>1688</v>
      </c>
      <c r="C94" s="11" t="s">
        <v>1633</v>
      </c>
      <c r="D94" s="11" t="s">
        <v>1692</v>
      </c>
      <c r="E94" s="11" t="s">
        <v>1599</v>
      </c>
      <c r="F94" s="11" t="s">
        <v>1599</v>
      </c>
      <c r="G94" s="12"/>
      <c r="H94" s="11"/>
      <c r="I94" s="11"/>
      <c r="J94" s="11"/>
      <c r="K94" s="11"/>
      <c r="L94" s="11"/>
      <c r="M94" s="11"/>
      <c r="N94" s="11"/>
    </row>
    <row r="95" spans="1:14">
      <c r="A95" s="13">
        <v>93</v>
      </c>
      <c r="B95" s="13" t="s">
        <v>3</v>
      </c>
      <c r="C95" s="13" t="s">
        <v>1693</v>
      </c>
      <c r="D95" s="11" t="s">
        <v>1099</v>
      </c>
      <c r="E95" s="11" t="s">
        <v>1599</v>
      </c>
      <c r="F95" s="11" t="s">
        <v>286</v>
      </c>
      <c r="G95" s="12">
        <v>45556</v>
      </c>
      <c r="H95" s="11" t="s">
        <v>1694</v>
      </c>
      <c r="I95" s="11" t="s">
        <v>711</v>
      </c>
      <c r="J95" s="11">
        <v>3</v>
      </c>
      <c r="K95" s="11">
        <v>4</v>
      </c>
      <c r="L95" s="11" t="s">
        <v>259</v>
      </c>
      <c r="M95" s="14" t="s">
        <v>1601</v>
      </c>
      <c r="N95" s="11" t="s">
        <v>1599</v>
      </c>
    </row>
    <row r="96" spans="1:14">
      <c r="A96" s="13">
        <v>94</v>
      </c>
      <c r="B96" s="13" t="s">
        <v>3</v>
      </c>
      <c r="C96" s="13" t="s">
        <v>1628</v>
      </c>
      <c r="D96" s="11" t="s">
        <v>410</v>
      </c>
      <c r="E96" s="11" t="s">
        <v>408</v>
      </c>
      <c r="F96" s="11" t="s">
        <v>1599</v>
      </c>
      <c r="G96" s="12"/>
      <c r="H96" s="11"/>
      <c r="I96" s="11"/>
      <c r="J96" s="11"/>
      <c r="K96" s="11"/>
      <c r="L96" s="11"/>
      <c r="M96" s="11"/>
      <c r="N96" s="11"/>
    </row>
    <row r="97" spans="1:14">
      <c r="A97" s="13">
        <v>95</v>
      </c>
      <c r="B97" s="13" t="s">
        <v>3</v>
      </c>
      <c r="C97" s="13" t="s">
        <v>1625</v>
      </c>
      <c r="D97" s="11" t="s">
        <v>141</v>
      </c>
      <c r="E97" s="11" t="s">
        <v>1599</v>
      </c>
      <c r="F97" s="11" t="s">
        <v>1599</v>
      </c>
      <c r="G97" s="12"/>
      <c r="H97" s="11"/>
      <c r="I97" s="11"/>
      <c r="J97" s="11"/>
      <c r="K97" s="11"/>
      <c r="L97" s="11"/>
      <c r="M97" s="11"/>
      <c r="N97" s="11"/>
    </row>
    <row r="98" spans="1:14">
      <c r="A98" s="13">
        <v>96</v>
      </c>
      <c r="B98" s="13" t="s">
        <v>3</v>
      </c>
      <c r="C98" s="13" t="s">
        <v>1695</v>
      </c>
      <c r="D98" s="11" t="s">
        <v>141</v>
      </c>
      <c r="E98" s="11" t="s">
        <v>274</v>
      </c>
      <c r="F98" s="11" t="s">
        <v>1599</v>
      </c>
      <c r="G98" s="12"/>
      <c r="H98" s="11"/>
      <c r="I98" s="11"/>
      <c r="J98" s="11"/>
      <c r="K98" s="11"/>
      <c r="L98" s="11"/>
      <c r="M98" s="11"/>
      <c r="N98" s="11"/>
    </row>
    <row r="99" spans="1:14">
      <c r="A99" s="13">
        <v>97</v>
      </c>
      <c r="B99" s="13" t="s">
        <v>4</v>
      </c>
      <c r="C99" s="13" t="s">
        <v>1696</v>
      </c>
      <c r="D99" s="11" t="s">
        <v>298</v>
      </c>
      <c r="E99" s="11" t="s">
        <v>137</v>
      </c>
      <c r="F99" s="11" t="s">
        <v>1599</v>
      </c>
      <c r="G99" s="12">
        <v>45560</v>
      </c>
      <c r="H99" s="11" t="s">
        <v>1697</v>
      </c>
      <c r="I99" s="11" t="s">
        <v>259</v>
      </c>
      <c r="J99" s="11">
        <v>3</v>
      </c>
      <c r="K99" s="11">
        <v>2</v>
      </c>
      <c r="L99" s="11" t="s">
        <v>579</v>
      </c>
      <c r="M99" s="14" t="s">
        <v>1601</v>
      </c>
      <c r="N99" s="11" t="s">
        <v>1599</v>
      </c>
    </row>
    <row r="100" spans="1:14">
      <c r="A100" s="13">
        <v>98</v>
      </c>
      <c r="B100" s="13" t="s">
        <v>4</v>
      </c>
      <c r="C100" s="13" t="s">
        <v>1627</v>
      </c>
      <c r="D100" s="11" t="s">
        <v>298</v>
      </c>
      <c r="E100" s="11" t="s">
        <v>1599</v>
      </c>
      <c r="F100" s="11" t="s">
        <v>1599</v>
      </c>
      <c r="G100" s="12"/>
      <c r="H100" s="11"/>
      <c r="I100" s="11"/>
      <c r="J100" s="11"/>
      <c r="K100" s="11"/>
      <c r="L100" s="11"/>
      <c r="M100" s="11"/>
      <c r="N100" s="11"/>
    </row>
    <row r="101" spans="1:14">
      <c r="A101" s="13">
        <v>99</v>
      </c>
      <c r="B101" s="13" t="s">
        <v>4</v>
      </c>
      <c r="C101" s="13" t="s">
        <v>1660</v>
      </c>
      <c r="D101" s="11" t="s">
        <v>518</v>
      </c>
      <c r="E101" s="11" t="s">
        <v>1599</v>
      </c>
      <c r="F101" s="11" t="s">
        <v>141</v>
      </c>
      <c r="G101" s="12"/>
      <c r="H101" s="11"/>
      <c r="I101" s="11"/>
      <c r="J101" s="11"/>
      <c r="K101" s="11"/>
      <c r="L101" s="11"/>
      <c r="M101" s="11"/>
      <c r="N101" s="11"/>
    </row>
    <row r="102" spans="1:14">
      <c r="A102" s="13">
        <v>100</v>
      </c>
      <c r="B102" s="13" t="s">
        <v>3</v>
      </c>
      <c r="C102" s="13" t="s">
        <v>1637</v>
      </c>
      <c r="D102" s="11" t="s">
        <v>408</v>
      </c>
      <c r="E102" s="11" t="s">
        <v>1599</v>
      </c>
      <c r="F102" s="11" t="s">
        <v>1599</v>
      </c>
      <c r="G102" s="12">
        <v>45563</v>
      </c>
      <c r="H102" s="11" t="s">
        <v>1698</v>
      </c>
      <c r="I102" s="11" t="s">
        <v>259</v>
      </c>
      <c r="J102" s="11">
        <v>2</v>
      </c>
      <c r="K102" s="11">
        <v>1</v>
      </c>
      <c r="L102" s="11" t="s">
        <v>753</v>
      </c>
      <c r="M102" s="14" t="s">
        <v>1601</v>
      </c>
      <c r="N102" s="11" t="s">
        <v>1599</v>
      </c>
    </row>
    <row r="103" spans="1:14">
      <c r="A103" s="13">
        <v>101</v>
      </c>
      <c r="B103" s="13" t="s">
        <v>3</v>
      </c>
      <c r="C103" s="13" t="s">
        <v>1611</v>
      </c>
      <c r="D103" s="11" t="s">
        <v>408</v>
      </c>
      <c r="E103" s="11" t="s">
        <v>410</v>
      </c>
      <c r="F103" s="11" t="s">
        <v>1599</v>
      </c>
      <c r="G103" s="12"/>
      <c r="H103" s="11"/>
      <c r="I103" s="11"/>
      <c r="J103" s="11"/>
      <c r="K103" s="11"/>
      <c r="L103" s="11"/>
      <c r="M103" s="11"/>
      <c r="N103" s="11"/>
    </row>
    <row r="104" spans="1:14">
      <c r="A104" s="13">
        <v>102</v>
      </c>
      <c r="B104" s="13" t="s">
        <v>3</v>
      </c>
      <c r="C104" s="13" t="s">
        <v>1699</v>
      </c>
      <c r="D104" s="11" t="s">
        <v>1626</v>
      </c>
      <c r="E104" s="11" t="s">
        <v>274</v>
      </c>
      <c r="F104" s="11" t="s">
        <v>1599</v>
      </c>
      <c r="G104" s="12">
        <v>45583</v>
      </c>
      <c r="H104" s="11" t="s">
        <v>1700</v>
      </c>
      <c r="I104" s="11" t="s">
        <v>797</v>
      </c>
      <c r="J104" s="11">
        <v>3</v>
      </c>
      <c r="K104" s="11">
        <v>1</v>
      </c>
      <c r="L104" s="11" t="s">
        <v>259</v>
      </c>
      <c r="M104" s="11" t="s">
        <v>1681</v>
      </c>
      <c r="N104" s="11" t="s">
        <v>1599</v>
      </c>
    </row>
    <row r="105" spans="1:14">
      <c r="A105" s="13">
        <v>103</v>
      </c>
      <c r="B105" s="13" t="s">
        <v>1688</v>
      </c>
      <c r="C105" s="13" t="s">
        <v>598</v>
      </c>
      <c r="D105" s="11" t="s">
        <v>133</v>
      </c>
      <c r="E105" s="11" t="s">
        <v>141</v>
      </c>
      <c r="F105" s="11" t="s">
        <v>1599</v>
      </c>
      <c r="G105" s="12">
        <v>45587</v>
      </c>
      <c r="H105" s="12" t="s">
        <v>1701</v>
      </c>
      <c r="I105" s="11" t="s">
        <v>259</v>
      </c>
      <c r="J105" s="11">
        <v>3</v>
      </c>
      <c r="K105" s="11">
        <v>2</v>
      </c>
      <c r="L105" s="12" t="s">
        <v>1702</v>
      </c>
      <c r="M105" s="16" t="s">
        <v>1601</v>
      </c>
      <c r="N105" s="12" t="s">
        <v>1599</v>
      </c>
    </row>
    <row r="106" spans="1:14">
      <c r="A106" s="13">
        <v>104</v>
      </c>
      <c r="B106" s="13" t="s">
        <v>1688</v>
      </c>
      <c r="C106" s="13" t="s">
        <v>1684</v>
      </c>
      <c r="D106" s="11" t="s">
        <v>141</v>
      </c>
      <c r="E106" s="11" t="s">
        <v>408</v>
      </c>
      <c r="F106" s="11" t="s">
        <v>1599</v>
      </c>
      <c r="G106" s="12"/>
      <c r="H106" s="12"/>
      <c r="I106" s="11"/>
      <c r="J106" s="11"/>
      <c r="K106" s="11"/>
      <c r="L106" s="12"/>
      <c r="M106" s="12"/>
      <c r="N106" s="12"/>
    </row>
    <row r="107" spans="1:14">
      <c r="A107" s="13">
        <v>105</v>
      </c>
      <c r="B107" s="13" t="s">
        <v>1688</v>
      </c>
      <c r="C107" s="13" t="s">
        <v>1703</v>
      </c>
      <c r="D107" s="11" t="s">
        <v>274</v>
      </c>
      <c r="E107" s="11" t="s">
        <v>408</v>
      </c>
      <c r="F107" s="11" t="s">
        <v>1599</v>
      </c>
      <c r="G107" s="12"/>
      <c r="H107" s="12"/>
      <c r="I107" s="11"/>
      <c r="J107" s="11"/>
      <c r="K107" s="11"/>
      <c r="L107" s="12"/>
      <c r="M107" s="12"/>
      <c r="N107" s="12"/>
    </row>
    <row r="108" spans="1:14">
      <c r="A108" s="13">
        <v>106</v>
      </c>
      <c r="B108" s="13" t="s">
        <v>3</v>
      </c>
      <c r="C108" s="13" t="s">
        <v>1609</v>
      </c>
      <c r="D108" s="11" t="s">
        <v>141</v>
      </c>
      <c r="E108" s="11" t="s">
        <v>408</v>
      </c>
      <c r="F108" s="11" t="s">
        <v>1599</v>
      </c>
      <c r="G108" s="12">
        <v>45592</v>
      </c>
      <c r="H108" s="11" t="s">
        <v>1704</v>
      </c>
      <c r="I108" s="11" t="s">
        <v>834</v>
      </c>
      <c r="J108" s="11">
        <v>0</v>
      </c>
      <c r="K108" s="11">
        <v>1</v>
      </c>
      <c r="L108" s="11" t="s">
        <v>259</v>
      </c>
      <c r="M108" s="14" t="s">
        <v>1601</v>
      </c>
      <c r="N108" s="11" t="s">
        <v>1599</v>
      </c>
    </row>
    <row r="109" spans="1:14">
      <c r="A109" s="13">
        <v>107</v>
      </c>
      <c r="B109" s="13" t="s">
        <v>3</v>
      </c>
      <c r="C109" s="13" t="s">
        <v>1705</v>
      </c>
      <c r="D109" s="11" t="s">
        <v>298</v>
      </c>
      <c r="E109" s="11" t="s">
        <v>141</v>
      </c>
      <c r="F109" s="11" t="s">
        <v>1599</v>
      </c>
      <c r="G109" s="12">
        <v>45598</v>
      </c>
      <c r="H109" s="11" t="s">
        <v>1706</v>
      </c>
      <c r="I109" s="11" t="s">
        <v>259</v>
      </c>
      <c r="J109" s="11">
        <v>5</v>
      </c>
      <c r="K109" s="11">
        <v>0</v>
      </c>
      <c r="L109" s="11" t="s">
        <v>868</v>
      </c>
      <c r="M109" s="14" t="s">
        <v>1601</v>
      </c>
      <c r="N109" s="11" t="s">
        <v>1599</v>
      </c>
    </row>
    <row r="110" spans="1:14">
      <c r="A110" s="13">
        <v>108</v>
      </c>
      <c r="B110" s="13" t="s">
        <v>3</v>
      </c>
      <c r="C110" s="13" t="s">
        <v>1613</v>
      </c>
      <c r="D110" s="11" t="s">
        <v>274</v>
      </c>
      <c r="E110" s="11" t="s">
        <v>141</v>
      </c>
      <c r="F110" s="11" t="s">
        <v>1599</v>
      </c>
      <c r="G110" s="12"/>
      <c r="H110" s="11"/>
      <c r="I110" s="11"/>
      <c r="J110" s="11"/>
      <c r="K110" s="11"/>
      <c r="L110" s="11"/>
      <c r="M110" s="11"/>
      <c r="N110" s="11"/>
    </row>
    <row r="111" spans="1:14">
      <c r="A111" s="13">
        <v>109</v>
      </c>
      <c r="B111" s="13" t="s">
        <v>3</v>
      </c>
      <c r="C111" s="13" t="s">
        <v>1707</v>
      </c>
      <c r="D111" s="11" t="s">
        <v>518</v>
      </c>
      <c r="E111" s="11" t="s">
        <v>1599</v>
      </c>
      <c r="F111" s="11" t="s">
        <v>141</v>
      </c>
      <c r="G111" s="12"/>
      <c r="H111" s="11"/>
      <c r="I111" s="11"/>
      <c r="J111" s="11"/>
      <c r="K111" s="11"/>
      <c r="L111" s="11"/>
      <c r="M111" s="11"/>
      <c r="N111" s="11"/>
    </row>
    <row r="112" spans="1:14">
      <c r="A112" s="13">
        <v>110</v>
      </c>
      <c r="B112" s="13" t="s">
        <v>3</v>
      </c>
      <c r="C112" s="13" t="s">
        <v>1603</v>
      </c>
      <c r="D112" s="11" t="s">
        <v>141</v>
      </c>
      <c r="E112" s="11" t="s">
        <v>408</v>
      </c>
      <c r="F112" s="11" t="s">
        <v>1599</v>
      </c>
      <c r="G112" s="12"/>
      <c r="H112" s="11"/>
      <c r="I112" s="11"/>
      <c r="J112" s="11"/>
      <c r="K112" s="11"/>
      <c r="L112" s="11"/>
      <c r="M112" s="11"/>
      <c r="N112" s="11"/>
    </row>
    <row r="113" spans="1:14">
      <c r="A113" s="13">
        <v>111</v>
      </c>
      <c r="B113" s="13" t="s">
        <v>3</v>
      </c>
      <c r="C113" s="13" t="s">
        <v>1708</v>
      </c>
      <c r="D113" s="11" t="s">
        <v>141</v>
      </c>
      <c r="E113" s="11" t="s">
        <v>138</v>
      </c>
      <c r="F113" s="11" t="s">
        <v>1599</v>
      </c>
      <c r="G113" s="12"/>
      <c r="H113" s="11"/>
      <c r="I113" s="11"/>
      <c r="J113" s="11"/>
      <c r="K113" s="11"/>
      <c r="L113" s="11"/>
      <c r="M113" s="11"/>
      <c r="N113" s="11"/>
    </row>
    <row r="114" spans="1:14">
      <c r="A114" s="13">
        <v>112</v>
      </c>
      <c r="B114" s="13" t="s">
        <v>1688</v>
      </c>
      <c r="C114" s="13" t="s">
        <v>1709</v>
      </c>
      <c r="D114" s="11" t="s">
        <v>274</v>
      </c>
      <c r="E114" s="11" t="s">
        <v>408</v>
      </c>
      <c r="F114" s="11" t="s">
        <v>1599</v>
      </c>
      <c r="G114" s="12">
        <v>45601</v>
      </c>
      <c r="H114" s="11" t="s">
        <v>1710</v>
      </c>
      <c r="I114" s="11" t="s">
        <v>1711</v>
      </c>
      <c r="J114" s="11">
        <v>3</v>
      </c>
      <c r="K114" s="11">
        <v>1</v>
      </c>
      <c r="L114" s="11" t="s">
        <v>259</v>
      </c>
      <c r="M114" s="11" t="s">
        <v>1681</v>
      </c>
      <c r="N114" s="11" t="s">
        <v>1599</v>
      </c>
    </row>
    <row r="115" spans="1:14">
      <c r="A115" s="13">
        <v>113</v>
      </c>
      <c r="B115" s="13" t="s">
        <v>4</v>
      </c>
      <c r="C115" s="13" t="s">
        <v>1652</v>
      </c>
      <c r="D115" s="11" t="s">
        <v>173</v>
      </c>
      <c r="E115" s="11" t="s">
        <v>410</v>
      </c>
      <c r="F115" s="11" t="s">
        <v>1599</v>
      </c>
      <c r="G115" s="12">
        <v>45619</v>
      </c>
      <c r="H115" s="11" t="s">
        <v>1712</v>
      </c>
      <c r="I115" s="11" t="s">
        <v>530</v>
      </c>
      <c r="J115" s="11">
        <v>1</v>
      </c>
      <c r="K115" s="11">
        <v>3</v>
      </c>
      <c r="L115" s="11" t="s">
        <v>259</v>
      </c>
      <c r="M115" s="14" t="s">
        <v>1601</v>
      </c>
      <c r="N115" s="11" t="s">
        <v>1599</v>
      </c>
    </row>
    <row r="116" spans="1:14">
      <c r="A116" s="13">
        <v>114</v>
      </c>
      <c r="B116" s="13" t="s">
        <v>4</v>
      </c>
      <c r="C116" s="13" t="s">
        <v>440</v>
      </c>
      <c r="D116" s="11" t="s">
        <v>298</v>
      </c>
      <c r="E116" s="11" t="s">
        <v>169</v>
      </c>
      <c r="F116" s="11" t="s">
        <v>1599</v>
      </c>
      <c r="G116" s="12"/>
      <c r="H116" s="11"/>
      <c r="I116" s="11"/>
      <c r="J116" s="11"/>
      <c r="K116" s="11"/>
      <c r="L116" s="11"/>
      <c r="M116" s="11"/>
      <c r="N116" s="11"/>
    </row>
    <row r="117" spans="1:14">
      <c r="A117" s="13">
        <v>115</v>
      </c>
      <c r="B117" s="13" t="s">
        <v>4</v>
      </c>
      <c r="C117" s="13" t="s">
        <v>355</v>
      </c>
      <c r="D117" s="11" t="s">
        <v>161</v>
      </c>
      <c r="E117" s="11" t="s">
        <v>408</v>
      </c>
      <c r="F117" s="11" t="s">
        <v>1599</v>
      </c>
      <c r="G117" s="12"/>
      <c r="H117" s="11"/>
      <c r="I117" s="11"/>
      <c r="J117" s="11"/>
      <c r="K117" s="11"/>
      <c r="L117" s="11"/>
      <c r="M117" s="11"/>
      <c r="N117" s="11"/>
    </row>
    <row r="118" spans="1:14">
      <c r="A118" s="13">
        <v>116</v>
      </c>
      <c r="B118" s="13" t="s">
        <v>1688</v>
      </c>
      <c r="C118" s="13" t="s">
        <v>1606</v>
      </c>
      <c r="D118" s="11" t="s">
        <v>274</v>
      </c>
      <c r="E118" s="11" t="s">
        <v>408</v>
      </c>
      <c r="F118" s="11" t="s">
        <v>1599</v>
      </c>
      <c r="G118" s="12">
        <v>45622</v>
      </c>
      <c r="H118" s="11" t="s">
        <v>1713</v>
      </c>
      <c r="I118" s="11" t="s">
        <v>1714</v>
      </c>
      <c r="J118" s="11">
        <v>1</v>
      </c>
      <c r="K118" s="11">
        <v>3</v>
      </c>
      <c r="L118" s="11" t="s">
        <v>259</v>
      </c>
      <c r="M118" s="14" t="s">
        <v>1601</v>
      </c>
      <c r="N118" s="11" t="s">
        <v>1599</v>
      </c>
    </row>
    <row r="119" spans="1:14">
      <c r="A119" s="13">
        <v>117</v>
      </c>
      <c r="B119" s="13" t="s">
        <v>1688</v>
      </c>
      <c r="C119" s="13" t="s">
        <v>1634</v>
      </c>
      <c r="D119" s="11" t="s">
        <v>274</v>
      </c>
      <c r="E119" s="11" t="s">
        <v>408</v>
      </c>
      <c r="F119" s="11" t="s">
        <v>1599</v>
      </c>
      <c r="G119" s="12"/>
      <c r="H119" s="11"/>
      <c r="I119" s="11"/>
      <c r="J119" s="11"/>
      <c r="K119" s="11"/>
      <c r="L119" s="11"/>
      <c r="M119" s="11"/>
      <c r="N119" s="11"/>
    </row>
    <row r="120" spans="1:14">
      <c r="A120" s="13">
        <v>118</v>
      </c>
      <c r="B120" s="13" t="s">
        <v>1688</v>
      </c>
      <c r="C120" s="13" t="s">
        <v>1709</v>
      </c>
      <c r="D120" s="11" t="s">
        <v>274</v>
      </c>
      <c r="E120" s="11" t="s">
        <v>408</v>
      </c>
      <c r="F120" s="11" t="s">
        <v>1599</v>
      </c>
      <c r="G120" s="12"/>
      <c r="H120" s="11"/>
      <c r="I120" s="11"/>
      <c r="J120" s="11"/>
      <c r="K120" s="11"/>
      <c r="L120" s="11"/>
      <c r="M120" s="11"/>
      <c r="N120" s="11"/>
    </row>
    <row r="121" spans="1:14">
      <c r="A121" s="13">
        <v>119</v>
      </c>
      <c r="B121" s="13" t="s">
        <v>1688</v>
      </c>
      <c r="C121" s="13" t="s">
        <v>1664</v>
      </c>
      <c r="D121" s="11" t="s">
        <v>518</v>
      </c>
      <c r="E121" s="11" t="s">
        <v>1599</v>
      </c>
      <c r="F121" s="11" t="s">
        <v>408</v>
      </c>
      <c r="G121" s="12">
        <v>45629</v>
      </c>
      <c r="H121" s="11" t="s">
        <v>1715</v>
      </c>
      <c r="I121" s="11" t="s">
        <v>259</v>
      </c>
      <c r="J121" s="11">
        <v>1</v>
      </c>
      <c r="K121" s="11">
        <v>1</v>
      </c>
      <c r="L121" s="11" t="s">
        <v>1716</v>
      </c>
      <c r="M121" s="15" t="s">
        <v>1608</v>
      </c>
      <c r="N121" s="11" t="s">
        <v>1599</v>
      </c>
    </row>
    <row r="122" spans="1:14">
      <c r="A122" s="13">
        <v>120</v>
      </c>
      <c r="B122" s="13" t="s">
        <v>1688</v>
      </c>
      <c r="C122" s="13" t="s">
        <v>1717</v>
      </c>
      <c r="D122" s="11" t="s">
        <v>358</v>
      </c>
      <c r="E122" s="11" t="s">
        <v>133</v>
      </c>
      <c r="F122" s="11" t="s">
        <v>1599</v>
      </c>
      <c r="G122" s="12">
        <v>45727</v>
      </c>
      <c r="H122" s="11" t="s">
        <v>1718</v>
      </c>
      <c r="I122" s="11" t="s">
        <v>1719</v>
      </c>
      <c r="J122" s="11">
        <v>4</v>
      </c>
      <c r="K122" s="11">
        <v>1</v>
      </c>
      <c r="L122" s="11" t="s">
        <v>259</v>
      </c>
      <c r="M122" s="11" t="s">
        <v>1681</v>
      </c>
      <c r="N122" s="11" t="s">
        <v>1599</v>
      </c>
    </row>
  </sheetData>
  <mergeCells count="250">
    <mergeCell ref="A1:N1"/>
    <mergeCell ref="J2:K2"/>
    <mergeCell ref="G3:G5"/>
    <mergeCell ref="G6:G8"/>
    <mergeCell ref="G9:G10"/>
    <mergeCell ref="G11:G13"/>
    <mergeCell ref="G14:G17"/>
    <mergeCell ref="G19:G23"/>
    <mergeCell ref="G24:G29"/>
    <mergeCell ref="G30:G34"/>
    <mergeCell ref="G35:G39"/>
    <mergeCell ref="G40:G41"/>
    <mergeCell ref="G42:G45"/>
    <mergeCell ref="G46:G48"/>
    <mergeCell ref="G49:G50"/>
    <mergeCell ref="G51:G52"/>
    <mergeCell ref="G53:G54"/>
    <mergeCell ref="G55:G57"/>
    <mergeCell ref="G59:G63"/>
    <mergeCell ref="G64:G65"/>
    <mergeCell ref="G66:G70"/>
    <mergeCell ref="G71:G78"/>
    <mergeCell ref="G80:G86"/>
    <mergeCell ref="G88:G90"/>
    <mergeCell ref="G91:G92"/>
    <mergeCell ref="G93:G94"/>
    <mergeCell ref="G95:G98"/>
    <mergeCell ref="G99:G101"/>
    <mergeCell ref="G102:G103"/>
    <mergeCell ref="G105:G107"/>
    <mergeCell ref="G109:G113"/>
    <mergeCell ref="G115:G117"/>
    <mergeCell ref="G118:G120"/>
    <mergeCell ref="H3:H5"/>
    <mergeCell ref="H6:H8"/>
    <mergeCell ref="H9:H10"/>
    <mergeCell ref="H11:H13"/>
    <mergeCell ref="H14:H17"/>
    <mergeCell ref="H19:H23"/>
    <mergeCell ref="H24:H29"/>
    <mergeCell ref="H30:H34"/>
    <mergeCell ref="H35:H39"/>
    <mergeCell ref="H40:H41"/>
    <mergeCell ref="H42:H45"/>
    <mergeCell ref="H46:H48"/>
    <mergeCell ref="H49:H50"/>
    <mergeCell ref="H51:H52"/>
    <mergeCell ref="H53:H54"/>
    <mergeCell ref="H55:H57"/>
    <mergeCell ref="H59:H63"/>
    <mergeCell ref="H64:H65"/>
    <mergeCell ref="H66:H70"/>
    <mergeCell ref="H71:H78"/>
    <mergeCell ref="H80:H86"/>
    <mergeCell ref="H88:H90"/>
    <mergeCell ref="H91:H92"/>
    <mergeCell ref="H93:H94"/>
    <mergeCell ref="H95:H98"/>
    <mergeCell ref="H99:H101"/>
    <mergeCell ref="H102:H103"/>
    <mergeCell ref="H105:H107"/>
    <mergeCell ref="H109:H113"/>
    <mergeCell ref="H115:H117"/>
    <mergeCell ref="H118:H120"/>
    <mergeCell ref="I3:I5"/>
    <mergeCell ref="I6:I8"/>
    <mergeCell ref="I9:I10"/>
    <mergeCell ref="I11:I13"/>
    <mergeCell ref="I14:I17"/>
    <mergeCell ref="I19:I23"/>
    <mergeCell ref="I24:I29"/>
    <mergeCell ref="I30:I34"/>
    <mergeCell ref="I35:I39"/>
    <mergeCell ref="I40:I41"/>
    <mergeCell ref="I42:I45"/>
    <mergeCell ref="I46:I48"/>
    <mergeCell ref="I49:I50"/>
    <mergeCell ref="I51:I52"/>
    <mergeCell ref="I53:I54"/>
    <mergeCell ref="I55:I57"/>
    <mergeCell ref="I59:I63"/>
    <mergeCell ref="I64:I65"/>
    <mergeCell ref="I66:I70"/>
    <mergeCell ref="I71:I78"/>
    <mergeCell ref="I80:I86"/>
    <mergeCell ref="I88:I90"/>
    <mergeCell ref="I91:I92"/>
    <mergeCell ref="I93:I94"/>
    <mergeCell ref="I95:I98"/>
    <mergeCell ref="I99:I101"/>
    <mergeCell ref="I102:I103"/>
    <mergeCell ref="I105:I107"/>
    <mergeCell ref="I109:I113"/>
    <mergeCell ref="I115:I117"/>
    <mergeCell ref="I118:I120"/>
    <mergeCell ref="J3:J5"/>
    <mergeCell ref="J6:J8"/>
    <mergeCell ref="J9:J10"/>
    <mergeCell ref="J11:J13"/>
    <mergeCell ref="J14:J17"/>
    <mergeCell ref="J19:J23"/>
    <mergeCell ref="J24:J29"/>
    <mergeCell ref="J30:J34"/>
    <mergeCell ref="J35:J39"/>
    <mergeCell ref="J40:J41"/>
    <mergeCell ref="J42:J45"/>
    <mergeCell ref="J46:J48"/>
    <mergeCell ref="J49:J50"/>
    <mergeCell ref="J51:J52"/>
    <mergeCell ref="J53:J54"/>
    <mergeCell ref="J55:J57"/>
    <mergeCell ref="J59:J63"/>
    <mergeCell ref="J64:J65"/>
    <mergeCell ref="J66:J70"/>
    <mergeCell ref="J71:J78"/>
    <mergeCell ref="J80:J86"/>
    <mergeCell ref="J88:J90"/>
    <mergeCell ref="J91:J92"/>
    <mergeCell ref="J93:J94"/>
    <mergeCell ref="J95:J98"/>
    <mergeCell ref="J99:J101"/>
    <mergeCell ref="J102:J103"/>
    <mergeCell ref="J105:J107"/>
    <mergeCell ref="J109:J113"/>
    <mergeCell ref="J115:J117"/>
    <mergeCell ref="J118:J120"/>
    <mergeCell ref="K3:K5"/>
    <mergeCell ref="K6:K8"/>
    <mergeCell ref="K9:K10"/>
    <mergeCell ref="K11:K13"/>
    <mergeCell ref="K14:K17"/>
    <mergeCell ref="K19:K23"/>
    <mergeCell ref="K24:K29"/>
    <mergeCell ref="K30:K34"/>
    <mergeCell ref="K35:K39"/>
    <mergeCell ref="K40:K41"/>
    <mergeCell ref="K42:K45"/>
    <mergeCell ref="K46:K48"/>
    <mergeCell ref="K49:K50"/>
    <mergeCell ref="K51:K52"/>
    <mergeCell ref="K53:K54"/>
    <mergeCell ref="K55:K57"/>
    <mergeCell ref="K59:K63"/>
    <mergeCell ref="K64:K65"/>
    <mergeCell ref="K66:K70"/>
    <mergeCell ref="K71:K78"/>
    <mergeCell ref="K80:K86"/>
    <mergeCell ref="K88:K90"/>
    <mergeCell ref="K91:K92"/>
    <mergeCell ref="K93:K94"/>
    <mergeCell ref="K95:K98"/>
    <mergeCell ref="K99:K101"/>
    <mergeCell ref="K102:K103"/>
    <mergeCell ref="K105:K107"/>
    <mergeCell ref="K109:K113"/>
    <mergeCell ref="K115:K117"/>
    <mergeCell ref="K118:K120"/>
    <mergeCell ref="L3:L5"/>
    <mergeCell ref="L6:L8"/>
    <mergeCell ref="L9:L10"/>
    <mergeCell ref="L11:L13"/>
    <mergeCell ref="L14:L17"/>
    <mergeCell ref="L19:L23"/>
    <mergeCell ref="L24:L29"/>
    <mergeCell ref="L30:L34"/>
    <mergeCell ref="L35:L39"/>
    <mergeCell ref="L40:L41"/>
    <mergeCell ref="L42:L45"/>
    <mergeCell ref="L46:L48"/>
    <mergeCell ref="L49:L50"/>
    <mergeCell ref="L51:L52"/>
    <mergeCell ref="L53:L54"/>
    <mergeCell ref="L55:L57"/>
    <mergeCell ref="L59:L63"/>
    <mergeCell ref="L64:L65"/>
    <mergeCell ref="L66:L70"/>
    <mergeCell ref="L71:L78"/>
    <mergeCell ref="L80:L86"/>
    <mergeCell ref="L88:L90"/>
    <mergeCell ref="L91:L92"/>
    <mergeCell ref="L93:L94"/>
    <mergeCell ref="L95:L98"/>
    <mergeCell ref="L99:L101"/>
    <mergeCell ref="L102:L103"/>
    <mergeCell ref="L105:L107"/>
    <mergeCell ref="L109:L113"/>
    <mergeCell ref="L115:L117"/>
    <mergeCell ref="L118:L120"/>
    <mergeCell ref="M3:M5"/>
    <mergeCell ref="M6:M8"/>
    <mergeCell ref="M9:M10"/>
    <mergeCell ref="M11:M13"/>
    <mergeCell ref="M14:M17"/>
    <mergeCell ref="M19:M23"/>
    <mergeCell ref="M24:M29"/>
    <mergeCell ref="M30:M34"/>
    <mergeCell ref="M35:M39"/>
    <mergeCell ref="M40:M41"/>
    <mergeCell ref="M42:M45"/>
    <mergeCell ref="M46:M48"/>
    <mergeCell ref="M49:M50"/>
    <mergeCell ref="M51:M52"/>
    <mergeCell ref="M53:M54"/>
    <mergeCell ref="M55:M57"/>
    <mergeCell ref="M59:M63"/>
    <mergeCell ref="M64:M65"/>
    <mergeCell ref="M66:M70"/>
    <mergeCell ref="M71:M78"/>
    <mergeCell ref="M80:M86"/>
    <mergeCell ref="M88:M90"/>
    <mergeCell ref="M91:M92"/>
    <mergeCell ref="M93:M94"/>
    <mergeCell ref="M95:M98"/>
    <mergeCell ref="M99:M101"/>
    <mergeCell ref="M102:M103"/>
    <mergeCell ref="M105:M107"/>
    <mergeCell ref="M109:M113"/>
    <mergeCell ref="M115:M117"/>
    <mergeCell ref="M118:M120"/>
    <mergeCell ref="N3:N5"/>
    <mergeCell ref="N6:N8"/>
    <mergeCell ref="N9:N10"/>
    <mergeCell ref="N11:N13"/>
    <mergeCell ref="N14:N17"/>
    <mergeCell ref="N19:N23"/>
    <mergeCell ref="N24:N29"/>
    <mergeCell ref="N30:N34"/>
    <mergeCell ref="N35:N39"/>
    <mergeCell ref="N40:N41"/>
    <mergeCell ref="N42:N45"/>
    <mergeCell ref="N46:N48"/>
    <mergeCell ref="N49:N50"/>
    <mergeCell ref="N51:N52"/>
    <mergeCell ref="N53:N54"/>
    <mergeCell ref="N55:N57"/>
    <mergeCell ref="N59:N63"/>
    <mergeCell ref="N64:N65"/>
    <mergeCell ref="N66:N70"/>
    <mergeCell ref="N71:N78"/>
    <mergeCell ref="N80:N86"/>
    <mergeCell ref="N88:N90"/>
    <mergeCell ref="N91:N92"/>
    <mergeCell ref="N93:N94"/>
    <mergeCell ref="N95:N98"/>
    <mergeCell ref="N99:N101"/>
    <mergeCell ref="N102:N103"/>
    <mergeCell ref="N105:N107"/>
    <mergeCell ref="N109:N113"/>
    <mergeCell ref="N115:N117"/>
    <mergeCell ref="N118:N12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showGridLines="0" workbookViewId="0">
      <selection activeCell="F42" sqref="A1:F42"/>
    </sheetView>
  </sheetViews>
  <sheetFormatPr defaultColWidth="9" defaultRowHeight="13.5" outlineLevelCol="5"/>
  <cols>
    <col min="3" max="4" width="13.125" customWidth="1"/>
    <col min="5" max="5" width="16.25" customWidth="1"/>
    <col min="6" max="6" width="14.125" customWidth="1"/>
  </cols>
  <sheetData>
    <row r="1" ht="18" spans="1:6">
      <c r="A1" s="1" t="s">
        <v>1720</v>
      </c>
      <c r="B1" s="1"/>
      <c r="C1" s="1"/>
      <c r="D1" s="1"/>
      <c r="E1" s="1"/>
      <c r="F1" s="1"/>
    </row>
    <row r="2" ht="16.5" spans="1:6">
      <c r="A2" s="2" t="s">
        <v>1721</v>
      </c>
      <c r="B2" s="2" t="s">
        <v>93</v>
      </c>
      <c r="C2" s="2" t="s">
        <v>3</v>
      </c>
      <c r="D2" s="2" t="s">
        <v>4</v>
      </c>
      <c r="E2" s="2" t="s">
        <v>1722</v>
      </c>
      <c r="F2" s="2" t="s">
        <v>1723</v>
      </c>
    </row>
    <row r="3" ht="16.5" spans="1:6">
      <c r="A3" s="4">
        <v>1</v>
      </c>
      <c r="B3" s="4" t="s">
        <v>141</v>
      </c>
      <c r="C3" s="4">
        <v>34</v>
      </c>
      <c r="D3" s="4">
        <v>3</v>
      </c>
      <c r="E3" s="4">
        <v>1</v>
      </c>
      <c r="F3" s="4">
        <v>38</v>
      </c>
    </row>
    <row r="4" ht="16.5" spans="1:6">
      <c r="A4" s="4">
        <v>2</v>
      </c>
      <c r="B4" s="4" t="s">
        <v>410</v>
      </c>
      <c r="C4" s="4">
        <v>20</v>
      </c>
      <c r="D4" s="4">
        <v>0</v>
      </c>
      <c r="E4" s="4">
        <v>1</v>
      </c>
      <c r="F4" s="4">
        <v>21</v>
      </c>
    </row>
    <row r="5" ht="16.5" spans="1:6">
      <c r="A5" s="4">
        <v>3</v>
      </c>
      <c r="B5" s="4" t="s">
        <v>274</v>
      </c>
      <c r="C5" s="4" t="s">
        <v>1724</v>
      </c>
      <c r="D5" s="4">
        <v>1</v>
      </c>
      <c r="E5" s="4">
        <v>5</v>
      </c>
      <c r="F5" s="4" t="s">
        <v>1725</v>
      </c>
    </row>
    <row r="6" ht="16.5" spans="1:6">
      <c r="A6" s="4">
        <v>4</v>
      </c>
      <c r="B6" s="4" t="s">
        <v>408</v>
      </c>
      <c r="C6" s="4" t="s">
        <v>1726</v>
      </c>
      <c r="D6" s="4" t="s">
        <v>1727</v>
      </c>
      <c r="E6" s="4" t="s">
        <v>1727</v>
      </c>
      <c r="F6" s="4" t="s">
        <v>1728</v>
      </c>
    </row>
    <row r="7" ht="16.5" spans="1:6">
      <c r="A7" s="4">
        <v>5</v>
      </c>
      <c r="B7" s="4" t="s">
        <v>298</v>
      </c>
      <c r="C7" s="4">
        <v>4</v>
      </c>
      <c r="D7" s="4">
        <v>3</v>
      </c>
      <c r="E7" s="4">
        <v>0</v>
      </c>
      <c r="F7" s="4">
        <v>7</v>
      </c>
    </row>
    <row r="8" ht="16.5" spans="1:6">
      <c r="A8" s="4">
        <v>6</v>
      </c>
      <c r="B8" s="4" t="s">
        <v>138</v>
      </c>
      <c r="C8" s="4">
        <v>3</v>
      </c>
      <c r="D8" s="4">
        <v>0</v>
      </c>
      <c r="E8" s="4">
        <v>0</v>
      </c>
      <c r="F8" s="4">
        <v>3</v>
      </c>
    </row>
    <row r="9" ht="16.5" spans="1:6">
      <c r="A9" s="4">
        <v>6</v>
      </c>
      <c r="B9" s="4" t="s">
        <v>169</v>
      </c>
      <c r="C9" s="4">
        <v>2</v>
      </c>
      <c r="D9" s="4">
        <v>1</v>
      </c>
      <c r="E9" s="4">
        <v>0</v>
      </c>
      <c r="F9" s="4">
        <v>3</v>
      </c>
    </row>
    <row r="10" ht="16.5" spans="1:6">
      <c r="A10" s="4">
        <v>8</v>
      </c>
      <c r="B10" s="4" t="s">
        <v>133</v>
      </c>
      <c r="C10" s="4">
        <v>1</v>
      </c>
      <c r="D10" s="4">
        <v>0</v>
      </c>
      <c r="E10" s="4">
        <v>1</v>
      </c>
      <c r="F10" s="4">
        <v>2</v>
      </c>
    </row>
    <row r="11" ht="16.5" spans="1:6">
      <c r="A11" s="4">
        <v>8</v>
      </c>
      <c r="B11" s="4" t="s">
        <v>286</v>
      </c>
      <c r="C11" s="4">
        <v>2</v>
      </c>
      <c r="D11" s="4">
        <v>0</v>
      </c>
      <c r="E11" s="4">
        <v>0</v>
      </c>
      <c r="F11" s="4">
        <v>2</v>
      </c>
    </row>
    <row r="12" ht="16.5" spans="1:6">
      <c r="A12" s="4">
        <v>10</v>
      </c>
      <c r="B12" s="4" t="s">
        <v>137</v>
      </c>
      <c r="C12" s="4">
        <v>1</v>
      </c>
      <c r="D12" s="4">
        <v>0</v>
      </c>
      <c r="E12" s="4">
        <v>0</v>
      </c>
      <c r="F12" s="4">
        <v>1</v>
      </c>
    </row>
    <row r="13" ht="16.5" spans="1:6">
      <c r="A13" s="4">
        <v>10</v>
      </c>
      <c r="B13" s="4" t="s">
        <v>139</v>
      </c>
      <c r="C13" s="4">
        <v>1</v>
      </c>
      <c r="D13" s="4">
        <v>0</v>
      </c>
      <c r="E13" s="4">
        <v>0</v>
      </c>
      <c r="F13" s="4">
        <v>1</v>
      </c>
    </row>
    <row r="14" ht="16.5" spans="1:6">
      <c r="A14" s="4">
        <v>10</v>
      </c>
      <c r="B14" s="4" t="s">
        <v>154</v>
      </c>
      <c r="C14" s="4">
        <v>0</v>
      </c>
      <c r="D14" s="4">
        <v>1</v>
      </c>
      <c r="E14" s="4">
        <v>0</v>
      </c>
      <c r="F14" s="4">
        <v>1</v>
      </c>
    </row>
    <row r="15" ht="16.5" spans="1:6">
      <c r="A15" s="4">
        <v>10</v>
      </c>
      <c r="B15" s="4" t="s">
        <v>156</v>
      </c>
      <c r="C15" s="4">
        <v>1</v>
      </c>
      <c r="D15" s="4">
        <v>0</v>
      </c>
      <c r="E15" s="4">
        <v>0</v>
      </c>
      <c r="F15" s="4">
        <v>1</v>
      </c>
    </row>
    <row r="16" ht="16.5" spans="1:6">
      <c r="A16" s="4">
        <v>10</v>
      </c>
      <c r="B16" s="4" t="s">
        <v>173</v>
      </c>
      <c r="C16" s="4">
        <v>0</v>
      </c>
      <c r="D16" s="4">
        <v>1</v>
      </c>
      <c r="E16" s="4">
        <v>0</v>
      </c>
      <c r="F16" s="4">
        <v>1</v>
      </c>
    </row>
    <row r="17" ht="16.5" spans="1:6">
      <c r="A17" s="4">
        <v>10</v>
      </c>
      <c r="B17" s="4" t="s">
        <v>1250</v>
      </c>
      <c r="C17" s="4">
        <v>0</v>
      </c>
      <c r="D17" s="4">
        <v>0</v>
      </c>
      <c r="E17" s="4">
        <v>1</v>
      </c>
      <c r="F17" s="4">
        <v>1</v>
      </c>
    </row>
    <row r="18" ht="16.5" spans="1:6">
      <c r="A18" s="4">
        <v>10</v>
      </c>
      <c r="B18" s="4" t="s">
        <v>161</v>
      </c>
      <c r="C18" s="4">
        <v>0</v>
      </c>
      <c r="D18" s="4">
        <v>1</v>
      </c>
      <c r="E18" s="4">
        <v>0</v>
      </c>
      <c r="F18" s="4">
        <v>1</v>
      </c>
    </row>
    <row r="19" ht="16.5" spans="1:6">
      <c r="A19" s="4">
        <v>10</v>
      </c>
      <c r="B19" s="4" t="s">
        <v>358</v>
      </c>
      <c r="C19" s="4">
        <v>0</v>
      </c>
      <c r="D19" s="4">
        <v>0</v>
      </c>
      <c r="E19" s="4">
        <v>1</v>
      </c>
      <c r="F19" s="4">
        <v>1</v>
      </c>
    </row>
    <row r="20" ht="16.5" spans="1:6">
      <c r="A20" s="4">
        <v>18</v>
      </c>
      <c r="B20" s="4" t="s">
        <v>1167</v>
      </c>
      <c r="C20" s="4">
        <v>0</v>
      </c>
      <c r="D20" s="4" t="s">
        <v>1729</v>
      </c>
      <c r="E20" s="4">
        <v>0</v>
      </c>
      <c r="F20" s="4" t="s">
        <v>1729</v>
      </c>
    </row>
    <row r="21" ht="16.5" spans="1:6">
      <c r="A21" s="4">
        <v>18</v>
      </c>
      <c r="B21" s="4" t="s">
        <v>1730</v>
      </c>
      <c r="C21" s="4" t="s">
        <v>1729</v>
      </c>
      <c r="D21" s="4">
        <v>0</v>
      </c>
      <c r="E21" s="4">
        <v>0</v>
      </c>
      <c r="F21" s="4" t="s">
        <v>1729</v>
      </c>
    </row>
    <row r="22" ht="16.5" spans="1:6">
      <c r="A22" s="5" t="s">
        <v>1723</v>
      </c>
      <c r="B22" s="6"/>
      <c r="C22" s="4" t="s">
        <v>1731</v>
      </c>
      <c r="D22" s="4" t="s">
        <v>1732</v>
      </c>
      <c r="E22" s="4" t="s">
        <v>1733</v>
      </c>
      <c r="F22" s="4" t="s">
        <v>1734</v>
      </c>
    </row>
    <row r="23" ht="18" spans="1:6">
      <c r="A23" s="1" t="s">
        <v>1735</v>
      </c>
      <c r="B23" s="1"/>
      <c r="C23" s="1"/>
      <c r="D23" s="1"/>
      <c r="E23" s="1"/>
      <c r="F23" s="1"/>
    </row>
    <row r="24" ht="16.5" spans="1:6">
      <c r="A24" s="2" t="s">
        <v>1721</v>
      </c>
      <c r="B24" s="2" t="s">
        <v>93</v>
      </c>
      <c r="C24" s="2" t="s">
        <v>3</v>
      </c>
      <c r="D24" s="2" t="s">
        <v>4</v>
      </c>
      <c r="E24" s="2" t="s">
        <v>1722</v>
      </c>
      <c r="F24" s="2" t="s">
        <v>1723</v>
      </c>
    </row>
    <row r="25" ht="16.5" spans="1:6">
      <c r="A25" s="4">
        <v>1</v>
      </c>
      <c r="B25" s="7" t="s">
        <v>408</v>
      </c>
      <c r="C25" s="8" t="s">
        <v>1736</v>
      </c>
      <c r="D25" s="8">
        <v>1</v>
      </c>
      <c r="E25" s="8" t="s">
        <v>1737</v>
      </c>
      <c r="F25" s="8" t="s">
        <v>1738</v>
      </c>
    </row>
    <row r="26" ht="16.5" spans="1:6">
      <c r="A26" s="4">
        <v>2</v>
      </c>
      <c r="B26" s="7" t="s">
        <v>274</v>
      </c>
      <c r="C26" s="8">
        <v>12</v>
      </c>
      <c r="D26" s="8">
        <v>0</v>
      </c>
      <c r="E26" s="8">
        <v>0</v>
      </c>
      <c r="F26" s="8">
        <v>12</v>
      </c>
    </row>
    <row r="27" ht="16.5" spans="1:6">
      <c r="A27" s="4">
        <v>3</v>
      </c>
      <c r="B27" s="7" t="s">
        <v>141</v>
      </c>
      <c r="C27" s="8" t="s">
        <v>1739</v>
      </c>
      <c r="D27" s="8" t="s">
        <v>1727</v>
      </c>
      <c r="E27" s="8">
        <v>1</v>
      </c>
      <c r="F27" s="8" t="s">
        <v>1740</v>
      </c>
    </row>
    <row r="28" ht="16.5" spans="1:6">
      <c r="A28" s="4">
        <v>4</v>
      </c>
      <c r="B28" s="7" t="s">
        <v>410</v>
      </c>
      <c r="C28" s="8">
        <v>5</v>
      </c>
      <c r="D28" s="8">
        <v>1</v>
      </c>
      <c r="E28" s="8">
        <v>0</v>
      </c>
      <c r="F28" s="8">
        <v>6</v>
      </c>
    </row>
    <row r="29" ht="16.5" spans="1:6">
      <c r="A29" s="4">
        <v>4</v>
      </c>
      <c r="B29" s="7" t="s">
        <v>298</v>
      </c>
      <c r="C29" s="8">
        <v>6</v>
      </c>
      <c r="D29" s="8">
        <v>0</v>
      </c>
      <c r="E29" s="8">
        <v>0</v>
      </c>
      <c r="F29" s="8">
        <v>6</v>
      </c>
    </row>
    <row r="30" ht="16.5" spans="1:6">
      <c r="A30" s="4">
        <v>6</v>
      </c>
      <c r="B30" s="7" t="s">
        <v>286</v>
      </c>
      <c r="C30" s="8" t="s">
        <v>1741</v>
      </c>
      <c r="D30" s="8">
        <v>0</v>
      </c>
      <c r="E30" s="8">
        <v>0</v>
      </c>
      <c r="F30" s="8" t="s">
        <v>1741</v>
      </c>
    </row>
    <row r="31" ht="16.5" spans="1:6">
      <c r="A31" s="4">
        <v>7</v>
      </c>
      <c r="B31" s="7" t="s">
        <v>138</v>
      </c>
      <c r="C31" s="8">
        <v>4</v>
      </c>
      <c r="D31" s="8">
        <v>0</v>
      </c>
      <c r="E31" s="8">
        <v>0</v>
      </c>
      <c r="F31" s="8">
        <v>4</v>
      </c>
    </row>
    <row r="32" ht="16.5" spans="1:6">
      <c r="A32" s="4">
        <v>8</v>
      </c>
      <c r="B32" s="6" t="s">
        <v>169</v>
      </c>
      <c r="C32" s="8" t="s">
        <v>1742</v>
      </c>
      <c r="D32" s="8">
        <v>1</v>
      </c>
      <c r="E32" s="8">
        <v>0</v>
      </c>
      <c r="F32" s="8" t="s">
        <v>1743</v>
      </c>
    </row>
    <row r="33" ht="16.5" spans="1:6">
      <c r="A33" s="4">
        <v>8</v>
      </c>
      <c r="B33" s="7" t="s">
        <v>133</v>
      </c>
      <c r="C33" s="8">
        <v>1</v>
      </c>
      <c r="D33" s="8" t="s">
        <v>1744</v>
      </c>
      <c r="E33" s="8">
        <v>1</v>
      </c>
      <c r="F33" s="8" t="s">
        <v>1745</v>
      </c>
    </row>
    <row r="34" ht="16.5" spans="1:6">
      <c r="A34" s="4">
        <v>10</v>
      </c>
      <c r="B34" s="7" t="s">
        <v>173</v>
      </c>
      <c r="C34" s="8">
        <v>1</v>
      </c>
      <c r="D34" s="8">
        <v>2</v>
      </c>
      <c r="E34" s="8">
        <v>0</v>
      </c>
      <c r="F34" s="8">
        <v>3</v>
      </c>
    </row>
    <row r="35" ht="16.5" spans="1:6">
      <c r="A35" s="4">
        <v>11</v>
      </c>
      <c r="B35" s="7" t="s">
        <v>137</v>
      </c>
      <c r="C35" s="8">
        <v>1</v>
      </c>
      <c r="D35" s="8">
        <v>1</v>
      </c>
      <c r="E35" s="8">
        <v>0</v>
      </c>
      <c r="F35" s="8">
        <v>2</v>
      </c>
    </row>
    <row r="36" ht="16.5" spans="1:6">
      <c r="A36" s="4">
        <v>12</v>
      </c>
      <c r="B36" s="7" t="s">
        <v>161</v>
      </c>
      <c r="C36" s="8" t="s">
        <v>1746</v>
      </c>
      <c r="D36" s="8">
        <v>0</v>
      </c>
      <c r="E36" s="8">
        <v>0</v>
      </c>
      <c r="F36" s="8" t="s">
        <v>1746</v>
      </c>
    </row>
    <row r="37" ht="16.5" spans="1:6">
      <c r="A37" s="4">
        <v>13</v>
      </c>
      <c r="B37" s="7" t="s">
        <v>156</v>
      </c>
      <c r="C37" s="8">
        <v>1</v>
      </c>
      <c r="D37" s="8">
        <v>0</v>
      </c>
      <c r="E37" s="8">
        <v>0</v>
      </c>
      <c r="F37" s="8">
        <v>1</v>
      </c>
    </row>
    <row r="38" ht="16.5" spans="1:6">
      <c r="A38" s="4">
        <v>8</v>
      </c>
      <c r="B38" s="7" t="s">
        <v>166</v>
      </c>
      <c r="C38" s="8">
        <v>0</v>
      </c>
      <c r="D38" s="8">
        <v>1</v>
      </c>
      <c r="E38" s="8">
        <v>0</v>
      </c>
      <c r="F38" s="8">
        <v>1</v>
      </c>
    </row>
    <row r="39" ht="16.5" spans="1:6">
      <c r="A39" s="4">
        <v>8</v>
      </c>
      <c r="B39" s="7" t="s">
        <v>296</v>
      </c>
      <c r="C39" s="8">
        <v>1</v>
      </c>
      <c r="D39" s="8">
        <v>0</v>
      </c>
      <c r="E39" s="8">
        <v>0</v>
      </c>
      <c r="F39" s="8">
        <v>1</v>
      </c>
    </row>
    <row r="40" ht="16.5" spans="1:6">
      <c r="A40" s="4">
        <v>8</v>
      </c>
      <c r="B40" s="7" t="s">
        <v>151</v>
      </c>
      <c r="C40" s="8">
        <v>1</v>
      </c>
      <c r="D40" s="8">
        <v>0</v>
      </c>
      <c r="E40" s="8">
        <v>0</v>
      </c>
      <c r="F40" s="8">
        <v>1</v>
      </c>
    </row>
    <row r="41" ht="16.5" spans="1:6">
      <c r="A41" s="4">
        <v>8</v>
      </c>
      <c r="B41" s="7" t="s">
        <v>154</v>
      </c>
      <c r="C41" s="8">
        <v>0</v>
      </c>
      <c r="D41" s="8">
        <v>1</v>
      </c>
      <c r="E41" s="8">
        <v>0</v>
      </c>
      <c r="F41" s="8">
        <v>1</v>
      </c>
    </row>
    <row r="42" ht="16.5" spans="1:6">
      <c r="A42" s="5" t="s">
        <v>1723</v>
      </c>
      <c r="B42" s="6"/>
      <c r="C42" s="4" t="s">
        <v>1747</v>
      </c>
      <c r="D42" s="4" t="s">
        <v>1748</v>
      </c>
      <c r="E42" s="8" t="s">
        <v>1749</v>
      </c>
      <c r="F42" s="4" t="s">
        <v>1750</v>
      </c>
    </row>
  </sheetData>
  <mergeCells count="4">
    <mergeCell ref="A1:F1"/>
    <mergeCell ref="A22:B22"/>
    <mergeCell ref="A23:F23"/>
    <mergeCell ref="A42:B4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showGridLines="0" topLeftCell="A13" workbookViewId="0">
      <selection activeCell="A36" sqref="A36"/>
    </sheetView>
  </sheetViews>
  <sheetFormatPr defaultColWidth="9" defaultRowHeight="13.5" outlineLevelCol="5"/>
  <cols>
    <col min="3" max="4" width="13.125" customWidth="1"/>
    <col min="5" max="5" width="16.25" customWidth="1"/>
    <col min="6" max="6" width="23.125" customWidth="1"/>
  </cols>
  <sheetData>
    <row r="1" ht="18" spans="1:6">
      <c r="A1" s="1" t="s">
        <v>1720</v>
      </c>
      <c r="B1" s="1"/>
      <c r="C1" s="1"/>
      <c r="D1" s="1"/>
      <c r="E1" s="1"/>
      <c r="F1" s="1"/>
    </row>
    <row r="2" ht="16.5" spans="1:6">
      <c r="A2" s="2" t="s">
        <v>1721</v>
      </c>
      <c r="B2" s="2" t="s">
        <v>93</v>
      </c>
      <c r="C2" s="3" t="s">
        <v>317</v>
      </c>
      <c r="D2" s="3" t="s">
        <v>1751</v>
      </c>
      <c r="E2" s="3" t="s">
        <v>1752</v>
      </c>
      <c r="F2" s="3" t="s">
        <v>1753</v>
      </c>
    </row>
    <row r="3" ht="16.5" spans="1:6">
      <c r="A3" s="4">
        <v>1</v>
      </c>
      <c r="B3" s="4" t="s">
        <v>141</v>
      </c>
      <c r="C3" s="4">
        <v>38</v>
      </c>
      <c r="D3" s="4">
        <v>0</v>
      </c>
      <c r="E3" s="4">
        <v>0</v>
      </c>
      <c r="F3" s="4">
        <v>38</v>
      </c>
    </row>
    <row r="4" ht="16.5" spans="1:6">
      <c r="A4" s="4">
        <v>2</v>
      </c>
      <c r="B4" s="4" t="s">
        <v>410</v>
      </c>
      <c r="C4" s="4">
        <v>21</v>
      </c>
      <c r="D4" s="4">
        <v>0</v>
      </c>
      <c r="E4" s="4">
        <v>0</v>
      </c>
      <c r="F4" s="4">
        <v>21</v>
      </c>
    </row>
    <row r="5" ht="16.5" spans="1:6">
      <c r="A5" s="4">
        <v>3</v>
      </c>
      <c r="B5" s="4" t="s">
        <v>274</v>
      </c>
      <c r="C5" s="4">
        <v>17</v>
      </c>
      <c r="D5" s="4">
        <v>1</v>
      </c>
      <c r="E5" s="4">
        <v>0</v>
      </c>
      <c r="F5" s="4" t="s">
        <v>1725</v>
      </c>
    </row>
    <row r="6" ht="16.5" spans="1:6">
      <c r="A6" s="4">
        <v>4</v>
      </c>
      <c r="B6" s="4" t="s">
        <v>408</v>
      </c>
      <c r="C6" s="4">
        <v>8</v>
      </c>
      <c r="D6" s="4">
        <v>8</v>
      </c>
      <c r="E6" s="4">
        <v>0</v>
      </c>
      <c r="F6" s="4" t="s">
        <v>1728</v>
      </c>
    </row>
    <row r="7" ht="16.5" spans="1:6">
      <c r="A7" s="4">
        <v>5</v>
      </c>
      <c r="B7" s="4" t="s">
        <v>298</v>
      </c>
      <c r="C7" s="4">
        <v>7</v>
      </c>
      <c r="D7" s="4">
        <v>0</v>
      </c>
      <c r="E7" s="4">
        <v>0</v>
      </c>
      <c r="F7" s="4">
        <v>7</v>
      </c>
    </row>
    <row r="8" ht="16.5" spans="1:6">
      <c r="A8" s="4">
        <v>6</v>
      </c>
      <c r="B8" s="4" t="s">
        <v>138</v>
      </c>
      <c r="C8" s="4">
        <v>3</v>
      </c>
      <c r="D8" s="4">
        <v>0</v>
      </c>
      <c r="E8" s="4">
        <v>0</v>
      </c>
      <c r="F8" s="4">
        <v>3</v>
      </c>
    </row>
    <row r="9" ht="16.5" spans="1:6">
      <c r="A9" s="4">
        <v>6</v>
      </c>
      <c r="B9" s="4" t="s">
        <v>169</v>
      </c>
      <c r="C9" s="4">
        <v>3</v>
      </c>
      <c r="D9" s="4">
        <v>0</v>
      </c>
      <c r="E9" s="4">
        <v>0</v>
      </c>
      <c r="F9" s="4">
        <v>3</v>
      </c>
    </row>
    <row r="10" ht="16.5" spans="1:6">
      <c r="A10" s="4">
        <v>8</v>
      </c>
      <c r="B10" s="4" t="s">
        <v>133</v>
      </c>
      <c r="C10" s="4">
        <v>2</v>
      </c>
      <c r="D10" s="4">
        <v>0</v>
      </c>
      <c r="E10" s="4">
        <v>0</v>
      </c>
      <c r="F10" s="4">
        <v>2</v>
      </c>
    </row>
    <row r="11" ht="16.5" spans="1:6">
      <c r="A11" s="4">
        <v>8</v>
      </c>
      <c r="B11" s="4" t="s">
        <v>286</v>
      </c>
      <c r="C11" s="4">
        <v>2</v>
      </c>
      <c r="D11" s="4">
        <v>0</v>
      </c>
      <c r="E11" s="4">
        <v>0</v>
      </c>
      <c r="F11" s="4">
        <v>2</v>
      </c>
    </row>
    <row r="12" ht="16.5" spans="1:6">
      <c r="A12" s="4">
        <v>10</v>
      </c>
      <c r="B12" s="4" t="s">
        <v>137</v>
      </c>
      <c r="C12" s="4">
        <v>1</v>
      </c>
      <c r="D12" s="4">
        <v>0</v>
      </c>
      <c r="E12" s="4">
        <v>0</v>
      </c>
      <c r="F12" s="4">
        <v>1</v>
      </c>
    </row>
    <row r="13" ht="16.5" spans="1:6">
      <c r="A13" s="4">
        <v>10</v>
      </c>
      <c r="B13" s="4" t="s">
        <v>139</v>
      </c>
      <c r="C13" s="4">
        <v>1</v>
      </c>
      <c r="D13" s="4">
        <v>0</v>
      </c>
      <c r="E13" s="4">
        <v>0</v>
      </c>
      <c r="F13" s="4">
        <v>1</v>
      </c>
    </row>
    <row r="14" ht="16.5" spans="1:6">
      <c r="A14" s="4">
        <v>10</v>
      </c>
      <c r="B14" s="4" t="s">
        <v>154</v>
      </c>
      <c r="C14" s="4">
        <v>1</v>
      </c>
      <c r="D14" s="4">
        <v>0</v>
      </c>
      <c r="E14" s="4">
        <v>0</v>
      </c>
      <c r="F14" s="4">
        <v>1</v>
      </c>
    </row>
    <row r="15" ht="16.5" spans="1:6">
      <c r="A15" s="4">
        <v>10</v>
      </c>
      <c r="B15" s="4" t="s">
        <v>156</v>
      </c>
      <c r="C15" s="4">
        <v>1</v>
      </c>
      <c r="D15" s="4">
        <v>0</v>
      </c>
      <c r="E15" s="4">
        <v>0</v>
      </c>
      <c r="F15" s="4">
        <v>1</v>
      </c>
    </row>
    <row r="16" ht="16.5" spans="1:6">
      <c r="A16" s="4">
        <v>10</v>
      </c>
      <c r="B16" s="4" t="s">
        <v>173</v>
      </c>
      <c r="C16" s="4">
        <v>1</v>
      </c>
      <c r="D16" s="4">
        <v>0</v>
      </c>
      <c r="E16" s="4">
        <v>0</v>
      </c>
      <c r="F16" s="4">
        <v>1</v>
      </c>
    </row>
    <row r="17" ht="16.5" spans="1:6">
      <c r="A17" s="4">
        <v>10</v>
      </c>
      <c r="B17" s="4" t="s">
        <v>1250</v>
      </c>
      <c r="C17" s="4">
        <v>1</v>
      </c>
      <c r="D17" s="4">
        <v>0</v>
      </c>
      <c r="E17" s="4">
        <v>0</v>
      </c>
      <c r="F17" s="4">
        <v>1</v>
      </c>
    </row>
    <row r="18" ht="16.5" spans="1:6">
      <c r="A18" s="4">
        <v>10</v>
      </c>
      <c r="B18" s="4" t="s">
        <v>161</v>
      </c>
      <c r="C18" s="4">
        <v>1</v>
      </c>
      <c r="D18" s="4">
        <v>0</v>
      </c>
      <c r="E18" s="4">
        <v>0</v>
      </c>
      <c r="F18" s="4">
        <v>1</v>
      </c>
    </row>
    <row r="19" ht="16.5" spans="1:6">
      <c r="A19" s="4">
        <v>10</v>
      </c>
      <c r="B19" s="4" t="s">
        <v>358</v>
      </c>
      <c r="C19" s="4">
        <v>1</v>
      </c>
      <c r="D19" s="4">
        <v>0</v>
      </c>
      <c r="E19" s="4">
        <v>0</v>
      </c>
      <c r="F19" s="4">
        <v>1</v>
      </c>
    </row>
    <row r="20" ht="16.5" spans="1:6">
      <c r="A20" s="4">
        <v>18</v>
      </c>
      <c r="B20" s="4" t="s">
        <v>1167</v>
      </c>
      <c r="C20" s="4">
        <v>0</v>
      </c>
      <c r="D20" s="4">
        <v>0</v>
      </c>
      <c r="E20" s="4">
        <v>2</v>
      </c>
      <c r="F20" s="4" t="s">
        <v>1729</v>
      </c>
    </row>
    <row r="21" ht="16.5" spans="1:6">
      <c r="A21" s="4">
        <v>18</v>
      </c>
      <c r="B21" s="4" t="s">
        <v>1730</v>
      </c>
      <c r="C21" s="4">
        <v>0</v>
      </c>
      <c r="D21" s="4">
        <v>0</v>
      </c>
      <c r="E21" s="4">
        <v>2</v>
      </c>
      <c r="F21" s="4" t="s">
        <v>1729</v>
      </c>
    </row>
    <row r="22" ht="16.5" spans="1:6">
      <c r="A22" s="5" t="s">
        <v>1723</v>
      </c>
      <c r="B22" s="6"/>
      <c r="C22" s="4">
        <v>109</v>
      </c>
      <c r="D22" s="4">
        <v>9</v>
      </c>
      <c r="E22" s="4">
        <v>2</v>
      </c>
      <c r="F22" s="4" t="s">
        <v>1734</v>
      </c>
    </row>
    <row r="23" ht="18" spans="1:6">
      <c r="A23" s="1" t="s">
        <v>1735</v>
      </c>
      <c r="B23" s="1"/>
      <c r="C23" s="1"/>
      <c r="D23" s="1"/>
      <c r="E23" s="1"/>
      <c r="F23" s="1"/>
    </row>
    <row r="24" ht="16.5" spans="1:6">
      <c r="A24" s="2" t="s">
        <v>1721</v>
      </c>
      <c r="B24" s="2" t="s">
        <v>93</v>
      </c>
      <c r="C24" s="3" t="s">
        <v>102</v>
      </c>
      <c r="D24" s="3" t="s">
        <v>1754</v>
      </c>
      <c r="E24" s="3" t="s">
        <v>1755</v>
      </c>
      <c r="F24" s="3" t="s">
        <v>1756</v>
      </c>
    </row>
    <row r="25" ht="16.5" spans="1:6">
      <c r="A25" s="4">
        <v>1</v>
      </c>
      <c r="B25" s="7" t="s">
        <v>408</v>
      </c>
      <c r="C25" s="8">
        <v>27</v>
      </c>
      <c r="D25" s="8">
        <v>2</v>
      </c>
      <c r="E25" s="4">
        <v>0</v>
      </c>
      <c r="F25" s="8" t="s">
        <v>1738</v>
      </c>
    </row>
    <row r="26" ht="16.5" spans="1:6">
      <c r="A26" s="4">
        <v>2</v>
      </c>
      <c r="B26" s="7" t="s">
        <v>274</v>
      </c>
      <c r="C26" s="8">
        <v>12</v>
      </c>
      <c r="D26" s="4">
        <v>0</v>
      </c>
      <c r="E26" s="4">
        <v>0</v>
      </c>
      <c r="F26" s="8">
        <v>12</v>
      </c>
    </row>
    <row r="27" ht="16.5" spans="1:6">
      <c r="A27" s="4">
        <v>3</v>
      </c>
      <c r="B27" s="7" t="s">
        <v>141</v>
      </c>
      <c r="C27" s="8">
        <v>11</v>
      </c>
      <c r="D27" s="8">
        <v>5</v>
      </c>
      <c r="E27" s="4">
        <v>0</v>
      </c>
      <c r="F27" s="8" t="s">
        <v>1740</v>
      </c>
    </row>
    <row r="28" ht="16.5" spans="1:6">
      <c r="A28" s="4">
        <v>4</v>
      </c>
      <c r="B28" s="7" t="s">
        <v>410</v>
      </c>
      <c r="C28" s="8">
        <v>6</v>
      </c>
      <c r="D28" s="4">
        <v>0</v>
      </c>
      <c r="E28" s="4">
        <v>0</v>
      </c>
      <c r="F28" s="8">
        <v>6</v>
      </c>
    </row>
    <row r="29" ht="16.5" spans="1:6">
      <c r="A29" s="4">
        <v>4</v>
      </c>
      <c r="B29" s="7" t="s">
        <v>298</v>
      </c>
      <c r="C29" s="8">
        <v>6</v>
      </c>
      <c r="D29" s="4">
        <v>0</v>
      </c>
      <c r="E29" s="4">
        <v>0</v>
      </c>
      <c r="F29" s="8">
        <v>6</v>
      </c>
    </row>
    <row r="30" ht="16.5" spans="1:6">
      <c r="A30" s="4">
        <v>6</v>
      </c>
      <c r="B30" s="7" t="s">
        <v>286</v>
      </c>
      <c r="C30" s="8">
        <v>4</v>
      </c>
      <c r="D30" s="4">
        <v>0</v>
      </c>
      <c r="E30" s="8">
        <v>1</v>
      </c>
      <c r="F30" s="8" t="s">
        <v>1741</v>
      </c>
    </row>
    <row r="31" ht="16.5" spans="1:6">
      <c r="A31" s="4">
        <v>7</v>
      </c>
      <c r="B31" s="7" t="s">
        <v>138</v>
      </c>
      <c r="C31" s="8">
        <v>4</v>
      </c>
      <c r="D31" s="4">
        <v>0</v>
      </c>
      <c r="E31" s="4">
        <v>0</v>
      </c>
      <c r="F31" s="8">
        <v>4</v>
      </c>
    </row>
    <row r="32" ht="16.5" spans="1:6">
      <c r="A32" s="4">
        <v>8</v>
      </c>
      <c r="B32" s="6" t="s">
        <v>169</v>
      </c>
      <c r="C32" s="8">
        <v>3</v>
      </c>
      <c r="D32" s="8">
        <v>1</v>
      </c>
      <c r="E32" s="4">
        <v>0</v>
      </c>
      <c r="F32" s="8" t="s">
        <v>1743</v>
      </c>
    </row>
    <row r="33" ht="16.5" spans="1:6">
      <c r="A33" s="4">
        <v>8</v>
      </c>
      <c r="B33" s="7" t="s">
        <v>133</v>
      </c>
      <c r="C33" s="8">
        <v>3</v>
      </c>
      <c r="D33" s="4">
        <v>0</v>
      </c>
      <c r="E33" s="8">
        <v>1</v>
      </c>
      <c r="F33" s="8" t="s">
        <v>1745</v>
      </c>
    </row>
    <row r="34" ht="16.5" spans="1:6">
      <c r="A34" s="4">
        <v>10</v>
      </c>
      <c r="B34" s="7" t="s">
        <v>173</v>
      </c>
      <c r="C34" s="8">
        <v>3</v>
      </c>
      <c r="D34" s="4">
        <v>0</v>
      </c>
      <c r="E34" s="4">
        <v>0</v>
      </c>
      <c r="F34" s="8">
        <v>3</v>
      </c>
    </row>
    <row r="35" ht="16.5" spans="1:6">
      <c r="A35" s="4">
        <v>11</v>
      </c>
      <c r="B35" s="7" t="s">
        <v>137</v>
      </c>
      <c r="C35" s="8">
        <v>2</v>
      </c>
      <c r="D35" s="4">
        <v>0</v>
      </c>
      <c r="E35" s="4">
        <v>0</v>
      </c>
      <c r="F35" s="8">
        <v>2</v>
      </c>
    </row>
    <row r="36" ht="16.5" spans="1:6">
      <c r="A36" s="4">
        <v>12</v>
      </c>
      <c r="B36" s="7" t="s">
        <v>161</v>
      </c>
      <c r="C36" s="8">
        <v>1</v>
      </c>
      <c r="D36" s="8">
        <v>1</v>
      </c>
      <c r="E36" s="4">
        <v>0</v>
      </c>
      <c r="F36" s="8" t="s">
        <v>1746</v>
      </c>
    </row>
    <row r="37" ht="16.5" spans="1:6">
      <c r="A37" s="4">
        <v>13</v>
      </c>
      <c r="B37" s="7" t="s">
        <v>156</v>
      </c>
      <c r="C37" s="8">
        <v>1</v>
      </c>
      <c r="D37" s="4">
        <v>0</v>
      </c>
      <c r="E37" s="4">
        <v>0</v>
      </c>
      <c r="F37" s="8">
        <v>1</v>
      </c>
    </row>
    <row r="38" ht="16.5" spans="1:6">
      <c r="A38" s="4">
        <v>8</v>
      </c>
      <c r="B38" s="7" t="s">
        <v>166</v>
      </c>
      <c r="C38" s="8">
        <v>1</v>
      </c>
      <c r="D38" s="4">
        <v>0</v>
      </c>
      <c r="E38" s="4">
        <v>0</v>
      </c>
      <c r="F38" s="8">
        <v>1</v>
      </c>
    </row>
    <row r="39" ht="16.5" spans="1:6">
      <c r="A39" s="4">
        <v>8</v>
      </c>
      <c r="B39" s="7" t="s">
        <v>296</v>
      </c>
      <c r="C39" s="8">
        <v>1</v>
      </c>
      <c r="D39" s="4">
        <v>0</v>
      </c>
      <c r="E39" s="4">
        <v>0</v>
      </c>
      <c r="F39" s="8">
        <v>1</v>
      </c>
    </row>
    <row r="40" ht="16.5" spans="1:6">
      <c r="A40" s="4">
        <v>8</v>
      </c>
      <c r="B40" s="7" t="s">
        <v>151</v>
      </c>
      <c r="C40" s="8">
        <v>1</v>
      </c>
      <c r="D40" s="4">
        <v>0</v>
      </c>
      <c r="E40" s="4">
        <v>0</v>
      </c>
      <c r="F40" s="8">
        <v>1</v>
      </c>
    </row>
    <row r="41" ht="16.5" spans="1:6">
      <c r="A41" s="4">
        <v>8</v>
      </c>
      <c r="B41" s="7" t="s">
        <v>154</v>
      </c>
      <c r="C41" s="8">
        <v>1</v>
      </c>
      <c r="D41" s="4">
        <v>0</v>
      </c>
      <c r="E41" s="4">
        <v>0</v>
      </c>
      <c r="F41" s="8">
        <v>1</v>
      </c>
    </row>
    <row r="42" ht="16.5" spans="1:6">
      <c r="A42" s="5" t="s">
        <v>1723</v>
      </c>
      <c r="B42" s="6"/>
      <c r="C42" s="4">
        <v>87</v>
      </c>
      <c r="D42" s="4">
        <v>9</v>
      </c>
      <c r="E42" s="8">
        <v>2</v>
      </c>
      <c r="F42" s="4" t="s">
        <v>1750</v>
      </c>
    </row>
  </sheetData>
  <mergeCells count="4">
    <mergeCell ref="A1:F1"/>
    <mergeCell ref="A22:B22"/>
    <mergeCell ref="A23:F23"/>
    <mergeCell ref="A42:B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2024-25赛季汇总</vt:lpstr>
      <vt:lpstr>中超汇总</vt:lpstr>
      <vt:lpstr>足协杯汇总</vt:lpstr>
      <vt:lpstr>亚冠汇总</vt:lpstr>
      <vt:lpstr>超级杯汇总</vt:lpstr>
      <vt:lpstr>中超联赛报告</vt:lpstr>
      <vt:lpstr>足协杯比赛报告</vt:lpstr>
      <vt:lpstr>亚冠精英联赛比赛报告</vt:lpstr>
      <vt:lpstr>超级杯比赛报告</vt:lpstr>
      <vt:lpstr>超级杯报名表</vt:lpstr>
      <vt:lpstr>中超联赛报名表</vt:lpstr>
      <vt:lpstr>亚冠精英联赛报名表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2023-05-12T11:15:00Z</dcterms:created>
  <dcterms:modified xsi:type="dcterms:W3CDTF">2026-02-24T05:35:00Z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E939DA3B6B5F4589B1820A8D44AADB46_12</vt:lpwstr>
  </property>
</Properties>
</file>