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600" windowHeight="8880" activeTab="4"/>
  </bookViews>
  <sheets>
    <sheet name="Tasks" sheetId="1" r:id="rId1"/>
    <sheet name="Benefits" sheetId="2" r:id="rId2"/>
    <sheet name="Economic Feasability" sheetId="3" r:id="rId3"/>
    <sheet name="Costs" sheetId="4" r:id="rId4"/>
    <sheet name="Work Log" sheetId="5" r:id="rId5"/>
    <sheet name="Event List and Resulting Use Ca" sheetId="6" r:id="rId6"/>
    <sheet name="attributelist" sheetId="7" r:id="rId7"/>
  </sheets>
  <calcPr calcId="125725"/>
</workbook>
</file>

<file path=xl/calcChain.xml><?xml version="1.0" encoding="utf-8"?>
<calcChain xmlns="http://schemas.openxmlformats.org/spreadsheetml/2006/main">
  <c r="C7" i="3"/>
  <c r="C9" s="1"/>
  <c r="C19" i="4"/>
  <c r="C25" s="1"/>
  <c r="C13"/>
  <c r="C24" s="1"/>
  <c r="G9" i="3"/>
  <c r="F9"/>
  <c r="E9"/>
  <c r="D9"/>
  <c r="G5"/>
  <c r="G10" s="1"/>
  <c r="F5"/>
  <c r="F10" s="1"/>
  <c r="E5"/>
  <c r="E10" s="1"/>
  <c r="D5"/>
  <c r="C5"/>
  <c r="B35" i="2"/>
  <c r="B34"/>
  <c r="B33"/>
  <c r="B28"/>
  <c r="B27"/>
  <c r="B26"/>
  <c r="B21"/>
  <c r="B20"/>
  <c r="B19"/>
  <c r="B14"/>
  <c r="B13"/>
  <c r="B12"/>
  <c r="B7"/>
  <c r="B6"/>
  <c r="B5"/>
  <c r="B15" l="1"/>
  <c r="B29"/>
  <c r="B8"/>
  <c r="B22"/>
  <c r="B36"/>
  <c r="H5" i="3"/>
  <c r="C10"/>
  <c r="H9"/>
  <c r="D10"/>
  <c r="D122" i="1"/>
  <c r="B5" i="4" s="1"/>
  <c r="A23" s="1"/>
  <c r="A27" s="1"/>
  <c r="C5" l="1"/>
  <c r="B6" i="3" s="1"/>
  <c r="C23" i="4" l="1"/>
  <c r="C27" s="1"/>
  <c r="B10" i="3"/>
  <c r="B11" s="1"/>
  <c r="C11" s="1"/>
  <c r="D11" s="1"/>
  <c r="E11" s="1"/>
  <c r="F11" s="1"/>
  <c r="G11" s="1"/>
  <c r="H6"/>
  <c r="B13" s="1"/>
</calcChain>
</file>

<file path=xl/sharedStrings.xml><?xml version="1.0" encoding="utf-8"?>
<sst xmlns="http://schemas.openxmlformats.org/spreadsheetml/2006/main" count="553" uniqueCount="382">
  <si>
    <t>buisness modeling</t>
  </si>
  <si>
    <t>understand the buisness environment</t>
  </si>
  <si>
    <t>determine people affected by new system</t>
  </si>
  <si>
    <t>create the system vision</t>
  </si>
  <si>
    <t>define system objectives</t>
  </si>
  <si>
    <t>list system capabilities</t>
  </si>
  <si>
    <t>create buisness models</t>
  </si>
  <si>
    <t>requirements</t>
  </si>
  <si>
    <t>gather detailed information</t>
  </si>
  <si>
    <t>buisness rules</t>
  </si>
  <si>
    <t>define functional requirements</t>
  </si>
  <si>
    <t>define nonfunctional requirements</t>
  </si>
  <si>
    <t>develop user interface dialogs</t>
  </si>
  <si>
    <t>define and conduct integration testing</t>
  </si>
  <si>
    <t>define and conduct usability testing</t>
  </si>
  <si>
    <t>train users</t>
  </si>
  <si>
    <t>convert and initialize data</t>
  </si>
  <si>
    <t>Review Current System</t>
  </si>
  <si>
    <t>Document Buisness Processes</t>
  </si>
  <si>
    <t>Document Information Repositories</t>
  </si>
  <si>
    <t>identify primary buisness benefits</t>
  </si>
  <si>
    <t>current process</t>
  </si>
  <si>
    <t>analyze current paper system</t>
  </si>
  <si>
    <t>interview users</t>
  </si>
  <si>
    <t>prioritize requirements</t>
  </si>
  <si>
    <t>analyze the feasibility of additional features vs cost and importance</t>
  </si>
  <si>
    <t>determine most important requirements</t>
  </si>
  <si>
    <t>develop story boards</t>
  </si>
  <si>
    <t>query users about story boards</t>
  </si>
  <si>
    <t>Design</t>
  </si>
  <si>
    <t>Design The Support Services architecture and deployment environment</t>
  </si>
  <si>
    <t>Design the software</t>
  </si>
  <si>
    <t>determine modifications that must be made to existing system to suppot new system</t>
  </si>
  <si>
    <t>Review existing architecture of the environment</t>
  </si>
  <si>
    <t>develop design class diagram</t>
  </si>
  <si>
    <t>Tailor to fit any existing architecture or designed architecture</t>
  </si>
  <si>
    <t>Illistrate use case realizations</t>
  </si>
  <si>
    <t>Document class interaction in detail</t>
  </si>
  <si>
    <t>Design use case realizations</t>
  </si>
  <si>
    <t>Design The database</t>
  </si>
  <si>
    <t xml:space="preserve">determine needed tables </t>
  </si>
  <si>
    <t>create rough database schema</t>
  </si>
  <si>
    <t>design the system and user interfaces</t>
  </si>
  <si>
    <t>anaylaze and compare to current system for similarities</t>
  </si>
  <si>
    <t>detailed story boards</t>
  </si>
  <si>
    <t>evaluate requirements with users</t>
  </si>
  <si>
    <t>Present requirements to users</t>
  </si>
  <si>
    <t>Present prioritized requirments</t>
  </si>
  <si>
    <t>Design the system security and controls</t>
  </si>
  <si>
    <t>Implementation</t>
  </si>
  <si>
    <t>Build Software Components</t>
  </si>
  <si>
    <t>Build Windows Components</t>
  </si>
  <si>
    <t>Build web Componenets</t>
  </si>
  <si>
    <t>Acquire software components</t>
  </si>
  <si>
    <t>Acquire any required software components</t>
  </si>
  <si>
    <t>Acquure any required licenses</t>
  </si>
  <si>
    <t>Integrate Software Components</t>
  </si>
  <si>
    <t>Integrate Software Packages</t>
  </si>
  <si>
    <t>Integrate components</t>
  </si>
  <si>
    <t>Testing</t>
  </si>
  <si>
    <t>Define and Conduct unit testing</t>
  </si>
  <si>
    <t>Create test plan</t>
  </si>
  <si>
    <t>create test cases</t>
  </si>
  <si>
    <t>debug code</t>
  </si>
  <si>
    <t>Establish contacts with vendors of existing systems</t>
  </si>
  <si>
    <t>Develop testing guidelines based integration reqirements</t>
  </si>
  <si>
    <t>Develop usability test</t>
  </si>
  <si>
    <t>conduct the test</t>
  </si>
  <si>
    <t>Define and conduct user acceptance testing</t>
  </si>
  <si>
    <t>Execute test cases</t>
  </si>
  <si>
    <t>Design test cases</t>
  </si>
  <si>
    <t>Deployment</t>
  </si>
  <si>
    <t>Acquire hadware and system software</t>
  </si>
  <si>
    <t>Develop Request for Proposal</t>
  </si>
  <si>
    <t>Evaluate Results</t>
  </si>
  <si>
    <t>Install and configure new hardware and system software</t>
  </si>
  <si>
    <t>Package and install components</t>
  </si>
  <si>
    <t>install components</t>
  </si>
  <si>
    <t>implement any parts of existing system that are being kept</t>
  </si>
  <si>
    <t>determine users skills and proficiencys</t>
  </si>
  <si>
    <t>identify levels of training different users need</t>
  </si>
  <si>
    <t>Train Users</t>
  </si>
  <si>
    <t>obtain data from old source</t>
  </si>
  <si>
    <t>Convert old data to be usable with new system</t>
  </si>
  <si>
    <t>Construct new Database</t>
  </si>
  <si>
    <t>Project Management</t>
  </si>
  <si>
    <t>Ensure all reqs listed with the risk of each</t>
  </si>
  <si>
    <t>Involve users to insure all reqs known</t>
  </si>
  <si>
    <t>Confirm the Project's Feasibility</t>
  </si>
  <si>
    <t>Risk analysis</t>
  </si>
  <si>
    <t>review analysis</t>
  </si>
  <si>
    <t>Develop the project and iteration schedules</t>
  </si>
  <si>
    <t>Determine itteration length</t>
  </si>
  <si>
    <t>determine tasks that will fit in iteration</t>
  </si>
  <si>
    <t>Monitor and control the projects iterations</t>
  </si>
  <si>
    <t xml:space="preserve">Document late iterations in detail </t>
  </si>
  <si>
    <t xml:space="preserve">Asses changes needed </t>
  </si>
  <si>
    <t>Configurations and change Management</t>
  </si>
  <si>
    <t>Develop change control procedures</t>
  </si>
  <si>
    <t>develop version management standard</t>
  </si>
  <si>
    <t>implement change and error reporting system</t>
  </si>
  <si>
    <t>manage models and software components</t>
  </si>
  <si>
    <t>Create doc for changes</t>
  </si>
  <si>
    <t>Create communication guidelines</t>
  </si>
  <si>
    <t>Environment</t>
  </si>
  <si>
    <t>Delect and configure development tools</t>
  </si>
  <si>
    <t>determine best tools</t>
  </si>
  <si>
    <t>get needed licenses and software</t>
  </si>
  <si>
    <t>Tailor the up development process</t>
  </si>
  <si>
    <t>Determine best UP variation for desiered environment</t>
  </si>
  <si>
    <t>Provide technical support services</t>
  </si>
  <si>
    <t>Develop Documentation</t>
  </si>
  <si>
    <t>Train service staff</t>
  </si>
  <si>
    <t>Evaluate the project's scpoe and risks</t>
  </si>
  <si>
    <t>Total Hours</t>
  </si>
  <si>
    <t>Labor Total Cost</t>
  </si>
  <si>
    <t>Labor Rate (Per Hour)</t>
  </si>
  <si>
    <t>Total Cost</t>
  </si>
  <si>
    <t>Hardware Cost Totals</t>
  </si>
  <si>
    <t>Amount</t>
  </si>
  <si>
    <t>Item</t>
  </si>
  <si>
    <t>Cost</t>
  </si>
  <si>
    <t>Computers Running Windows 7 Pro</t>
  </si>
  <si>
    <t>Router</t>
  </si>
  <si>
    <t>Firewall</t>
  </si>
  <si>
    <t>Total</t>
  </si>
  <si>
    <t>Annual Support Cost</t>
  </si>
  <si>
    <t>12 Months System Support</t>
  </si>
  <si>
    <t>Total Initial Costs</t>
  </si>
  <si>
    <t>Labor Hours</t>
  </si>
  <si>
    <t>Hardware Costs Total</t>
  </si>
  <si>
    <t>Support Costs</t>
  </si>
  <si>
    <t>Totals</t>
  </si>
  <si>
    <t>Week 1</t>
  </si>
  <si>
    <t>Week 2</t>
  </si>
  <si>
    <t>Week 3</t>
  </si>
  <si>
    <t>Week 4</t>
  </si>
  <si>
    <t>Week 5</t>
  </si>
  <si>
    <t>Week 6</t>
  </si>
  <si>
    <t>Tangable Benefits Saving Breakdown</t>
  </si>
  <si>
    <t>Year 1</t>
  </si>
  <si>
    <t>Benefit/Cost Savings</t>
  </si>
  <si>
    <t>Comments</t>
  </si>
  <si>
    <t>Increased Efficiency</t>
  </si>
  <si>
    <t>2 More Services Per day @ $50</t>
  </si>
  <si>
    <t>Increased Sales</t>
  </si>
  <si>
    <t>3 more sales per Week @300</t>
  </si>
  <si>
    <t>Less Paper</t>
  </si>
  <si>
    <t>15 Dollar Savings Per Week</t>
  </si>
  <si>
    <t>Year 2</t>
  </si>
  <si>
    <t>3 more Services Per Day @ $50</t>
  </si>
  <si>
    <t>5 More Sales Per Week @300</t>
  </si>
  <si>
    <t>20 Dollar Savings Per Week</t>
  </si>
  <si>
    <t>Year 3</t>
  </si>
  <si>
    <t>Benefit/ Cost Savings</t>
  </si>
  <si>
    <t>4 more Services Per Day @ $50</t>
  </si>
  <si>
    <t>6 More Sales Per Week @300</t>
  </si>
  <si>
    <t>Year 4</t>
  </si>
  <si>
    <t>5 more Services Per Day @ $50</t>
  </si>
  <si>
    <t>7 More Sales Per Week @300</t>
  </si>
  <si>
    <t>25 Dollar Savings Per Week</t>
  </si>
  <si>
    <t>Year 5</t>
  </si>
  <si>
    <t>6 more Services Per Day @ $50</t>
  </si>
  <si>
    <t>Cost Benefit Analysis</t>
  </si>
  <si>
    <t>Year 0</t>
  </si>
  <si>
    <t>Value Of Benefits</t>
  </si>
  <si>
    <t>Discount Factor(10%)</t>
  </si>
  <si>
    <t>Present Value Of Benefits</t>
  </si>
  <si>
    <t>Development Costs</t>
  </si>
  <si>
    <t>Ongoing Costs</t>
  </si>
  <si>
    <t>Present Value Of Costs</t>
  </si>
  <si>
    <t>PV of Net of benefits and costs</t>
  </si>
  <si>
    <t>Cumulative NPV</t>
  </si>
  <si>
    <t>Pay Back Period</t>
  </si>
  <si>
    <t>2 years 289 days</t>
  </si>
  <si>
    <t>5 Year Retun on Investment</t>
  </si>
  <si>
    <t>Hours Expected</t>
  </si>
  <si>
    <t>Task List</t>
  </si>
  <si>
    <t>Costs</t>
  </si>
  <si>
    <t>Time Spent Workin On task</t>
  </si>
  <si>
    <t>Work Log</t>
  </si>
  <si>
    <t>Economic Feasability</t>
  </si>
  <si>
    <t>Employee Clocks In</t>
  </si>
  <si>
    <t>Customer Looked Up</t>
  </si>
  <si>
    <t>Use Cases</t>
  </si>
  <si>
    <t>Employee Clocks out</t>
  </si>
  <si>
    <t>Create New Customer</t>
  </si>
  <si>
    <t>Customer Brings Bike In for Service</t>
  </si>
  <si>
    <t xml:space="preserve">Employee Creates new service </t>
  </si>
  <si>
    <t>Create New Service item</t>
  </si>
  <si>
    <t>Update Service item</t>
  </si>
  <si>
    <t>Delete Service Item</t>
  </si>
  <si>
    <t>Create Product</t>
  </si>
  <si>
    <t>Employee Updates Product Item</t>
  </si>
  <si>
    <t>Update Prodcut Item</t>
  </si>
  <si>
    <t>Cerate New Bike Item</t>
  </si>
  <si>
    <t>Employees Checks Out Customer</t>
  </si>
  <si>
    <t>Check Out Cutstomer</t>
  </si>
  <si>
    <t>Complete Bike Service</t>
  </si>
  <si>
    <t>Update Bike Service Status</t>
  </si>
  <si>
    <t>Event</t>
  </si>
  <si>
    <t>Delete Employee</t>
  </si>
  <si>
    <t>update Employee</t>
  </si>
  <si>
    <t>Create Employee</t>
  </si>
  <si>
    <t xml:space="preserve">EmpID </t>
  </si>
  <si>
    <t>Password</t>
  </si>
  <si>
    <t xml:space="preserve">confirmPass </t>
  </si>
  <si>
    <t xml:space="preserve">passCompare </t>
  </si>
  <si>
    <t>NewPassword</t>
  </si>
  <si>
    <t>loginPass</t>
  </si>
  <si>
    <t>Credentail Class</t>
  </si>
  <si>
    <t>employeeID</t>
  </si>
  <si>
    <t>employeeFirstName</t>
  </si>
  <si>
    <t>employeeLastName</t>
  </si>
  <si>
    <t>employeeAddress1</t>
  </si>
  <si>
    <t>employeeAddress2</t>
  </si>
  <si>
    <t>employeeCity</t>
  </si>
  <si>
    <t>employeeState</t>
  </si>
  <si>
    <t>employeeZip</t>
  </si>
  <si>
    <t>employeePhone</t>
  </si>
  <si>
    <t>employeeAreaCode</t>
  </si>
  <si>
    <t>emplpyeePayRate</t>
  </si>
  <si>
    <t>Reciept Class</t>
  </si>
  <si>
    <t>Employee Class</t>
  </si>
  <si>
    <t>aEmployee</t>
  </si>
  <si>
    <t>items</t>
  </si>
  <si>
    <t>subtotal</t>
  </si>
  <si>
    <t>total</t>
  </si>
  <si>
    <t>paymentType</t>
  </si>
  <si>
    <t>creditCardNumber</t>
  </si>
  <si>
    <t>paymentAmount</t>
  </si>
  <si>
    <t>aCustomer</t>
  </si>
  <si>
    <t>Service Class</t>
  </si>
  <si>
    <t>serviceID</t>
  </si>
  <si>
    <t>serviceName</t>
  </si>
  <si>
    <t>serviceType</t>
  </si>
  <si>
    <t>serviceDescrip</t>
  </si>
  <si>
    <t>serviceCost</t>
  </si>
  <si>
    <t>BikeService Class</t>
  </si>
  <si>
    <t>bServiceID</t>
  </si>
  <si>
    <t>aCustomerBike</t>
  </si>
  <si>
    <t>bServiceDescription</t>
  </si>
  <si>
    <t>bServices</t>
  </si>
  <si>
    <t>bServiceEnteredBy</t>
  </si>
  <si>
    <t>bServiceStatus</t>
  </si>
  <si>
    <t>CustomerBike Class</t>
  </si>
  <si>
    <t>cBikeID</t>
  </si>
  <si>
    <t>cBikeBrand</t>
  </si>
  <si>
    <t>cBikeModel</t>
  </si>
  <si>
    <t>cBikeSerialNumber</t>
  </si>
  <si>
    <t>ProductClass</t>
  </si>
  <si>
    <t>prodID</t>
  </si>
  <si>
    <t>prodSKU</t>
  </si>
  <si>
    <t>prodName</t>
  </si>
  <si>
    <t>prodType</t>
  </si>
  <si>
    <t>prodCost</t>
  </si>
  <si>
    <t>New Bike Class</t>
  </si>
  <si>
    <t>nBikeID</t>
  </si>
  <si>
    <t>nBikeBrand</t>
  </si>
  <si>
    <t>nBikeModel</t>
  </si>
  <si>
    <t>nBikeType</t>
  </si>
  <si>
    <t>nBikeCost</t>
  </si>
  <si>
    <t>employee ID</t>
  </si>
  <si>
    <t>Employee Entered Password</t>
  </si>
  <si>
    <t>Employee New Password</t>
  </si>
  <si>
    <t>Employee Entered Confirm New Password</t>
  </si>
  <si>
    <t>Password Pulled from database to compare to</t>
  </si>
  <si>
    <t>if password was good</t>
  </si>
  <si>
    <t>Employee First Name</t>
  </si>
  <si>
    <t>Employee Last Name</t>
  </si>
  <si>
    <t>Employee Address Line 1</t>
  </si>
  <si>
    <t>Employee Address Line 2</t>
  </si>
  <si>
    <t>Employee City</t>
  </si>
  <si>
    <t>Employee State</t>
  </si>
  <si>
    <t>Emmployee Zip Code</t>
  </si>
  <si>
    <t>Employee Phone</t>
  </si>
  <si>
    <t>Employee Area Code</t>
  </si>
  <si>
    <t>Employee Pay Rate</t>
  </si>
  <si>
    <t>A customer Object</t>
  </si>
  <si>
    <t>A Employee Object</t>
  </si>
  <si>
    <t>a arraylist of item objects</t>
  </si>
  <si>
    <t>Subtotal or purchase</t>
  </si>
  <si>
    <t>total cost of purchase after tax</t>
  </si>
  <si>
    <t>type of payment(cash or creditcard)</t>
  </si>
  <si>
    <t>credit card number</t>
  </si>
  <si>
    <t>the amount of the payment</t>
  </si>
  <si>
    <t>ID of a service</t>
  </si>
  <si>
    <t>name of a service</t>
  </si>
  <si>
    <t>type of service</t>
  </si>
  <si>
    <t>description of service</t>
  </si>
  <si>
    <t>The cost of the service</t>
  </si>
  <si>
    <t>id of service ticket</t>
  </si>
  <si>
    <t>a customer object</t>
  </si>
  <si>
    <t>a customer bike object</t>
  </si>
  <si>
    <t>desciption of service</t>
  </si>
  <si>
    <t>list of service objects customer would like</t>
  </si>
  <si>
    <t>bCostofServices</t>
  </si>
  <si>
    <t>name of employee whoo entered service</t>
  </si>
  <si>
    <t>name of service tech</t>
  </si>
  <si>
    <t>bServiceEmpNmae</t>
  </si>
  <si>
    <t>status of the service</t>
  </si>
  <si>
    <t>total cost of services</t>
  </si>
  <si>
    <t>id of Customer Bike</t>
  </si>
  <si>
    <t>brand of customer Bike</t>
  </si>
  <si>
    <t>Model of customer bike</t>
  </si>
  <si>
    <t>Serial Number of Customer Bike</t>
  </si>
  <si>
    <t>Id of A new Bike</t>
  </si>
  <si>
    <t>Brand of new bike</t>
  </si>
  <si>
    <t>model of new bike</t>
  </si>
  <si>
    <t>type of new bike</t>
  </si>
  <si>
    <t>cost of new bike</t>
  </si>
  <si>
    <t>nBikeSerialNumber</t>
  </si>
  <si>
    <t>sieral number of new bike</t>
  </si>
  <si>
    <t>id of product</t>
  </si>
  <si>
    <t>sku of product</t>
  </si>
  <si>
    <t>name of product</t>
  </si>
  <si>
    <t>type of prodcut</t>
  </si>
  <si>
    <t>cost of product</t>
  </si>
  <si>
    <t>Customer Class</t>
  </si>
  <si>
    <t xml:space="preserve">customerID </t>
  </si>
  <si>
    <t>customerFirstName</t>
  </si>
  <si>
    <t>customerLastName</t>
  </si>
  <si>
    <t>customerAddress1</t>
  </si>
  <si>
    <t>customerAddress2</t>
  </si>
  <si>
    <t>customerCity</t>
  </si>
  <si>
    <t>customerState</t>
  </si>
  <si>
    <t>customerZip</t>
  </si>
  <si>
    <t>customerPhone</t>
  </si>
  <si>
    <t>customerAreaCode</t>
  </si>
  <si>
    <t>Customer Id</t>
  </si>
  <si>
    <t>Customer First Name</t>
  </si>
  <si>
    <t>Customer Last Name</t>
  </si>
  <si>
    <t>Customer Address Line 1</t>
  </si>
  <si>
    <t>Customer Address line 2</t>
  </si>
  <si>
    <t>Customer City</t>
  </si>
  <si>
    <t>customer state</t>
  </si>
  <si>
    <t>customer zip</t>
  </si>
  <si>
    <t>customer phone</t>
  </si>
  <si>
    <t>customer area code</t>
  </si>
  <si>
    <t>int</t>
  </si>
  <si>
    <t>string</t>
  </si>
  <si>
    <t>boolean</t>
  </si>
  <si>
    <t>double</t>
  </si>
  <si>
    <t>customer object</t>
  </si>
  <si>
    <t>employee object</t>
  </si>
  <si>
    <t>arraylist</t>
  </si>
  <si>
    <t>customer bike object</t>
  </si>
  <si>
    <t>arraylist of services</t>
  </si>
  <si>
    <t>5 characters</t>
  </si>
  <si>
    <t>2 characters</t>
  </si>
  <si>
    <t>3 characters</t>
  </si>
  <si>
    <t>7 characters</t>
  </si>
  <si>
    <t>255characters max</t>
  </si>
  <si>
    <t>255 characters max</t>
  </si>
  <si>
    <t>5charcters</t>
  </si>
  <si>
    <t>7characters</t>
  </si>
  <si>
    <t>3 charaters</t>
  </si>
  <si>
    <t>2characters</t>
  </si>
  <si>
    <t>Application Start</t>
  </si>
  <si>
    <t>Load service Queue</t>
  </si>
  <si>
    <t>Enter Service Ticket</t>
  </si>
  <si>
    <t>Employe Wants to change Password</t>
  </si>
  <si>
    <t>Change Password</t>
  </si>
  <si>
    <t>12 Months Maintenance</t>
  </si>
  <si>
    <t>Employee Service Report</t>
  </si>
  <si>
    <t>Manager Wants Employee Service Report</t>
  </si>
  <si>
    <t>Manager Wants Item Sales Report</t>
  </si>
  <si>
    <t>Item Sales Report</t>
  </si>
  <si>
    <t>New Employee Hired By Store</t>
  </si>
  <si>
    <t>Employee Information Changes</t>
  </si>
  <si>
    <t>Employee Gets Fired or Quits</t>
  </si>
  <si>
    <t>Employee Shows Up to Work</t>
  </si>
  <si>
    <t>Employee Leaving Work</t>
  </si>
  <si>
    <t>Customer Wants To make Purchase or Drip Bike Off</t>
  </si>
  <si>
    <t>Information About Service Changes</t>
  </si>
  <si>
    <t>Service No Longer Offerd</t>
  </si>
  <si>
    <t>New Customer wants to make purchase or drop bike off</t>
  </si>
  <si>
    <t>Shop Recieves a new Item that isn't in system</t>
  </si>
  <si>
    <t>New Bike Not in system already</t>
  </si>
  <si>
    <t>week7</t>
  </si>
  <si>
    <t xml:space="preserve">week8 </t>
  </si>
  <si>
    <t>week9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</si>
</sst>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6" fontId="0" fillId="0" borderId="0" xfId="0" applyNumberFormat="1" applyAlignment="1">
      <alignment horizontal="center" wrapText="1"/>
    </xf>
    <xf numFmtId="8" fontId="0" fillId="0" borderId="0" xfId="0" applyNumberFormat="1"/>
    <xf numFmtId="164" fontId="0" fillId="0" borderId="0" xfId="0" applyNumberFormat="1"/>
    <xf numFmtId="0" fontId="1" fillId="0" borderId="2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44" fontId="0" fillId="0" borderId="0" xfId="0" applyNumberFormat="1"/>
    <xf numFmtId="0" fontId="0" fillId="0" borderId="0" xfId="0" applyAlignment="1"/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1"/>
  <sheetViews>
    <sheetView topLeftCell="A103" workbookViewId="0">
      <selection sqref="A1:D122"/>
    </sheetView>
  </sheetViews>
  <sheetFormatPr defaultRowHeight="15"/>
  <cols>
    <col min="1" max="1" width="14.5703125" customWidth="1"/>
    <col min="2" max="2" width="24.28515625" customWidth="1"/>
    <col min="3" max="3" width="39.140625" customWidth="1"/>
    <col min="4" max="4" width="9.140625" bestFit="1" customWidth="1"/>
    <col min="5" max="10" width="7.5703125" bestFit="1" customWidth="1"/>
  </cols>
  <sheetData>
    <row r="1" spans="1:10" ht="21">
      <c r="A1" s="16" t="s">
        <v>177</v>
      </c>
      <c r="B1" s="16"/>
      <c r="C1" s="16"/>
      <c r="D1" s="16"/>
    </row>
    <row r="2" spans="1:10" s="12" customFormat="1" ht="21">
      <c r="A2" s="14"/>
      <c r="B2" s="14"/>
      <c r="C2" s="14"/>
      <c r="D2" s="14"/>
    </row>
    <row r="3" spans="1:10" ht="30">
      <c r="A3" s="13" t="s">
        <v>0</v>
      </c>
      <c r="B3" s="2"/>
      <c r="C3" s="2"/>
      <c r="D3" s="13" t="s">
        <v>176</v>
      </c>
      <c r="E3" s="11"/>
      <c r="F3" s="11"/>
      <c r="G3" s="11"/>
      <c r="H3" s="11"/>
      <c r="I3" s="11"/>
      <c r="J3" s="11"/>
    </row>
    <row r="4" spans="1:10" ht="30">
      <c r="A4" s="2"/>
      <c r="B4" s="2" t="s">
        <v>1</v>
      </c>
      <c r="C4" s="2"/>
      <c r="D4" s="2"/>
      <c r="F4" s="2"/>
      <c r="G4" s="2"/>
      <c r="H4" s="2"/>
      <c r="I4" s="2"/>
      <c r="J4" s="2"/>
    </row>
    <row r="5" spans="1:10">
      <c r="A5" s="2"/>
      <c r="B5" s="2"/>
      <c r="C5" s="2" t="s">
        <v>17</v>
      </c>
      <c r="D5" s="2">
        <v>10</v>
      </c>
      <c r="G5" s="2"/>
    </row>
    <row r="6" spans="1:10" ht="30">
      <c r="A6" s="2"/>
      <c r="B6" s="2"/>
      <c r="C6" s="2" t="s">
        <v>2</v>
      </c>
      <c r="D6" s="2">
        <v>2</v>
      </c>
    </row>
    <row r="7" spans="1:10">
      <c r="A7" s="2"/>
      <c r="B7" s="2" t="s">
        <v>3</v>
      </c>
      <c r="C7" s="2"/>
      <c r="D7" s="2"/>
    </row>
    <row r="8" spans="1:10">
      <c r="A8" s="2"/>
      <c r="B8" s="2"/>
      <c r="C8" s="2" t="s">
        <v>4</v>
      </c>
      <c r="D8" s="2">
        <v>10</v>
      </c>
    </row>
    <row r="9" spans="1:10">
      <c r="A9" s="2"/>
      <c r="B9" s="2"/>
      <c r="C9" s="2" t="s">
        <v>5</v>
      </c>
      <c r="D9" s="2">
        <v>5</v>
      </c>
      <c r="G9" s="2"/>
    </row>
    <row r="10" spans="1:10">
      <c r="A10" s="2"/>
      <c r="B10" s="2"/>
      <c r="C10" s="2" t="s">
        <v>20</v>
      </c>
      <c r="D10" s="2">
        <v>5</v>
      </c>
    </row>
    <row r="11" spans="1:10">
      <c r="A11" s="2"/>
      <c r="B11" s="2" t="s">
        <v>6</v>
      </c>
      <c r="C11" s="2"/>
      <c r="D11" s="2"/>
    </row>
    <row r="12" spans="1:10">
      <c r="A12" s="2"/>
      <c r="B12" s="2"/>
      <c r="C12" s="2" t="s">
        <v>18</v>
      </c>
      <c r="D12" s="2">
        <v>4</v>
      </c>
    </row>
    <row r="13" spans="1:10">
      <c r="A13" s="2"/>
      <c r="B13" s="2"/>
      <c r="C13" s="2" t="s">
        <v>19</v>
      </c>
      <c r="D13" s="2">
        <v>1</v>
      </c>
    </row>
    <row r="14" spans="1:10">
      <c r="A14" s="2" t="s">
        <v>7</v>
      </c>
      <c r="B14" s="2"/>
      <c r="C14" s="2"/>
      <c r="D14" s="2"/>
    </row>
    <row r="15" spans="1:10" ht="30">
      <c r="A15" s="2"/>
      <c r="B15" s="2" t="s">
        <v>8</v>
      </c>
      <c r="C15" s="2"/>
      <c r="D15" s="2"/>
    </row>
    <row r="16" spans="1:10">
      <c r="A16" s="2"/>
      <c r="B16" s="2"/>
      <c r="C16" s="2" t="s">
        <v>9</v>
      </c>
      <c r="D16" s="2">
        <v>5</v>
      </c>
    </row>
    <row r="17" spans="1:4">
      <c r="A17" s="2"/>
      <c r="B17" s="2"/>
      <c r="C17" s="2" t="s">
        <v>21</v>
      </c>
      <c r="D17" s="2">
        <v>5</v>
      </c>
    </row>
    <row r="18" spans="1:4" ht="30">
      <c r="A18" s="2"/>
      <c r="B18" s="2" t="s">
        <v>10</v>
      </c>
      <c r="C18" s="2"/>
      <c r="D18" s="2"/>
    </row>
    <row r="19" spans="1:4">
      <c r="A19" s="2"/>
      <c r="B19" s="2"/>
      <c r="C19" s="2" t="s">
        <v>22</v>
      </c>
      <c r="D19" s="2">
        <v>5</v>
      </c>
    </row>
    <row r="20" spans="1:4">
      <c r="A20" s="2"/>
      <c r="B20" s="2"/>
      <c r="C20" s="2" t="s">
        <v>23</v>
      </c>
      <c r="D20" s="2">
        <v>0.5</v>
      </c>
    </row>
    <row r="21" spans="1:4" ht="30">
      <c r="A21" s="2"/>
      <c r="B21" s="2" t="s">
        <v>11</v>
      </c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 t="s">
        <v>24</v>
      </c>
      <c r="C24" s="2"/>
      <c r="D24" s="2"/>
    </row>
    <row r="25" spans="1:4">
      <c r="A25" s="2"/>
      <c r="B25" s="2"/>
      <c r="C25" s="2" t="s">
        <v>26</v>
      </c>
      <c r="D25" s="2">
        <v>5</v>
      </c>
    </row>
    <row r="26" spans="1:4" ht="30">
      <c r="A26" s="2"/>
      <c r="B26" s="2"/>
      <c r="C26" s="2" t="s">
        <v>25</v>
      </c>
      <c r="D26" s="2">
        <v>5</v>
      </c>
    </row>
    <row r="27" spans="1:4" ht="30">
      <c r="A27" s="2"/>
      <c r="B27" s="2" t="s">
        <v>12</v>
      </c>
      <c r="C27" s="2"/>
      <c r="D27" s="2"/>
    </row>
    <row r="28" spans="1:4">
      <c r="A28" s="2"/>
      <c r="B28" s="2"/>
      <c r="C28" s="2" t="s">
        <v>27</v>
      </c>
      <c r="D28" s="2">
        <v>5</v>
      </c>
    </row>
    <row r="29" spans="1:4">
      <c r="A29" s="2"/>
      <c r="B29" s="2"/>
      <c r="C29" s="2" t="s">
        <v>28</v>
      </c>
      <c r="D29" s="2">
        <v>0.5</v>
      </c>
    </row>
    <row r="30" spans="1:4" ht="30">
      <c r="A30" s="2"/>
      <c r="B30" s="2" t="s">
        <v>45</v>
      </c>
      <c r="C30" s="2"/>
      <c r="D30" s="2"/>
    </row>
    <row r="31" spans="1:4">
      <c r="A31" s="2"/>
      <c r="B31" s="2"/>
      <c r="C31" s="2" t="s">
        <v>46</v>
      </c>
      <c r="D31" s="2">
        <v>0.5</v>
      </c>
    </row>
    <row r="32" spans="1:4">
      <c r="A32" s="2"/>
      <c r="B32" s="2"/>
      <c r="C32" s="2" t="s">
        <v>47</v>
      </c>
      <c r="D32" s="2">
        <v>0.5</v>
      </c>
    </row>
    <row r="33" spans="1:4">
      <c r="A33" s="2" t="s">
        <v>29</v>
      </c>
      <c r="B33" s="2"/>
      <c r="C33" s="2"/>
      <c r="D33" s="2"/>
    </row>
    <row r="34" spans="1:4" ht="45">
      <c r="A34" s="2"/>
      <c r="B34" s="2" t="s">
        <v>30</v>
      </c>
      <c r="C34" s="2"/>
      <c r="D34" s="2"/>
    </row>
    <row r="35" spans="1:4" ht="30">
      <c r="A35" s="2"/>
      <c r="B35" s="2"/>
      <c r="C35" s="2" t="s">
        <v>33</v>
      </c>
      <c r="D35" s="2">
        <v>3</v>
      </c>
    </row>
    <row r="36" spans="1:4" ht="45">
      <c r="A36" s="2"/>
      <c r="B36" s="2"/>
      <c r="C36" s="2" t="s">
        <v>32</v>
      </c>
      <c r="D36" s="2">
        <v>5</v>
      </c>
    </row>
    <row r="37" spans="1:4">
      <c r="A37" s="2"/>
      <c r="B37" s="2" t="s">
        <v>31</v>
      </c>
      <c r="C37" s="2"/>
      <c r="D37" s="2"/>
    </row>
    <row r="38" spans="1:4">
      <c r="A38" s="2"/>
      <c r="B38" s="2"/>
      <c r="C38" s="2" t="s">
        <v>34</v>
      </c>
      <c r="D38" s="2">
        <v>3</v>
      </c>
    </row>
    <row r="39" spans="1:4" ht="30">
      <c r="A39" s="2"/>
      <c r="B39" s="2"/>
      <c r="C39" s="2" t="s">
        <v>35</v>
      </c>
      <c r="D39" s="2">
        <v>3</v>
      </c>
    </row>
    <row r="40" spans="1:4" ht="30">
      <c r="A40" s="2"/>
      <c r="B40" s="2" t="s">
        <v>38</v>
      </c>
      <c r="C40" s="2"/>
      <c r="D40" s="2"/>
    </row>
    <row r="41" spans="1:4">
      <c r="A41" s="2"/>
      <c r="B41" s="2"/>
      <c r="C41" s="2" t="s">
        <v>37</v>
      </c>
      <c r="D41" s="2">
        <v>10</v>
      </c>
    </row>
    <row r="42" spans="1:4">
      <c r="A42" s="2"/>
      <c r="B42" s="2"/>
      <c r="C42" s="2" t="s">
        <v>36</v>
      </c>
      <c r="D42" s="2">
        <v>10</v>
      </c>
    </row>
    <row r="43" spans="1:4">
      <c r="A43" s="2"/>
      <c r="B43" s="2" t="s">
        <v>39</v>
      </c>
      <c r="C43" s="2"/>
      <c r="D43" s="2"/>
    </row>
    <row r="44" spans="1:4">
      <c r="A44" s="2"/>
      <c r="B44" s="2"/>
      <c r="C44" s="2" t="s">
        <v>40</v>
      </c>
      <c r="D44" s="2">
        <v>5</v>
      </c>
    </row>
    <row r="45" spans="1:4">
      <c r="A45" s="2"/>
      <c r="B45" s="2"/>
      <c r="C45" s="2" t="s">
        <v>41</v>
      </c>
      <c r="D45" s="2">
        <v>5</v>
      </c>
    </row>
    <row r="46" spans="1:4" ht="30">
      <c r="A46" s="2"/>
      <c r="B46" s="2" t="s">
        <v>42</v>
      </c>
      <c r="C46" s="2"/>
      <c r="D46" s="2"/>
    </row>
    <row r="47" spans="1:4" ht="30">
      <c r="A47" s="2"/>
      <c r="B47" s="2"/>
      <c r="C47" s="2" t="s">
        <v>43</v>
      </c>
      <c r="D47" s="2">
        <v>5</v>
      </c>
    </row>
    <row r="48" spans="1:4">
      <c r="A48" s="2"/>
      <c r="B48" s="2"/>
      <c r="C48" s="2" t="s">
        <v>44</v>
      </c>
      <c r="D48" s="2">
        <v>15</v>
      </c>
    </row>
    <row r="49" spans="1:4" ht="30">
      <c r="A49" s="2"/>
      <c r="B49" s="2" t="s">
        <v>48</v>
      </c>
      <c r="C49" s="2"/>
      <c r="D49" s="2"/>
    </row>
    <row r="50" spans="1:4" ht="30">
      <c r="A50" s="2" t="s">
        <v>49</v>
      </c>
      <c r="B50" s="2"/>
      <c r="C50" s="2"/>
      <c r="D50" s="2"/>
    </row>
    <row r="51" spans="1:4" ht="30">
      <c r="A51" s="2"/>
      <c r="B51" s="2" t="s">
        <v>50</v>
      </c>
      <c r="C51" s="2"/>
      <c r="D51" s="2"/>
    </row>
    <row r="52" spans="1:4">
      <c r="A52" s="2"/>
      <c r="B52" s="2"/>
      <c r="C52" s="2" t="s">
        <v>51</v>
      </c>
      <c r="D52" s="2">
        <v>300</v>
      </c>
    </row>
    <row r="53" spans="1:4">
      <c r="A53" s="2"/>
      <c r="B53" s="2"/>
      <c r="C53" s="2" t="s">
        <v>52</v>
      </c>
      <c r="D53" s="2">
        <v>80</v>
      </c>
    </row>
    <row r="54" spans="1:4" ht="30">
      <c r="A54" s="2"/>
      <c r="B54" s="2" t="s">
        <v>53</v>
      </c>
      <c r="C54" s="2"/>
      <c r="D54" s="2"/>
    </row>
    <row r="55" spans="1:4" ht="30">
      <c r="A55" s="2"/>
      <c r="B55" s="2"/>
      <c r="C55" s="2" t="s">
        <v>54</v>
      </c>
      <c r="D55" s="2">
        <v>1</v>
      </c>
    </row>
    <row r="56" spans="1:4">
      <c r="A56" s="2"/>
      <c r="B56" s="2"/>
      <c r="C56" s="2" t="s">
        <v>55</v>
      </c>
      <c r="D56" s="2">
        <v>1</v>
      </c>
    </row>
    <row r="57" spans="1:4" ht="30">
      <c r="A57" s="2"/>
      <c r="B57" s="2" t="s">
        <v>56</v>
      </c>
      <c r="C57" s="2"/>
      <c r="D57" s="2"/>
    </row>
    <row r="58" spans="1:4">
      <c r="A58" s="2"/>
      <c r="B58" s="2"/>
      <c r="C58" s="2" t="s">
        <v>57</v>
      </c>
      <c r="D58" s="2">
        <v>10</v>
      </c>
    </row>
    <row r="59" spans="1:4">
      <c r="A59" s="2"/>
      <c r="B59" s="2"/>
      <c r="C59" s="2" t="s">
        <v>58</v>
      </c>
      <c r="D59" s="2">
        <v>10</v>
      </c>
    </row>
    <row r="60" spans="1:4">
      <c r="A60" s="2" t="s">
        <v>59</v>
      </c>
      <c r="B60" s="2"/>
      <c r="C60" s="2"/>
      <c r="D60" s="2"/>
    </row>
    <row r="61" spans="1:4" ht="30">
      <c r="A61" s="2"/>
      <c r="B61" s="2" t="s">
        <v>60</v>
      </c>
      <c r="C61" s="2"/>
      <c r="D61" s="2"/>
    </row>
    <row r="62" spans="1:4">
      <c r="A62" s="2"/>
      <c r="B62" s="2"/>
      <c r="C62" s="2" t="s">
        <v>61</v>
      </c>
      <c r="D62" s="2">
        <v>30</v>
      </c>
    </row>
    <row r="63" spans="1:4">
      <c r="A63" s="2"/>
      <c r="B63" s="2"/>
      <c r="C63" s="2" t="s">
        <v>62</v>
      </c>
      <c r="D63" s="2">
        <v>30</v>
      </c>
    </row>
    <row r="64" spans="1:4">
      <c r="A64" s="2"/>
      <c r="B64" s="2"/>
      <c r="C64" s="2" t="s">
        <v>63</v>
      </c>
      <c r="D64" s="2">
        <v>10</v>
      </c>
    </row>
    <row r="65" spans="1:4" ht="30">
      <c r="A65" s="2"/>
      <c r="B65" s="2" t="s">
        <v>13</v>
      </c>
      <c r="C65" s="2"/>
      <c r="D65" s="2"/>
    </row>
    <row r="66" spans="1:4" ht="30">
      <c r="A66" s="2"/>
      <c r="B66" s="2"/>
      <c r="C66" s="2" t="s">
        <v>64</v>
      </c>
      <c r="D66" s="2">
        <v>5</v>
      </c>
    </row>
    <row r="67" spans="1:4" ht="30">
      <c r="A67" s="2"/>
      <c r="B67" s="2"/>
      <c r="C67" s="2" t="s">
        <v>65</v>
      </c>
      <c r="D67" s="2">
        <v>5</v>
      </c>
    </row>
    <row r="68" spans="1:4" ht="30">
      <c r="A68" s="2"/>
      <c r="B68" s="2" t="s">
        <v>14</v>
      </c>
      <c r="C68" s="2"/>
      <c r="D68" s="2"/>
    </row>
    <row r="69" spans="1:4">
      <c r="A69" s="2"/>
      <c r="B69" s="2"/>
      <c r="C69" s="2" t="s">
        <v>66</v>
      </c>
      <c r="D69" s="2">
        <v>10</v>
      </c>
    </row>
    <row r="70" spans="1:4">
      <c r="A70" s="2"/>
      <c r="B70" s="2"/>
      <c r="C70" s="2" t="s">
        <v>67</v>
      </c>
      <c r="D70" s="2">
        <v>10</v>
      </c>
    </row>
    <row r="71" spans="1:4" ht="30">
      <c r="A71" s="2"/>
      <c r="B71" s="2" t="s">
        <v>68</v>
      </c>
      <c r="C71" s="2"/>
      <c r="D71" s="2"/>
    </row>
    <row r="72" spans="1:4">
      <c r="A72" s="2"/>
      <c r="B72" s="2"/>
      <c r="C72" s="2" t="s">
        <v>70</v>
      </c>
      <c r="D72" s="2">
        <v>15</v>
      </c>
    </row>
    <row r="73" spans="1:4">
      <c r="A73" s="2"/>
      <c r="B73" s="2"/>
      <c r="C73" s="2" t="s">
        <v>69</v>
      </c>
      <c r="D73" s="2">
        <v>15</v>
      </c>
    </row>
    <row r="74" spans="1:4">
      <c r="A74" s="2" t="s">
        <v>71</v>
      </c>
      <c r="B74" s="2"/>
      <c r="C74" s="2"/>
      <c r="D74" s="2"/>
    </row>
    <row r="75" spans="1:4" ht="30">
      <c r="A75" s="2"/>
      <c r="B75" s="2" t="s">
        <v>72</v>
      </c>
      <c r="C75" s="2"/>
      <c r="D75" s="2"/>
    </row>
    <row r="76" spans="1:4">
      <c r="A76" s="2"/>
      <c r="B76" s="2"/>
      <c r="C76" s="2" t="s">
        <v>73</v>
      </c>
      <c r="D76" s="2">
        <v>10</v>
      </c>
    </row>
    <row r="77" spans="1:4">
      <c r="A77" s="2"/>
      <c r="B77" s="2"/>
      <c r="C77" s="2" t="s">
        <v>74</v>
      </c>
      <c r="D77" s="2">
        <v>5</v>
      </c>
    </row>
    <row r="78" spans="1:4" ht="30">
      <c r="A78" s="2"/>
      <c r="B78" s="2"/>
      <c r="C78" s="2" t="s">
        <v>75</v>
      </c>
      <c r="D78" s="2">
        <v>10</v>
      </c>
    </row>
    <row r="79" spans="1:4" ht="30">
      <c r="A79" s="2"/>
      <c r="B79" s="2" t="s">
        <v>76</v>
      </c>
      <c r="C79" s="2"/>
      <c r="D79" s="2"/>
    </row>
    <row r="80" spans="1:4">
      <c r="A80" s="2"/>
      <c r="B80" s="2"/>
      <c r="C80" s="2" t="s">
        <v>77</v>
      </c>
      <c r="D80" s="2">
        <v>8</v>
      </c>
    </row>
    <row r="81" spans="1:4" ht="30">
      <c r="A81" s="2"/>
      <c r="B81" s="2"/>
      <c r="C81" s="2" t="s">
        <v>78</v>
      </c>
      <c r="D81" s="2">
        <v>10</v>
      </c>
    </row>
    <row r="82" spans="1:4">
      <c r="A82" s="2"/>
      <c r="B82" s="2" t="s">
        <v>15</v>
      </c>
      <c r="C82" s="2"/>
      <c r="D82" s="2"/>
    </row>
    <row r="83" spans="1:4">
      <c r="A83" s="2"/>
      <c r="B83" s="2"/>
      <c r="C83" s="2" t="s">
        <v>79</v>
      </c>
      <c r="D83" s="2">
        <v>0.5</v>
      </c>
    </row>
    <row r="84" spans="1:4" ht="30">
      <c r="A84" s="2"/>
      <c r="B84" s="2"/>
      <c r="C84" s="2" t="s">
        <v>80</v>
      </c>
      <c r="D84" s="2">
        <v>0.5</v>
      </c>
    </row>
    <row r="85" spans="1:4">
      <c r="A85" s="2"/>
      <c r="B85" s="2"/>
      <c r="C85" s="2" t="s">
        <v>81</v>
      </c>
      <c r="D85" s="2">
        <v>1</v>
      </c>
    </row>
    <row r="86" spans="1:4">
      <c r="A86" s="2"/>
      <c r="B86" s="2" t="s">
        <v>16</v>
      </c>
      <c r="C86" s="2"/>
      <c r="D86" s="2"/>
    </row>
    <row r="87" spans="1:4">
      <c r="A87" s="2"/>
      <c r="B87" s="2"/>
      <c r="C87" s="2" t="s">
        <v>82</v>
      </c>
      <c r="D87" s="2">
        <v>5</v>
      </c>
    </row>
    <row r="88" spans="1:4" ht="30">
      <c r="A88" s="2"/>
      <c r="B88" s="2"/>
      <c r="C88" s="2" t="s">
        <v>83</v>
      </c>
      <c r="D88" s="2">
        <v>10</v>
      </c>
    </row>
    <row r="89" spans="1:4">
      <c r="A89" s="2"/>
      <c r="B89" s="2"/>
      <c r="C89" s="2" t="s">
        <v>84</v>
      </c>
      <c r="D89" s="2">
        <v>20</v>
      </c>
    </row>
    <row r="90" spans="1:4" ht="30">
      <c r="A90" s="2" t="s">
        <v>85</v>
      </c>
      <c r="B90" s="2"/>
      <c r="C90" s="2"/>
      <c r="D90" s="2"/>
    </row>
    <row r="91" spans="1:4" ht="30">
      <c r="A91" s="2"/>
      <c r="B91" s="2" t="s">
        <v>113</v>
      </c>
      <c r="C91" s="2"/>
      <c r="D91" s="2"/>
    </row>
    <row r="92" spans="1:4">
      <c r="A92" s="2"/>
      <c r="B92" s="2"/>
      <c r="C92" s="2" t="s">
        <v>86</v>
      </c>
      <c r="D92" s="2">
        <v>2</v>
      </c>
    </row>
    <row r="93" spans="1:4">
      <c r="A93" s="2"/>
      <c r="B93" s="2"/>
      <c r="C93" s="2" t="s">
        <v>87</v>
      </c>
      <c r="D93" s="2">
        <v>0.5</v>
      </c>
    </row>
    <row r="94" spans="1:4" ht="30">
      <c r="A94" s="2"/>
      <c r="B94" s="2" t="s">
        <v>88</v>
      </c>
      <c r="C94" s="2"/>
      <c r="D94" s="2"/>
    </row>
    <row r="95" spans="1:4">
      <c r="A95" s="2"/>
      <c r="B95" s="2"/>
      <c r="C95" s="2" t="s">
        <v>89</v>
      </c>
      <c r="D95" s="2">
        <v>3</v>
      </c>
    </row>
    <row r="96" spans="1:4">
      <c r="A96" s="2"/>
      <c r="B96" s="2"/>
      <c r="C96" s="2" t="s">
        <v>90</v>
      </c>
      <c r="D96" s="2">
        <v>2</v>
      </c>
    </row>
    <row r="97" spans="1:4" ht="30">
      <c r="A97" s="2"/>
      <c r="B97" s="2" t="s">
        <v>91</v>
      </c>
      <c r="C97" s="2"/>
      <c r="D97" s="2"/>
    </row>
    <row r="98" spans="1:4">
      <c r="A98" s="2"/>
      <c r="B98" s="2"/>
      <c r="C98" s="2" t="s">
        <v>92</v>
      </c>
      <c r="D98" s="2">
        <v>1</v>
      </c>
    </row>
    <row r="99" spans="1:4">
      <c r="A99" s="2"/>
      <c r="B99" s="2"/>
      <c r="C99" s="2" t="s">
        <v>93</v>
      </c>
      <c r="D99" s="2">
        <v>5</v>
      </c>
    </row>
    <row r="100" spans="1:4" ht="30">
      <c r="A100" s="2"/>
      <c r="B100" s="2" t="s">
        <v>94</v>
      </c>
      <c r="C100" s="2"/>
      <c r="D100" s="2"/>
    </row>
    <row r="101" spans="1:4">
      <c r="A101" s="2"/>
      <c r="B101" s="2"/>
      <c r="C101" s="2" t="s">
        <v>95</v>
      </c>
      <c r="D101" s="2">
        <v>1</v>
      </c>
    </row>
    <row r="102" spans="1:4">
      <c r="A102" s="2"/>
      <c r="B102" s="2"/>
      <c r="C102" s="2" t="s">
        <v>96</v>
      </c>
      <c r="D102" s="2">
        <v>2</v>
      </c>
    </row>
    <row r="103" spans="1:4" ht="45">
      <c r="A103" s="2" t="s">
        <v>97</v>
      </c>
      <c r="B103" s="2"/>
      <c r="C103" s="2"/>
      <c r="D103" s="2"/>
    </row>
    <row r="104" spans="1:4" ht="30">
      <c r="A104" s="2"/>
      <c r="B104" s="2" t="s">
        <v>98</v>
      </c>
      <c r="C104" s="2"/>
      <c r="D104" s="2"/>
    </row>
    <row r="105" spans="1:4">
      <c r="A105" s="2"/>
      <c r="B105" s="2"/>
      <c r="C105" s="2" t="s">
        <v>99</v>
      </c>
      <c r="D105" s="2">
        <v>5</v>
      </c>
    </row>
    <row r="106" spans="1:4" ht="30">
      <c r="A106" s="2"/>
      <c r="B106" s="2"/>
      <c r="C106" s="2" t="s">
        <v>100</v>
      </c>
      <c r="D106" s="2">
        <v>5</v>
      </c>
    </row>
    <row r="107" spans="1:4" ht="30">
      <c r="A107" s="2"/>
      <c r="B107" s="2" t="s">
        <v>101</v>
      </c>
      <c r="C107" s="2"/>
      <c r="D107" s="2"/>
    </row>
    <row r="108" spans="1:4">
      <c r="A108" s="2"/>
      <c r="B108" s="2"/>
      <c r="C108" s="2" t="s">
        <v>102</v>
      </c>
      <c r="D108" s="2">
        <v>5</v>
      </c>
    </row>
    <row r="109" spans="1:4">
      <c r="A109" s="2"/>
      <c r="B109" s="2"/>
      <c r="C109" s="2" t="s">
        <v>103</v>
      </c>
      <c r="D109" s="2">
        <v>5</v>
      </c>
    </row>
    <row r="110" spans="1:4">
      <c r="A110" s="2" t="s">
        <v>104</v>
      </c>
      <c r="B110" s="2"/>
      <c r="C110" s="2"/>
      <c r="D110" s="2"/>
    </row>
    <row r="111" spans="1:4" ht="30">
      <c r="A111" s="2"/>
      <c r="B111" s="2" t="s">
        <v>105</v>
      </c>
      <c r="C111" s="2"/>
      <c r="D111" s="2"/>
    </row>
    <row r="112" spans="1:4">
      <c r="A112" s="2"/>
      <c r="B112" s="2"/>
      <c r="C112" s="2" t="s">
        <v>106</v>
      </c>
      <c r="D112" s="2">
        <v>2</v>
      </c>
    </row>
    <row r="113" spans="1:4">
      <c r="A113" s="2"/>
      <c r="B113" s="2"/>
      <c r="C113" s="2" t="s">
        <v>107</v>
      </c>
      <c r="D113" s="2">
        <v>2</v>
      </c>
    </row>
    <row r="114" spans="1:4" ht="30">
      <c r="A114" s="2"/>
      <c r="B114" s="2" t="s">
        <v>108</v>
      </c>
      <c r="C114" s="2"/>
      <c r="D114" s="2"/>
    </row>
    <row r="115" spans="1:4" ht="30">
      <c r="A115" s="2"/>
      <c r="B115" s="2"/>
      <c r="C115" s="2" t="s">
        <v>109</v>
      </c>
      <c r="D115" s="2">
        <v>2</v>
      </c>
    </row>
    <row r="116" spans="1:4">
      <c r="A116" s="2"/>
      <c r="B116" s="2"/>
      <c r="C116" s="2"/>
      <c r="D116" s="2"/>
    </row>
    <row r="117" spans="1:4" ht="30">
      <c r="A117" s="2"/>
      <c r="B117" s="2" t="s">
        <v>110</v>
      </c>
      <c r="C117" s="2"/>
      <c r="D117" s="2"/>
    </row>
    <row r="118" spans="1:4">
      <c r="A118" s="2"/>
      <c r="B118" s="2"/>
      <c r="C118" s="2" t="s">
        <v>111</v>
      </c>
      <c r="D118" s="2">
        <v>30</v>
      </c>
    </row>
    <row r="119" spans="1:4">
      <c r="A119" s="2"/>
      <c r="B119" s="2"/>
      <c r="C119" s="2" t="s">
        <v>112</v>
      </c>
      <c r="D119" s="2">
        <v>40</v>
      </c>
    </row>
    <row r="120" spans="1:4">
      <c r="A120" s="2"/>
      <c r="B120" s="2"/>
      <c r="C120" s="2"/>
      <c r="D120" s="2"/>
    </row>
    <row r="121" spans="1:4">
      <c r="A121" s="2"/>
      <c r="B121" s="2"/>
      <c r="C121" s="2"/>
      <c r="D121" s="2"/>
    </row>
    <row r="122" spans="1:4">
      <c r="A122" s="2"/>
      <c r="B122" s="2"/>
      <c r="C122" s="2" t="s">
        <v>114</v>
      </c>
      <c r="D122" s="2">
        <f>SUM(D5:D119)</f>
        <v>857.5</v>
      </c>
    </row>
    <row r="123" spans="1:4">
      <c r="A123" s="2"/>
      <c r="B123" s="2"/>
      <c r="C123" s="2"/>
      <c r="D123" s="2"/>
    </row>
    <row r="124" spans="1:4">
      <c r="A124" s="2"/>
      <c r="B124" s="2"/>
      <c r="C124" s="2"/>
      <c r="D124" s="2"/>
    </row>
    <row r="125" spans="1:4">
      <c r="D125" s="2"/>
    </row>
    <row r="126" spans="1:4">
      <c r="D126" s="3"/>
    </row>
    <row r="127" spans="1:4">
      <c r="D127" s="2"/>
    </row>
    <row r="128" spans="1:4">
      <c r="D128" s="2"/>
    </row>
    <row r="129" spans="4:4">
      <c r="D129" s="2"/>
    </row>
    <row r="130" spans="4:4">
      <c r="D130" s="2"/>
    </row>
    <row r="131" spans="4:4">
      <c r="D131" s="2"/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"/>
  <sheetViews>
    <sheetView topLeftCell="A21" workbookViewId="0">
      <selection activeCell="A3" sqref="A3"/>
    </sheetView>
  </sheetViews>
  <sheetFormatPr defaultRowHeight="15"/>
  <cols>
    <col min="1" max="1" width="26.85546875" customWidth="1"/>
    <col min="2" max="2" width="12.42578125" customWidth="1"/>
    <col min="3" max="3" width="33.42578125" customWidth="1"/>
  </cols>
  <sheetData>
    <row r="1" spans="1:3" ht="21">
      <c r="A1" s="17" t="s">
        <v>139</v>
      </c>
      <c r="B1" s="17"/>
      <c r="C1" s="17"/>
    </row>
    <row r="2" spans="1:3" s="12" customFormat="1" ht="30" customHeight="1">
      <c r="A2" s="15"/>
      <c r="B2" s="15"/>
      <c r="C2" s="15"/>
    </row>
    <row r="3" spans="1:3">
      <c r="A3" s="2" t="s">
        <v>140</v>
      </c>
      <c r="B3" s="2"/>
      <c r="C3" s="2"/>
    </row>
    <row r="4" spans="1:3">
      <c r="A4" s="2" t="s">
        <v>141</v>
      </c>
      <c r="B4" t="s">
        <v>119</v>
      </c>
      <c r="C4" t="s">
        <v>142</v>
      </c>
    </row>
    <row r="5" spans="1:3">
      <c r="A5" s="2" t="s">
        <v>143</v>
      </c>
      <c r="B5" s="5">
        <f>2*50*280</f>
        <v>28000</v>
      </c>
      <c r="C5" t="s">
        <v>144</v>
      </c>
    </row>
    <row r="6" spans="1:3">
      <c r="A6" s="2" t="s">
        <v>145</v>
      </c>
      <c r="B6" s="6">
        <f>3*300*52</f>
        <v>46800</v>
      </c>
      <c r="C6" t="s">
        <v>146</v>
      </c>
    </row>
    <row r="7" spans="1:3">
      <c r="A7" s="2" t="s">
        <v>147</v>
      </c>
      <c r="B7" s="5">
        <f>15*52</f>
        <v>780</v>
      </c>
      <c r="C7" t="s">
        <v>148</v>
      </c>
    </row>
    <row r="8" spans="1:3">
      <c r="A8" s="2" t="s">
        <v>125</v>
      </c>
      <c r="B8" s="5">
        <f>SUM(B5:B7)</f>
        <v>75580</v>
      </c>
    </row>
    <row r="9" spans="1:3">
      <c r="A9" s="2"/>
    </row>
    <row r="10" spans="1:3">
      <c r="A10" s="2" t="s">
        <v>149</v>
      </c>
    </row>
    <row r="11" spans="1:3">
      <c r="A11" s="2" t="s">
        <v>141</v>
      </c>
      <c r="B11" t="s">
        <v>119</v>
      </c>
      <c r="C11" t="s">
        <v>142</v>
      </c>
    </row>
    <row r="12" spans="1:3">
      <c r="A12" s="2" t="s">
        <v>143</v>
      </c>
      <c r="B12" s="6">
        <f>3*50*280</f>
        <v>42000</v>
      </c>
      <c r="C12" t="s">
        <v>150</v>
      </c>
    </row>
    <row r="13" spans="1:3">
      <c r="A13" s="2" t="s">
        <v>145</v>
      </c>
      <c r="B13" s="6">
        <f>5*300*52</f>
        <v>78000</v>
      </c>
      <c r="C13" t="s">
        <v>151</v>
      </c>
    </row>
    <row r="14" spans="1:3">
      <c r="A14" s="2" t="s">
        <v>147</v>
      </c>
      <c r="B14" s="6">
        <f>20*52</f>
        <v>1040</v>
      </c>
      <c r="C14" t="s">
        <v>152</v>
      </c>
    </row>
    <row r="15" spans="1:3">
      <c r="A15" s="2" t="s">
        <v>125</v>
      </c>
      <c r="B15" s="6">
        <f>SUM(B12:B14)</f>
        <v>121040</v>
      </c>
    </row>
    <row r="16" spans="1:3">
      <c r="A16" s="2"/>
    </row>
    <row r="17" spans="1:3">
      <c r="A17" s="2" t="s">
        <v>153</v>
      </c>
    </row>
    <row r="18" spans="1:3">
      <c r="A18" s="2" t="s">
        <v>154</v>
      </c>
      <c r="B18" t="s">
        <v>119</v>
      </c>
      <c r="C18" t="s">
        <v>142</v>
      </c>
    </row>
    <row r="19" spans="1:3">
      <c r="A19" s="2" t="s">
        <v>143</v>
      </c>
      <c r="B19" s="6">
        <f>4*50*280</f>
        <v>56000</v>
      </c>
      <c r="C19" t="s">
        <v>155</v>
      </c>
    </row>
    <row r="20" spans="1:3">
      <c r="A20" s="2" t="s">
        <v>145</v>
      </c>
      <c r="B20" s="6">
        <f>6*300*52</f>
        <v>93600</v>
      </c>
      <c r="C20" t="s">
        <v>156</v>
      </c>
    </row>
    <row r="21" spans="1:3">
      <c r="A21" s="2" t="s">
        <v>147</v>
      </c>
      <c r="B21" s="6">
        <f>20*52</f>
        <v>1040</v>
      </c>
      <c r="C21" t="s">
        <v>152</v>
      </c>
    </row>
    <row r="22" spans="1:3">
      <c r="A22" s="2" t="s">
        <v>125</v>
      </c>
      <c r="B22" s="6">
        <f>SUM(B19:B21)</f>
        <v>150640</v>
      </c>
    </row>
    <row r="23" spans="1:3">
      <c r="A23" s="2"/>
    </row>
    <row r="24" spans="1:3">
      <c r="A24" s="2" t="s">
        <v>157</v>
      </c>
    </row>
    <row r="25" spans="1:3">
      <c r="A25" s="2" t="s">
        <v>141</v>
      </c>
      <c r="B25" t="s">
        <v>119</v>
      </c>
      <c r="C25" t="s">
        <v>142</v>
      </c>
    </row>
    <row r="26" spans="1:3">
      <c r="A26" s="2" t="s">
        <v>143</v>
      </c>
      <c r="B26" s="6">
        <f>5*50*280</f>
        <v>70000</v>
      </c>
      <c r="C26" t="s">
        <v>158</v>
      </c>
    </row>
    <row r="27" spans="1:3">
      <c r="A27" s="2" t="s">
        <v>145</v>
      </c>
      <c r="B27" s="6">
        <f>7*300*52</f>
        <v>109200</v>
      </c>
      <c r="C27" t="s">
        <v>159</v>
      </c>
    </row>
    <row r="28" spans="1:3">
      <c r="A28" s="2" t="s">
        <v>147</v>
      </c>
      <c r="B28" s="6">
        <f>25*52</f>
        <v>1300</v>
      </c>
      <c r="C28" t="s">
        <v>160</v>
      </c>
    </row>
    <row r="29" spans="1:3">
      <c r="A29" s="2" t="s">
        <v>125</v>
      </c>
      <c r="B29" s="6">
        <f>SUM(B26:B28)</f>
        <v>180500</v>
      </c>
    </row>
    <row r="30" spans="1:3">
      <c r="A30" s="2"/>
    </row>
    <row r="31" spans="1:3">
      <c r="A31" s="2" t="s">
        <v>161</v>
      </c>
    </row>
    <row r="32" spans="1:3">
      <c r="A32" s="2" t="s">
        <v>141</v>
      </c>
      <c r="B32" t="s">
        <v>119</v>
      </c>
      <c r="C32" t="s">
        <v>142</v>
      </c>
    </row>
    <row r="33" spans="1:3">
      <c r="A33" s="2" t="s">
        <v>143</v>
      </c>
      <c r="B33" s="6">
        <f>6*50*280</f>
        <v>84000</v>
      </c>
      <c r="C33" t="s">
        <v>162</v>
      </c>
    </row>
    <row r="34" spans="1:3">
      <c r="A34" s="2" t="s">
        <v>145</v>
      </c>
      <c r="B34" s="6">
        <f>7*300*52</f>
        <v>109200</v>
      </c>
      <c r="C34" t="s">
        <v>159</v>
      </c>
    </row>
    <row r="35" spans="1:3">
      <c r="A35" s="2" t="s">
        <v>147</v>
      </c>
      <c r="B35" s="6">
        <f>25*52</f>
        <v>1300</v>
      </c>
      <c r="C35" t="s">
        <v>160</v>
      </c>
    </row>
    <row r="36" spans="1:3">
      <c r="A36" s="2" t="s">
        <v>125</v>
      </c>
      <c r="B36" s="6">
        <f>SUM(B33:B35)</f>
        <v>194500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15" sqref="D15"/>
    </sheetView>
  </sheetViews>
  <sheetFormatPr defaultRowHeight="15"/>
  <cols>
    <col min="1" max="1" width="28.140625" customWidth="1"/>
    <col min="2" max="2" width="15.140625" customWidth="1"/>
    <col min="3" max="3" width="13.42578125" bestFit="1" customWidth="1"/>
    <col min="4" max="4" width="13" customWidth="1"/>
    <col min="5" max="5" width="12.85546875" customWidth="1"/>
    <col min="6" max="7" width="12.5703125" bestFit="1" customWidth="1"/>
    <col min="8" max="8" width="16.140625" customWidth="1"/>
  </cols>
  <sheetData>
    <row r="1" spans="1:8" s="12" customFormat="1">
      <c r="A1" s="18" t="s">
        <v>181</v>
      </c>
      <c r="B1" s="18"/>
      <c r="C1" s="18"/>
      <c r="D1" s="18"/>
      <c r="E1" s="18"/>
      <c r="F1" s="18"/>
      <c r="G1" s="18"/>
    </row>
    <row r="2" spans="1:8">
      <c r="A2" t="s">
        <v>163</v>
      </c>
      <c r="B2" t="s">
        <v>164</v>
      </c>
      <c r="C2" t="s">
        <v>140</v>
      </c>
      <c r="D2" t="s">
        <v>149</v>
      </c>
      <c r="E2" t="s">
        <v>153</v>
      </c>
      <c r="F2" t="s">
        <v>157</v>
      </c>
      <c r="G2" t="s">
        <v>161</v>
      </c>
      <c r="H2" t="s">
        <v>125</v>
      </c>
    </row>
    <row r="3" spans="1:8">
      <c r="A3" t="s">
        <v>165</v>
      </c>
      <c r="C3" s="10">
        <v>75580</v>
      </c>
      <c r="D3" s="10">
        <v>121040</v>
      </c>
      <c r="E3" s="10">
        <v>150640</v>
      </c>
      <c r="F3" s="10">
        <v>180500</v>
      </c>
      <c r="G3" s="10">
        <v>194500</v>
      </c>
    </row>
    <row r="4" spans="1:8">
      <c r="A4" t="s">
        <v>166</v>
      </c>
      <c r="B4">
        <v>1</v>
      </c>
      <c r="C4">
        <v>0.90910000000000002</v>
      </c>
      <c r="D4">
        <v>0.82640000000000002</v>
      </c>
      <c r="E4">
        <v>0.75129999999999997</v>
      </c>
      <c r="F4">
        <v>0.68300000000000005</v>
      </c>
      <c r="G4">
        <v>0.62090000000000001</v>
      </c>
    </row>
    <row r="5" spans="1:8">
      <c r="A5" t="s">
        <v>167</v>
      </c>
      <c r="C5" s="10">
        <f>C3*C4</f>
        <v>68709.778000000006</v>
      </c>
      <c r="D5" s="10">
        <f>D3*D4</f>
        <v>100027.45600000001</v>
      </c>
      <c r="E5" s="10">
        <f t="shared" ref="E5:G5" si="0">E3*E4</f>
        <v>113175.83199999999</v>
      </c>
      <c r="F5" s="10">
        <f t="shared" si="0"/>
        <v>123281.50000000001</v>
      </c>
      <c r="G5" s="10">
        <f t="shared" si="0"/>
        <v>120765.05</v>
      </c>
      <c r="H5" s="10">
        <f>SUM(C5:G5)</f>
        <v>525959.61600000004</v>
      </c>
    </row>
    <row r="6" spans="1:8">
      <c r="A6" t="s">
        <v>168</v>
      </c>
      <c r="B6" s="1">
        <f>-(Costs!C5)</f>
        <v>-128625</v>
      </c>
      <c r="H6" s="10">
        <f>B6</f>
        <v>-128625</v>
      </c>
    </row>
    <row r="7" spans="1:8">
      <c r="A7" t="s">
        <v>169</v>
      </c>
      <c r="C7" s="10">
        <f>Costs!C19</f>
        <v>12500</v>
      </c>
      <c r="D7" s="10">
        <v>-12500</v>
      </c>
      <c r="E7" s="10">
        <v>-12500</v>
      </c>
      <c r="F7" s="10">
        <v>-12500</v>
      </c>
      <c r="G7" s="10">
        <v>-12500</v>
      </c>
    </row>
    <row r="8" spans="1:8">
      <c r="A8" t="s">
        <v>166</v>
      </c>
      <c r="B8">
        <v>1</v>
      </c>
      <c r="C8">
        <v>0.90910000000000002</v>
      </c>
      <c r="D8">
        <v>0.82640000000000002</v>
      </c>
      <c r="E8">
        <v>0.75129999999999997</v>
      </c>
      <c r="F8">
        <v>0.68300000000000005</v>
      </c>
      <c r="G8">
        <v>0.62090000000000001</v>
      </c>
    </row>
    <row r="9" spans="1:8">
      <c r="A9" t="s">
        <v>170</v>
      </c>
      <c r="C9" s="10">
        <f>C7*C8</f>
        <v>11363.75</v>
      </c>
      <c r="D9" s="10">
        <f>D7*D8</f>
        <v>-10330</v>
      </c>
      <c r="E9" s="10">
        <f>E7*E8</f>
        <v>-9391.25</v>
      </c>
      <c r="F9" s="10">
        <f>F7*F8</f>
        <v>-8537.5</v>
      </c>
      <c r="G9" s="10">
        <f>G7*G8</f>
        <v>-7761.25</v>
      </c>
      <c r="H9" s="10">
        <f>SUM(C9:G9)</f>
        <v>-24656.25</v>
      </c>
    </row>
    <row r="10" spans="1:8">
      <c r="A10" t="s">
        <v>171</v>
      </c>
      <c r="B10" s="10">
        <f>B6</f>
        <v>-128625</v>
      </c>
      <c r="C10" s="10">
        <f>C5+C9</f>
        <v>80073.528000000006</v>
      </c>
      <c r="D10" s="10">
        <f t="shared" ref="D10:G10" si="1">D5+D9</f>
        <v>89697.456000000006</v>
      </c>
      <c r="E10" s="10">
        <f t="shared" si="1"/>
        <v>103784.58199999999</v>
      </c>
      <c r="F10" s="10">
        <f t="shared" si="1"/>
        <v>114744.00000000001</v>
      </c>
      <c r="G10" s="10">
        <f t="shared" si="1"/>
        <v>113003.8</v>
      </c>
    </row>
    <row r="11" spans="1:8">
      <c r="A11" t="s">
        <v>172</v>
      </c>
      <c r="B11" s="10">
        <f>B10</f>
        <v>-128625</v>
      </c>
      <c r="C11" s="10">
        <f>B11+C10</f>
        <v>-48551.471999999994</v>
      </c>
      <c r="D11" s="10">
        <f t="shared" ref="D11:G11" si="2">C11+D10</f>
        <v>41145.984000000011</v>
      </c>
      <c r="E11" s="10">
        <f t="shared" si="2"/>
        <v>144930.56599999999</v>
      </c>
      <c r="F11" s="10">
        <f t="shared" si="2"/>
        <v>259674.56599999999</v>
      </c>
      <c r="G11" s="10">
        <f t="shared" si="2"/>
        <v>372678.36599999998</v>
      </c>
    </row>
    <row r="12" spans="1:8">
      <c r="A12" t="s">
        <v>173</v>
      </c>
      <c r="B12" s="18" t="s">
        <v>174</v>
      </c>
      <c r="C12" s="18"/>
      <c r="D12" s="18"/>
      <c r="E12" s="18"/>
      <c r="F12" s="18"/>
      <c r="G12" s="18"/>
    </row>
    <row r="13" spans="1:8">
      <c r="A13" t="s">
        <v>175</v>
      </c>
      <c r="B13" s="19">
        <f>-1*(H5-(H6+H9))/(H6+H9)</f>
        <v>4.4313369443425081</v>
      </c>
      <c r="C13" s="19"/>
      <c r="D13" s="19"/>
      <c r="E13" s="19"/>
      <c r="F13" s="19"/>
      <c r="G13" s="19"/>
    </row>
  </sheetData>
  <mergeCells count="3">
    <mergeCell ref="B12:G12"/>
    <mergeCell ref="B13:G13"/>
    <mergeCell ref="A1:G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"/>
  <sheetViews>
    <sheetView topLeftCell="A12" workbookViewId="0">
      <selection activeCell="B16" sqref="B16"/>
    </sheetView>
  </sheetViews>
  <sheetFormatPr defaultRowHeight="15"/>
  <cols>
    <col min="2" max="2" width="32.7109375" bestFit="1" customWidth="1"/>
    <col min="3" max="3" width="10.140625" bestFit="1" customWidth="1"/>
  </cols>
  <sheetData>
    <row r="1" spans="1:3" ht="21">
      <c r="A1" s="17" t="s">
        <v>178</v>
      </c>
      <c r="B1" s="17"/>
      <c r="C1" s="17"/>
    </row>
    <row r="2" spans="1:3">
      <c r="A2" s="3"/>
      <c r="B2" s="3"/>
      <c r="C2" s="3"/>
    </row>
    <row r="3" spans="1:3">
      <c r="A3" s="22" t="s">
        <v>115</v>
      </c>
      <c r="B3" s="22"/>
      <c r="C3" s="22"/>
    </row>
    <row r="4" spans="1:3" ht="45">
      <c r="A4" s="8" t="s">
        <v>116</v>
      </c>
      <c r="B4" s="8" t="s">
        <v>114</v>
      </c>
      <c r="C4" s="8" t="s">
        <v>117</v>
      </c>
    </row>
    <row r="5" spans="1:3">
      <c r="A5" s="4">
        <v>150</v>
      </c>
      <c r="B5" s="3">
        <f>Tasks!D122</f>
        <v>857.5</v>
      </c>
      <c r="C5" s="4">
        <f>A5*B5</f>
        <v>128625</v>
      </c>
    </row>
    <row r="6" spans="1:3">
      <c r="A6" s="2"/>
      <c r="B6" s="2"/>
      <c r="C6" s="2"/>
    </row>
    <row r="7" spans="1:3">
      <c r="A7" s="22" t="s">
        <v>118</v>
      </c>
      <c r="B7" s="22"/>
      <c r="C7" s="22"/>
    </row>
    <row r="8" spans="1:3">
      <c r="A8" s="9" t="s">
        <v>119</v>
      </c>
      <c r="B8" s="9" t="s">
        <v>120</v>
      </c>
      <c r="C8" s="8" t="s">
        <v>121</v>
      </c>
    </row>
    <row r="9" spans="1:3">
      <c r="A9">
        <v>2</v>
      </c>
      <c r="B9" t="s">
        <v>122</v>
      </c>
      <c r="C9" s="5">
        <v>2000</v>
      </c>
    </row>
    <row r="10" spans="1:3">
      <c r="A10">
        <v>1</v>
      </c>
      <c r="B10" t="s">
        <v>123</v>
      </c>
      <c r="C10" s="6">
        <v>100</v>
      </c>
    </row>
    <row r="11" spans="1:3">
      <c r="A11">
        <v>1</v>
      </c>
      <c r="B11" t="s">
        <v>124</v>
      </c>
      <c r="C11" s="6">
        <v>400</v>
      </c>
    </row>
    <row r="12" spans="1:3">
      <c r="A12" s="21" t="s">
        <v>125</v>
      </c>
      <c r="B12" s="21"/>
      <c r="C12" s="21"/>
    </row>
    <row r="13" spans="1:3">
      <c r="A13">
        <v>4</v>
      </c>
      <c r="C13" s="5">
        <f>SUM(C9:C11)</f>
        <v>2500</v>
      </c>
    </row>
    <row r="14" spans="1:3">
      <c r="C14" s="5"/>
    </row>
    <row r="15" spans="1:3">
      <c r="A15" s="21" t="s">
        <v>126</v>
      </c>
      <c r="B15" s="21"/>
      <c r="C15" s="21"/>
    </row>
    <row r="16" spans="1:3">
      <c r="A16">
        <v>1</v>
      </c>
      <c r="B16" s="12" t="s">
        <v>363</v>
      </c>
      <c r="C16" s="6">
        <v>5000</v>
      </c>
    </row>
    <row r="17" spans="1:3">
      <c r="A17">
        <v>1</v>
      </c>
      <c r="B17" t="s">
        <v>127</v>
      </c>
      <c r="C17" s="6">
        <v>7500</v>
      </c>
    </row>
    <row r="18" spans="1:3">
      <c r="A18" s="21" t="s">
        <v>125</v>
      </c>
      <c r="B18" s="21"/>
      <c r="C18" s="21"/>
    </row>
    <row r="19" spans="1:3">
      <c r="A19">
        <v>2</v>
      </c>
      <c r="C19" s="6">
        <f>SUM(C16:C17)</f>
        <v>12500</v>
      </c>
    </row>
    <row r="20" spans="1:3">
      <c r="C20" s="6"/>
    </row>
    <row r="21" spans="1:3">
      <c r="A21" s="21" t="s">
        <v>128</v>
      </c>
      <c r="B21" s="21"/>
      <c r="C21" s="21"/>
    </row>
    <row r="22" spans="1:3">
      <c r="A22" s="7" t="s">
        <v>119</v>
      </c>
      <c r="B22" s="7" t="s">
        <v>120</v>
      </c>
      <c r="C22" s="7" t="s">
        <v>121</v>
      </c>
    </row>
    <row r="23" spans="1:3">
      <c r="A23">
        <f>B5</f>
        <v>857.5</v>
      </c>
      <c r="B23" t="s">
        <v>129</v>
      </c>
      <c r="C23" s="1">
        <f>C5</f>
        <v>128625</v>
      </c>
    </row>
    <row r="24" spans="1:3">
      <c r="A24">
        <v>4</v>
      </c>
      <c r="B24" t="s">
        <v>130</v>
      </c>
      <c r="C24" s="5">
        <f>C13</f>
        <v>2500</v>
      </c>
    </row>
    <row r="25" spans="1:3">
      <c r="A25">
        <v>2</v>
      </c>
      <c r="B25" t="s">
        <v>131</v>
      </c>
      <c r="C25" s="6">
        <f>C19</f>
        <v>12500</v>
      </c>
    </row>
    <row r="26" spans="1:3">
      <c r="A26" s="20" t="s">
        <v>132</v>
      </c>
      <c r="B26" s="20"/>
      <c r="C26" s="20"/>
    </row>
    <row r="27" spans="1:3">
      <c r="A27">
        <f>SUM(A23:A25)</f>
        <v>863.5</v>
      </c>
      <c r="C27" s="1">
        <f>SUM(C23:C25)</f>
        <v>143625</v>
      </c>
    </row>
  </sheetData>
  <mergeCells count="8">
    <mergeCell ref="A26:C26"/>
    <mergeCell ref="A21:C21"/>
    <mergeCell ref="A7:C7"/>
    <mergeCell ref="A1:C1"/>
    <mergeCell ref="A3:C3"/>
    <mergeCell ref="A12:C12"/>
    <mergeCell ref="A15:C15"/>
    <mergeCell ref="A18:C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4"/>
  <sheetViews>
    <sheetView tabSelected="1" topLeftCell="A30" zoomScale="64" zoomScaleNormal="64" workbookViewId="0">
      <selection activeCell="D32" sqref="D32"/>
    </sheetView>
  </sheetViews>
  <sheetFormatPr defaultRowHeight="15"/>
  <cols>
    <col min="1" max="1" width="24.85546875" customWidth="1"/>
    <col min="2" max="7" width="7.5703125" bestFit="1" customWidth="1"/>
  </cols>
  <sheetData>
    <row r="1" spans="1:11" s="12" customFormat="1" ht="21">
      <c r="A1" s="16" t="s">
        <v>180</v>
      </c>
      <c r="B1" s="16"/>
      <c r="C1" s="16"/>
      <c r="D1" s="16"/>
      <c r="E1" s="16"/>
      <c r="F1" s="16"/>
      <c r="G1" s="16"/>
      <c r="H1" s="16"/>
      <c r="I1" s="16"/>
    </row>
    <row r="2" spans="1:11" s="12" customFormat="1" ht="15" customHeight="1">
      <c r="A2" s="14"/>
      <c r="B2" s="14"/>
      <c r="C2" s="14"/>
      <c r="D2" s="14"/>
      <c r="E2" s="14"/>
      <c r="F2" s="14"/>
      <c r="G2" s="14"/>
      <c r="H2" s="14"/>
      <c r="I2" s="14"/>
    </row>
    <row r="3" spans="1:11" ht="15" customHeight="1">
      <c r="A3" s="13"/>
      <c r="B3" s="23" t="s">
        <v>179</v>
      </c>
      <c r="C3" s="23"/>
      <c r="D3" s="23"/>
      <c r="E3" s="23"/>
      <c r="F3" s="23"/>
      <c r="G3" s="23"/>
    </row>
    <row r="4" spans="1:11">
      <c r="A4" s="12"/>
      <c r="B4" s="12" t="s">
        <v>133</v>
      </c>
      <c r="C4" s="13" t="s">
        <v>134</v>
      </c>
      <c r="D4" s="13" t="s">
        <v>135</v>
      </c>
      <c r="E4" s="13" t="s">
        <v>136</v>
      </c>
      <c r="F4" s="13" t="s">
        <v>137</v>
      </c>
      <c r="G4" s="13" t="s">
        <v>138</v>
      </c>
      <c r="H4" s="13" t="s">
        <v>379</v>
      </c>
      <c r="I4" s="13" t="s">
        <v>380</v>
      </c>
      <c r="J4" s="13" t="s">
        <v>381</v>
      </c>
      <c r="K4" s="13"/>
    </row>
    <row r="5" spans="1:11">
      <c r="A5" s="13" t="s">
        <v>17</v>
      </c>
      <c r="B5" s="12">
        <v>5</v>
      </c>
      <c r="C5" s="12">
        <v>2</v>
      </c>
      <c r="D5" s="13">
        <v>3</v>
      </c>
      <c r="E5" s="12"/>
      <c r="F5" s="12"/>
      <c r="G5" s="12"/>
    </row>
    <row r="6" spans="1:11" ht="30">
      <c r="A6" s="13" t="s">
        <v>2</v>
      </c>
      <c r="B6" s="12">
        <v>1</v>
      </c>
      <c r="C6" s="12">
        <v>1</v>
      </c>
      <c r="D6" s="12"/>
      <c r="E6" s="12"/>
      <c r="F6" s="12"/>
      <c r="G6" s="12"/>
    </row>
    <row r="7" spans="1:11">
      <c r="A7" s="13" t="s">
        <v>4</v>
      </c>
      <c r="B7" s="12"/>
      <c r="C7" s="12"/>
      <c r="D7" s="12"/>
      <c r="E7" s="12"/>
      <c r="F7" s="12"/>
      <c r="G7" s="12"/>
    </row>
    <row r="8" spans="1:11">
      <c r="A8" s="13" t="s">
        <v>5</v>
      </c>
      <c r="B8" s="12">
        <v>5</v>
      </c>
      <c r="C8" s="12">
        <v>5</v>
      </c>
      <c r="D8" s="12"/>
      <c r="E8" s="12"/>
      <c r="F8" s="12"/>
      <c r="G8" s="12"/>
    </row>
    <row r="9" spans="1:11" ht="30">
      <c r="A9" s="13" t="s">
        <v>20</v>
      </c>
      <c r="B9" s="12">
        <v>2</v>
      </c>
      <c r="C9" s="12">
        <v>1</v>
      </c>
      <c r="D9" s="13">
        <v>2</v>
      </c>
      <c r="E9" s="12"/>
      <c r="F9" s="12"/>
      <c r="G9" s="12"/>
    </row>
    <row r="10" spans="1:11" ht="30">
      <c r="A10" s="13" t="s">
        <v>18</v>
      </c>
      <c r="B10" s="12"/>
      <c r="C10" s="12"/>
      <c r="D10" s="12"/>
      <c r="E10" s="12"/>
      <c r="F10" s="12"/>
      <c r="G10" s="12"/>
    </row>
    <row r="11" spans="1:11" ht="30">
      <c r="A11" s="13" t="s">
        <v>19</v>
      </c>
      <c r="B11" s="12"/>
      <c r="C11" s="12"/>
      <c r="D11" s="12"/>
      <c r="E11" s="12"/>
      <c r="F11" s="12"/>
      <c r="G11" s="12"/>
    </row>
    <row r="12" spans="1:11">
      <c r="A12" s="13" t="s">
        <v>9</v>
      </c>
      <c r="B12" s="12">
        <v>4</v>
      </c>
      <c r="C12" s="12"/>
      <c r="D12" s="12"/>
      <c r="E12" s="12"/>
      <c r="F12" s="12"/>
      <c r="G12" s="12"/>
    </row>
    <row r="13" spans="1:11">
      <c r="A13" s="13" t="s">
        <v>21</v>
      </c>
      <c r="B13" s="12">
        <v>1</v>
      </c>
      <c r="C13" s="12"/>
      <c r="D13" s="12"/>
      <c r="E13" s="12"/>
      <c r="F13" s="12"/>
      <c r="G13" s="12"/>
    </row>
    <row r="14" spans="1:11" ht="30">
      <c r="A14" s="13" t="s">
        <v>22</v>
      </c>
      <c r="B14" s="12"/>
      <c r="C14" s="12"/>
      <c r="D14" s="12"/>
      <c r="E14" s="12"/>
      <c r="F14" s="12"/>
      <c r="G14" s="12"/>
    </row>
    <row r="15" spans="1:11">
      <c r="A15" s="13" t="s">
        <v>23</v>
      </c>
      <c r="B15" s="12"/>
      <c r="C15" s="12"/>
      <c r="D15" s="12"/>
      <c r="E15" s="12"/>
      <c r="F15" s="12"/>
      <c r="G15" s="12"/>
    </row>
    <row r="16" spans="1:11" ht="30">
      <c r="A16" s="13" t="s">
        <v>26</v>
      </c>
      <c r="B16" s="12">
        <v>5</v>
      </c>
      <c r="C16" s="12"/>
      <c r="D16" s="12"/>
      <c r="E16" s="12"/>
      <c r="F16" s="12"/>
      <c r="G16" s="12"/>
    </row>
    <row r="17" spans="1:7" ht="45">
      <c r="A17" s="13" t="s">
        <v>25</v>
      </c>
      <c r="B17" s="12">
        <v>5</v>
      </c>
      <c r="C17" s="12"/>
      <c r="D17" s="12"/>
      <c r="E17" s="12"/>
      <c r="F17" s="12"/>
      <c r="G17" s="12"/>
    </row>
    <row r="18" spans="1:7">
      <c r="A18" s="13" t="s">
        <v>27</v>
      </c>
      <c r="B18" s="12"/>
      <c r="C18" s="12"/>
      <c r="D18" s="12"/>
      <c r="E18" s="12"/>
      <c r="F18" s="12"/>
      <c r="G18" s="12"/>
    </row>
    <row r="19" spans="1:7" ht="30">
      <c r="A19" s="13" t="s">
        <v>28</v>
      </c>
      <c r="B19" s="12"/>
      <c r="C19" s="12">
        <v>5</v>
      </c>
      <c r="D19" s="12"/>
      <c r="E19" s="12"/>
      <c r="F19" s="12"/>
      <c r="G19" s="12"/>
    </row>
    <row r="20" spans="1:7" ht="30">
      <c r="A20" s="13" t="s">
        <v>46</v>
      </c>
      <c r="B20" s="12"/>
      <c r="C20" s="12"/>
      <c r="D20" s="12"/>
      <c r="E20" s="12">
        <v>0.5</v>
      </c>
      <c r="F20" s="12"/>
      <c r="G20" s="12"/>
    </row>
    <row r="21" spans="1:7" ht="30">
      <c r="A21" s="13" t="s">
        <v>47</v>
      </c>
      <c r="B21" s="12"/>
      <c r="C21" s="12"/>
      <c r="D21" s="12"/>
      <c r="E21" s="12">
        <v>0.5</v>
      </c>
      <c r="F21" s="12"/>
      <c r="G21" s="12"/>
    </row>
    <row r="22" spans="1:7" ht="45">
      <c r="A22" s="13" t="s">
        <v>33</v>
      </c>
      <c r="B22" s="12"/>
      <c r="C22" s="12"/>
      <c r="D22" s="12"/>
      <c r="E22" s="12">
        <v>2</v>
      </c>
      <c r="F22" s="12"/>
      <c r="G22" s="12"/>
    </row>
    <row r="23" spans="1:7" ht="60">
      <c r="A23" s="13" t="s">
        <v>32</v>
      </c>
      <c r="B23" s="12"/>
      <c r="C23" s="12"/>
      <c r="D23" s="12"/>
      <c r="E23" s="12">
        <v>2</v>
      </c>
      <c r="F23" s="12"/>
      <c r="G23" s="12"/>
    </row>
    <row r="24" spans="1:7" ht="30">
      <c r="A24" s="13" t="s">
        <v>34</v>
      </c>
      <c r="B24" s="12"/>
      <c r="C24" s="12"/>
      <c r="D24" s="12"/>
      <c r="E24" s="12">
        <v>2</v>
      </c>
      <c r="F24" s="12"/>
      <c r="G24" s="12"/>
    </row>
    <row r="25" spans="1:7" ht="45">
      <c r="A25" s="13" t="s">
        <v>35</v>
      </c>
      <c r="B25" s="12"/>
      <c r="C25" s="12"/>
      <c r="D25" s="12"/>
      <c r="E25" s="12">
        <v>2</v>
      </c>
      <c r="F25" s="12"/>
      <c r="G25" s="12"/>
    </row>
    <row r="26" spans="1:7" ht="30">
      <c r="A26" s="13" t="s">
        <v>37</v>
      </c>
      <c r="B26" s="12"/>
      <c r="C26" s="12"/>
      <c r="D26" s="12"/>
      <c r="E26" s="12">
        <v>2</v>
      </c>
      <c r="F26" s="12"/>
      <c r="G26" s="12"/>
    </row>
    <row r="27" spans="1:7" ht="30">
      <c r="A27" s="13" t="s">
        <v>36</v>
      </c>
      <c r="B27" s="12"/>
      <c r="C27" s="12"/>
      <c r="D27" s="12"/>
      <c r="E27" s="12">
        <v>2</v>
      </c>
      <c r="F27" s="12"/>
      <c r="G27" s="12"/>
    </row>
    <row r="28" spans="1:7">
      <c r="A28" s="13" t="s">
        <v>40</v>
      </c>
      <c r="B28" s="12"/>
      <c r="C28" s="12"/>
      <c r="D28" s="12"/>
      <c r="E28" s="12">
        <v>2</v>
      </c>
      <c r="F28" s="12"/>
      <c r="G28" s="12"/>
    </row>
    <row r="29" spans="1:7" ht="30">
      <c r="A29" s="13" t="s">
        <v>41</v>
      </c>
      <c r="B29" s="12"/>
      <c r="C29" s="12"/>
      <c r="D29" s="12"/>
      <c r="E29" s="12">
        <v>2</v>
      </c>
      <c r="F29" s="12"/>
      <c r="G29" s="12"/>
    </row>
    <row r="30" spans="1:7" ht="45">
      <c r="A30" s="13" t="s">
        <v>43</v>
      </c>
      <c r="B30" s="12"/>
      <c r="C30" s="12"/>
      <c r="D30" s="12"/>
      <c r="E30" s="12">
        <v>2</v>
      </c>
      <c r="F30" s="12"/>
      <c r="G30" s="12"/>
    </row>
    <row r="31" spans="1:7">
      <c r="A31" s="13" t="s">
        <v>44</v>
      </c>
      <c r="B31" s="12"/>
      <c r="C31" s="12"/>
      <c r="D31" s="12"/>
      <c r="E31" s="12">
        <v>2</v>
      </c>
      <c r="F31" s="12"/>
      <c r="G31" s="12"/>
    </row>
    <row r="32" spans="1:7" ht="30">
      <c r="A32" s="13" t="s">
        <v>51</v>
      </c>
      <c r="B32" s="12"/>
      <c r="C32" s="12"/>
      <c r="D32" s="12"/>
      <c r="E32" s="12"/>
      <c r="F32" s="12">
        <v>120</v>
      </c>
      <c r="G32" s="12"/>
    </row>
    <row r="33" spans="1:8">
      <c r="A33" s="13" t="s">
        <v>52</v>
      </c>
      <c r="B33" s="12"/>
      <c r="C33" s="12"/>
      <c r="D33" s="12"/>
      <c r="E33" s="12"/>
      <c r="F33" s="12">
        <v>0</v>
      </c>
      <c r="G33" s="12"/>
    </row>
    <row r="34" spans="1:8" ht="30">
      <c r="A34" s="13" t="s">
        <v>54</v>
      </c>
      <c r="B34" s="12"/>
      <c r="C34" s="12"/>
      <c r="D34" s="12"/>
      <c r="E34" s="12"/>
      <c r="F34" s="12">
        <v>0</v>
      </c>
      <c r="G34" s="12"/>
    </row>
    <row r="35" spans="1:8" ht="30">
      <c r="A35" s="13" t="s">
        <v>55</v>
      </c>
      <c r="B35" s="12"/>
      <c r="C35" s="12"/>
      <c r="D35" s="12"/>
      <c r="E35" s="12"/>
      <c r="F35" s="12">
        <v>0</v>
      </c>
      <c r="G35" s="12"/>
    </row>
    <row r="36" spans="1:8" ht="30">
      <c r="A36" s="13" t="s">
        <v>57</v>
      </c>
      <c r="B36" s="12"/>
      <c r="C36" s="12"/>
      <c r="D36" s="12"/>
      <c r="E36" s="12"/>
      <c r="F36" s="12">
        <v>0</v>
      </c>
      <c r="G36" s="12"/>
    </row>
    <row r="37" spans="1:8">
      <c r="A37" s="13" t="s">
        <v>58</v>
      </c>
      <c r="B37" s="12"/>
      <c r="C37" s="12"/>
      <c r="D37" s="12"/>
      <c r="E37" s="12"/>
      <c r="F37" s="12"/>
      <c r="G37" s="12">
        <v>0</v>
      </c>
    </row>
    <row r="38" spans="1:8">
      <c r="A38" s="13" t="s">
        <v>61</v>
      </c>
      <c r="B38" s="12"/>
      <c r="C38" s="12"/>
      <c r="D38" s="12"/>
      <c r="E38" s="12"/>
      <c r="F38" s="12"/>
      <c r="G38" s="12">
        <v>5</v>
      </c>
    </row>
    <row r="39" spans="1:8">
      <c r="A39" s="13" t="s">
        <v>62</v>
      </c>
      <c r="B39" s="12"/>
      <c r="C39" s="12"/>
      <c r="D39" s="12"/>
      <c r="E39" s="12"/>
      <c r="F39" s="12"/>
      <c r="G39" s="12">
        <v>5</v>
      </c>
    </row>
    <row r="40" spans="1:8">
      <c r="A40" s="13" t="s">
        <v>63</v>
      </c>
      <c r="B40" s="12"/>
      <c r="C40" s="12"/>
      <c r="D40" s="12"/>
      <c r="E40" s="12"/>
      <c r="F40" s="12"/>
      <c r="G40" s="12">
        <v>30</v>
      </c>
    </row>
    <row r="41" spans="1:8" ht="45">
      <c r="A41" s="13" t="s">
        <v>64</v>
      </c>
      <c r="B41" s="12"/>
      <c r="C41" s="12"/>
      <c r="D41" s="12"/>
      <c r="E41" s="12"/>
      <c r="F41" s="12"/>
      <c r="G41" s="12">
        <v>0</v>
      </c>
    </row>
    <row r="42" spans="1:8" ht="45">
      <c r="A42" s="13" t="s">
        <v>65</v>
      </c>
      <c r="B42" s="12"/>
      <c r="C42" s="12"/>
      <c r="D42" s="12"/>
      <c r="E42" s="12"/>
      <c r="F42" s="12"/>
      <c r="G42" s="12">
        <v>2</v>
      </c>
    </row>
    <row r="43" spans="1:8">
      <c r="A43" s="13" t="s">
        <v>66</v>
      </c>
      <c r="B43" s="12"/>
      <c r="C43" s="12"/>
      <c r="D43" s="12"/>
      <c r="E43" s="12"/>
      <c r="F43" s="12"/>
      <c r="G43" s="12">
        <v>1</v>
      </c>
    </row>
    <row r="44" spans="1:8">
      <c r="A44" s="13" t="s">
        <v>67</v>
      </c>
      <c r="B44" s="12"/>
      <c r="C44" s="12"/>
      <c r="D44" s="12"/>
      <c r="E44" s="12"/>
      <c r="F44" s="12"/>
      <c r="G44" s="12">
        <v>10</v>
      </c>
    </row>
    <row r="45" spans="1:8">
      <c r="A45" s="13" t="s">
        <v>70</v>
      </c>
      <c r="B45" s="12"/>
      <c r="C45" s="12"/>
      <c r="D45" s="12"/>
      <c r="E45" s="12"/>
      <c r="F45" s="12"/>
      <c r="G45" s="12">
        <v>1</v>
      </c>
    </row>
    <row r="46" spans="1:8">
      <c r="A46" s="13" t="s">
        <v>69</v>
      </c>
      <c r="B46" s="12"/>
      <c r="C46" s="12"/>
      <c r="D46" s="12"/>
      <c r="E46" s="12"/>
      <c r="F46" s="12"/>
      <c r="G46" s="12">
        <v>1</v>
      </c>
    </row>
    <row r="47" spans="1:8" ht="30">
      <c r="A47" s="13" t="s">
        <v>73</v>
      </c>
      <c r="B47" s="12"/>
      <c r="C47" s="12"/>
      <c r="D47" s="12"/>
      <c r="E47" s="12"/>
      <c r="F47" s="12"/>
      <c r="G47" s="12">
        <v>1</v>
      </c>
    </row>
    <row r="48" spans="1:8">
      <c r="A48" s="13" t="s">
        <v>74</v>
      </c>
      <c r="B48" s="12"/>
      <c r="C48" s="12"/>
      <c r="D48" s="12"/>
      <c r="E48" s="12"/>
      <c r="F48" s="12"/>
      <c r="G48" s="12"/>
      <c r="H48">
        <v>0</v>
      </c>
    </row>
    <row r="49" spans="1:9" ht="45">
      <c r="A49" s="13" t="s">
        <v>75</v>
      </c>
      <c r="B49" s="12"/>
      <c r="C49" s="12"/>
      <c r="D49" s="12"/>
      <c r="E49" s="12"/>
      <c r="F49" s="12"/>
      <c r="G49" s="12"/>
      <c r="H49">
        <v>0</v>
      </c>
    </row>
    <row r="50" spans="1:9">
      <c r="A50" s="13" t="s">
        <v>77</v>
      </c>
      <c r="B50" s="12"/>
      <c r="C50" s="12"/>
      <c r="D50" s="12"/>
      <c r="E50" s="12"/>
      <c r="F50" s="12"/>
      <c r="G50" s="12"/>
      <c r="H50">
        <v>0</v>
      </c>
    </row>
    <row r="51" spans="1:9" ht="45">
      <c r="A51" s="13" t="s">
        <v>78</v>
      </c>
      <c r="B51" s="12"/>
      <c r="C51" s="12"/>
      <c r="D51" s="12"/>
      <c r="E51" s="12"/>
      <c r="F51" s="12"/>
      <c r="G51" s="12"/>
      <c r="H51">
        <v>1</v>
      </c>
    </row>
    <row r="52" spans="1:9" ht="30">
      <c r="A52" s="13" t="s">
        <v>79</v>
      </c>
      <c r="B52" s="12"/>
      <c r="C52" s="12"/>
      <c r="D52" s="12"/>
      <c r="E52" s="12"/>
      <c r="F52" s="12"/>
      <c r="G52" s="12"/>
      <c r="H52">
        <v>1</v>
      </c>
    </row>
    <row r="53" spans="1:9" ht="30">
      <c r="A53" s="13" t="s">
        <v>80</v>
      </c>
      <c r="B53" s="12"/>
      <c r="C53" s="12"/>
      <c r="D53" s="12"/>
      <c r="E53" s="12"/>
      <c r="F53" s="12"/>
      <c r="G53" s="12"/>
      <c r="H53">
        <v>1</v>
      </c>
    </row>
    <row r="54" spans="1:9">
      <c r="A54" s="13" t="s">
        <v>81</v>
      </c>
      <c r="B54" s="12"/>
      <c r="C54" s="12"/>
      <c r="D54" s="12"/>
      <c r="E54" s="12"/>
      <c r="F54" s="12"/>
      <c r="G54" s="12"/>
      <c r="H54">
        <v>1</v>
      </c>
    </row>
    <row r="55" spans="1:9" ht="30">
      <c r="A55" s="13" t="s">
        <v>82</v>
      </c>
      <c r="B55" s="12"/>
      <c r="C55" s="12"/>
      <c r="D55" s="12"/>
      <c r="E55" s="12"/>
      <c r="F55" s="12"/>
      <c r="G55" s="12"/>
      <c r="H55">
        <v>1</v>
      </c>
    </row>
    <row r="56" spans="1:9" ht="30">
      <c r="A56" s="13" t="s">
        <v>83</v>
      </c>
      <c r="B56" s="12"/>
      <c r="C56" s="12"/>
      <c r="D56" s="12"/>
      <c r="E56" s="12"/>
      <c r="F56" s="12"/>
      <c r="G56" s="12"/>
      <c r="H56">
        <v>1</v>
      </c>
    </row>
    <row r="57" spans="1:9">
      <c r="A57" s="13" t="s">
        <v>84</v>
      </c>
      <c r="B57" s="12"/>
      <c r="C57" s="12"/>
      <c r="D57" s="12"/>
      <c r="E57" s="12"/>
      <c r="F57" s="12"/>
      <c r="G57" s="12"/>
      <c r="H57">
        <v>1</v>
      </c>
    </row>
    <row r="58" spans="1:9" ht="30">
      <c r="A58" s="13" t="s">
        <v>86</v>
      </c>
      <c r="B58" s="12"/>
      <c r="C58" s="12"/>
      <c r="D58" s="12"/>
      <c r="E58" s="12"/>
      <c r="F58" s="12"/>
      <c r="G58" s="12"/>
      <c r="I58">
        <v>1</v>
      </c>
    </row>
    <row r="59" spans="1:9" ht="30">
      <c r="A59" s="13" t="s">
        <v>87</v>
      </c>
      <c r="B59" s="12"/>
      <c r="C59" s="12"/>
      <c r="D59" s="12"/>
      <c r="E59" s="12"/>
      <c r="F59" s="12"/>
      <c r="G59" s="12"/>
      <c r="I59">
        <v>1</v>
      </c>
    </row>
    <row r="60" spans="1:9">
      <c r="A60" s="13" t="s">
        <v>89</v>
      </c>
      <c r="B60" s="12"/>
      <c r="C60" s="12"/>
      <c r="D60" s="12"/>
      <c r="E60" s="12"/>
      <c r="F60" s="12"/>
      <c r="G60" s="12"/>
      <c r="I60">
        <v>1</v>
      </c>
    </row>
    <row r="61" spans="1:9">
      <c r="A61" s="13" t="s">
        <v>90</v>
      </c>
      <c r="B61" s="12"/>
      <c r="C61" s="12"/>
      <c r="D61" s="12"/>
      <c r="E61" s="12"/>
      <c r="F61" s="12"/>
      <c r="G61" s="12"/>
      <c r="I61">
        <v>1</v>
      </c>
    </row>
    <row r="62" spans="1:9" ht="30">
      <c r="A62" s="13" t="s">
        <v>92</v>
      </c>
      <c r="B62" s="12"/>
      <c r="C62" s="12"/>
      <c r="D62" s="12"/>
      <c r="E62" s="12"/>
      <c r="F62" s="12"/>
      <c r="G62" s="12"/>
      <c r="I62">
        <v>1</v>
      </c>
    </row>
    <row r="63" spans="1:9" ht="30">
      <c r="A63" s="13" t="s">
        <v>93</v>
      </c>
      <c r="B63" s="12"/>
      <c r="C63" s="12"/>
      <c r="D63" s="12"/>
      <c r="E63" s="12"/>
      <c r="F63" s="12"/>
      <c r="G63" s="12"/>
      <c r="I63">
        <v>1</v>
      </c>
    </row>
    <row r="64" spans="1:9" ht="30">
      <c r="A64" s="13" t="s">
        <v>95</v>
      </c>
      <c r="B64" s="12"/>
      <c r="C64" s="12"/>
      <c r="D64" s="12"/>
      <c r="E64" s="12"/>
      <c r="F64" s="12"/>
      <c r="G64" s="12"/>
      <c r="I64">
        <v>1</v>
      </c>
    </row>
    <row r="65" spans="1:10">
      <c r="A65" s="13" t="s">
        <v>96</v>
      </c>
      <c r="B65" s="12"/>
      <c r="C65" s="12"/>
      <c r="D65" s="12"/>
      <c r="E65" s="12"/>
      <c r="F65" s="12"/>
      <c r="G65" s="12"/>
      <c r="I65">
        <v>1</v>
      </c>
    </row>
    <row r="66" spans="1:10" ht="30">
      <c r="A66" s="13" t="s">
        <v>99</v>
      </c>
      <c r="B66" s="12"/>
      <c r="C66" s="12"/>
      <c r="D66" s="12"/>
      <c r="E66" s="12"/>
      <c r="F66" s="12"/>
      <c r="G66" s="12"/>
      <c r="I66">
        <v>1</v>
      </c>
    </row>
    <row r="67" spans="1:10" ht="30">
      <c r="A67" s="13" t="s">
        <v>100</v>
      </c>
      <c r="B67" s="12"/>
      <c r="C67" s="12"/>
      <c r="D67" s="12"/>
      <c r="E67" s="12"/>
      <c r="F67" s="12"/>
      <c r="G67" s="12"/>
      <c r="I67">
        <v>1</v>
      </c>
    </row>
    <row r="68" spans="1:10">
      <c r="A68" s="13" t="s">
        <v>102</v>
      </c>
      <c r="B68" s="12"/>
      <c r="C68" s="12"/>
      <c r="D68" s="12"/>
      <c r="E68" s="12"/>
      <c r="F68" s="12"/>
      <c r="G68" s="12"/>
      <c r="I68">
        <v>1</v>
      </c>
    </row>
    <row r="69" spans="1:10" ht="30">
      <c r="A69" s="13" t="s">
        <v>103</v>
      </c>
      <c r="B69" s="12"/>
      <c r="C69" s="12"/>
      <c r="D69" s="12"/>
      <c r="E69" s="12"/>
      <c r="F69" s="12"/>
      <c r="G69" s="12"/>
      <c r="J69">
        <v>2</v>
      </c>
    </row>
    <row r="70" spans="1:10">
      <c r="A70" s="13" t="s">
        <v>106</v>
      </c>
      <c r="B70" s="12"/>
      <c r="C70" s="12"/>
      <c r="D70" s="12"/>
      <c r="E70" s="12"/>
      <c r="F70" s="12"/>
      <c r="G70" s="12"/>
      <c r="J70">
        <v>2</v>
      </c>
    </row>
    <row r="71" spans="1:10" ht="30">
      <c r="A71" s="13" t="s">
        <v>107</v>
      </c>
      <c r="B71" s="12"/>
      <c r="C71" s="12"/>
      <c r="D71" s="12"/>
      <c r="E71" s="12"/>
      <c r="F71" s="12"/>
      <c r="G71" s="12"/>
      <c r="J71">
        <v>2</v>
      </c>
    </row>
    <row r="72" spans="1:10" ht="45">
      <c r="A72" s="13" t="s">
        <v>109</v>
      </c>
      <c r="B72" s="12"/>
      <c r="C72" s="12"/>
      <c r="D72" s="12"/>
      <c r="E72" s="12"/>
      <c r="F72" s="12"/>
      <c r="G72" s="12"/>
      <c r="J72">
        <v>2</v>
      </c>
    </row>
    <row r="73" spans="1:10">
      <c r="A73" s="13" t="s">
        <v>111</v>
      </c>
      <c r="B73" s="12"/>
      <c r="C73" s="12"/>
      <c r="D73" s="12"/>
      <c r="E73" s="12"/>
      <c r="F73" s="12"/>
      <c r="G73" s="12"/>
      <c r="J73">
        <v>2</v>
      </c>
    </row>
    <row r="74" spans="1:10">
      <c r="A74" s="13" t="s">
        <v>112</v>
      </c>
      <c r="B74" s="12"/>
      <c r="C74" s="12"/>
      <c r="D74" s="12"/>
      <c r="E74" s="12"/>
      <c r="F74" s="12"/>
      <c r="G74" s="12"/>
      <c r="J74">
        <v>0</v>
      </c>
    </row>
  </sheetData>
  <mergeCells count="2">
    <mergeCell ref="B3:G3"/>
    <mergeCell ref="A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21" sqref="A21"/>
    </sheetView>
  </sheetViews>
  <sheetFormatPr defaultRowHeight="15"/>
  <cols>
    <col min="1" max="1" width="51.42578125" bestFit="1" customWidth="1"/>
    <col min="2" max="2" width="24.85546875" customWidth="1"/>
  </cols>
  <sheetData>
    <row r="1" spans="1:2">
      <c r="A1" s="12" t="s">
        <v>200</v>
      </c>
      <c r="B1" s="12" t="s">
        <v>184</v>
      </c>
    </row>
    <row r="2" spans="1:2" s="12" customFormat="1">
      <c r="A2" s="12" t="s">
        <v>370</v>
      </c>
      <c r="B2" s="12" t="s">
        <v>201</v>
      </c>
    </row>
    <row r="3" spans="1:2" s="12" customFormat="1">
      <c r="A3" s="12" t="s">
        <v>369</v>
      </c>
      <c r="B3" s="12" t="s">
        <v>202</v>
      </c>
    </row>
    <row r="4" spans="1:2" s="12" customFormat="1">
      <c r="A4" s="12" t="s">
        <v>368</v>
      </c>
      <c r="B4" s="12" t="s">
        <v>203</v>
      </c>
    </row>
    <row r="5" spans="1:2">
      <c r="A5" s="12" t="s">
        <v>371</v>
      </c>
      <c r="B5" s="12" t="s">
        <v>182</v>
      </c>
    </row>
    <row r="6" spans="1:2">
      <c r="A6" s="12" t="s">
        <v>372</v>
      </c>
      <c r="B6" s="12" t="s">
        <v>185</v>
      </c>
    </row>
    <row r="7" spans="1:2">
      <c r="A7" s="12" t="s">
        <v>373</v>
      </c>
      <c r="B7" s="12" t="s">
        <v>183</v>
      </c>
    </row>
    <row r="8" spans="1:2">
      <c r="A8" s="12" t="s">
        <v>376</v>
      </c>
      <c r="B8" s="12" t="s">
        <v>186</v>
      </c>
    </row>
    <row r="9" spans="1:2">
      <c r="A9" s="12" t="s">
        <v>187</v>
      </c>
      <c r="B9" s="12" t="s">
        <v>360</v>
      </c>
    </row>
    <row r="10" spans="1:2">
      <c r="A10" s="12" t="s">
        <v>188</v>
      </c>
      <c r="B10" s="12" t="s">
        <v>189</v>
      </c>
    </row>
    <row r="11" spans="1:2">
      <c r="A11" s="12" t="s">
        <v>374</v>
      </c>
      <c r="B11" s="12" t="s">
        <v>190</v>
      </c>
    </row>
    <row r="12" spans="1:2">
      <c r="A12" s="12" t="s">
        <v>375</v>
      </c>
      <c r="B12" s="12" t="s">
        <v>191</v>
      </c>
    </row>
    <row r="13" spans="1:2">
      <c r="A13" s="12" t="s">
        <v>358</v>
      </c>
      <c r="B13" s="12" t="s">
        <v>359</v>
      </c>
    </row>
    <row r="14" spans="1:2">
      <c r="A14" s="12" t="s">
        <v>377</v>
      </c>
      <c r="B14" s="12" t="s">
        <v>192</v>
      </c>
    </row>
    <row r="15" spans="1:2">
      <c r="A15" s="12" t="s">
        <v>193</v>
      </c>
      <c r="B15" s="12" t="s">
        <v>194</v>
      </c>
    </row>
    <row r="16" spans="1:2">
      <c r="A16" s="12" t="s">
        <v>378</v>
      </c>
      <c r="B16" s="12" t="s">
        <v>195</v>
      </c>
    </row>
    <row r="17" spans="1:2">
      <c r="A17" s="12" t="s">
        <v>196</v>
      </c>
      <c r="B17" s="12" t="s">
        <v>197</v>
      </c>
    </row>
    <row r="18" spans="1:2">
      <c r="A18" s="12" t="s">
        <v>198</v>
      </c>
      <c r="B18" s="12" t="s">
        <v>199</v>
      </c>
    </row>
    <row r="19" spans="1:2">
      <c r="A19" s="12" t="s">
        <v>361</v>
      </c>
      <c r="B19" s="12" t="s">
        <v>362</v>
      </c>
    </row>
    <row r="20" spans="1:2">
      <c r="A20" s="12" t="s">
        <v>365</v>
      </c>
      <c r="B20" s="12" t="s">
        <v>364</v>
      </c>
    </row>
    <row r="21" spans="1:2">
      <c r="A21" s="12" t="s">
        <v>366</v>
      </c>
      <c r="B21" s="12" t="s">
        <v>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81"/>
  <sheetViews>
    <sheetView topLeftCell="A45" workbookViewId="0">
      <selection activeCell="D78" sqref="D78"/>
    </sheetView>
  </sheetViews>
  <sheetFormatPr defaultRowHeight="15"/>
  <cols>
    <col min="1" max="1" width="23.140625" customWidth="1"/>
    <col min="2" max="2" width="34.42578125" style="13" customWidth="1"/>
    <col min="3" max="3" width="19.85546875" bestFit="1" customWidth="1"/>
  </cols>
  <sheetData>
    <row r="1" spans="1:4" s="12" customFormat="1">
      <c r="A1" s="12" t="s">
        <v>210</v>
      </c>
      <c r="B1" s="13"/>
    </row>
    <row r="2" spans="1:4">
      <c r="A2" s="12" t="s">
        <v>204</v>
      </c>
      <c r="B2" s="13" t="s">
        <v>262</v>
      </c>
      <c r="C2" s="12" t="s">
        <v>339</v>
      </c>
    </row>
    <row r="3" spans="1:4">
      <c r="A3" s="12" t="s">
        <v>205</v>
      </c>
      <c r="B3" s="13" t="s">
        <v>263</v>
      </c>
      <c r="C3" s="12" t="s">
        <v>340</v>
      </c>
    </row>
    <row r="4" spans="1:4">
      <c r="A4" s="12" t="s">
        <v>208</v>
      </c>
      <c r="B4" s="13" t="s">
        <v>264</v>
      </c>
      <c r="C4" s="12" t="s">
        <v>340</v>
      </c>
    </row>
    <row r="5" spans="1:4" ht="30">
      <c r="A5" s="12" t="s">
        <v>206</v>
      </c>
      <c r="B5" s="13" t="s">
        <v>265</v>
      </c>
      <c r="C5" s="12" t="s">
        <v>340</v>
      </c>
    </row>
    <row r="6" spans="1:4" ht="30">
      <c r="A6" s="12" t="s">
        <v>207</v>
      </c>
      <c r="B6" s="13" t="s">
        <v>266</v>
      </c>
      <c r="C6" s="12" t="s">
        <v>340</v>
      </c>
    </row>
    <row r="7" spans="1:4">
      <c r="A7" s="12" t="s">
        <v>209</v>
      </c>
      <c r="B7" s="13" t="s">
        <v>267</v>
      </c>
      <c r="C7" s="12" t="s">
        <v>341</v>
      </c>
    </row>
    <row r="9" spans="1:4">
      <c r="A9" s="12" t="s">
        <v>223</v>
      </c>
    </row>
    <row r="10" spans="1:4">
      <c r="A10" s="12" t="s">
        <v>211</v>
      </c>
      <c r="B10" s="13" t="s">
        <v>262</v>
      </c>
      <c r="C10" s="12" t="s">
        <v>339</v>
      </c>
    </row>
    <row r="11" spans="1:4">
      <c r="A11" s="12" t="s">
        <v>212</v>
      </c>
      <c r="B11" s="13" t="s">
        <v>268</v>
      </c>
      <c r="C11" s="12" t="s">
        <v>340</v>
      </c>
    </row>
    <row r="12" spans="1:4">
      <c r="A12" s="12" t="s">
        <v>213</v>
      </c>
      <c r="B12" s="13" t="s">
        <v>269</v>
      </c>
      <c r="C12" s="12" t="s">
        <v>340</v>
      </c>
    </row>
    <row r="13" spans="1:4">
      <c r="A13" s="12" t="s">
        <v>214</v>
      </c>
      <c r="B13" s="13" t="s">
        <v>270</v>
      </c>
      <c r="C13" s="12" t="s">
        <v>340</v>
      </c>
    </row>
    <row r="14" spans="1:4">
      <c r="A14" s="12" t="s">
        <v>215</v>
      </c>
      <c r="B14" s="13" t="s">
        <v>271</v>
      </c>
      <c r="C14" s="12" t="s">
        <v>340</v>
      </c>
    </row>
    <row r="15" spans="1:4">
      <c r="A15" s="12" t="s">
        <v>216</v>
      </c>
      <c r="B15" s="13" t="s">
        <v>272</v>
      </c>
      <c r="C15" s="12" t="s">
        <v>340</v>
      </c>
    </row>
    <row r="16" spans="1:4">
      <c r="A16" s="12" t="s">
        <v>217</v>
      </c>
      <c r="B16" s="13" t="s">
        <v>273</v>
      </c>
      <c r="C16" s="12" t="s">
        <v>340</v>
      </c>
      <c r="D16" s="12" t="s">
        <v>349</v>
      </c>
    </row>
    <row r="17" spans="1:4">
      <c r="A17" s="12" t="s">
        <v>218</v>
      </c>
      <c r="B17" s="13" t="s">
        <v>274</v>
      </c>
      <c r="C17" s="12" t="s">
        <v>339</v>
      </c>
      <c r="D17" s="12" t="s">
        <v>348</v>
      </c>
    </row>
    <row r="18" spans="1:4">
      <c r="A18" s="12" t="s">
        <v>219</v>
      </c>
      <c r="B18" s="13" t="s">
        <v>275</v>
      </c>
      <c r="C18" s="12" t="s">
        <v>340</v>
      </c>
      <c r="D18" s="12" t="s">
        <v>351</v>
      </c>
    </row>
    <row r="19" spans="1:4">
      <c r="A19" s="12" t="s">
        <v>220</v>
      </c>
      <c r="B19" s="13" t="s">
        <v>276</v>
      </c>
      <c r="C19" s="12" t="s">
        <v>340</v>
      </c>
      <c r="D19" s="12" t="s">
        <v>350</v>
      </c>
    </row>
    <row r="20" spans="1:4">
      <c r="A20" s="12" t="s">
        <v>221</v>
      </c>
      <c r="B20" s="13" t="s">
        <v>277</v>
      </c>
      <c r="C20" s="12" t="s">
        <v>342</v>
      </c>
    </row>
    <row r="22" spans="1:4">
      <c r="A22" s="12" t="s">
        <v>222</v>
      </c>
    </row>
    <row r="23" spans="1:4">
      <c r="A23" s="12" t="s">
        <v>231</v>
      </c>
      <c r="B23" s="13" t="s">
        <v>278</v>
      </c>
      <c r="C23" s="12" t="s">
        <v>343</v>
      </c>
    </row>
    <row r="24" spans="1:4">
      <c r="A24" s="12" t="s">
        <v>224</v>
      </c>
      <c r="B24" s="13" t="s">
        <v>279</v>
      </c>
      <c r="C24" s="12" t="s">
        <v>344</v>
      </c>
    </row>
    <row r="25" spans="1:4">
      <c r="A25" s="12" t="s">
        <v>225</v>
      </c>
      <c r="B25" s="13" t="s">
        <v>280</v>
      </c>
      <c r="C25" s="12" t="s">
        <v>345</v>
      </c>
    </row>
    <row r="26" spans="1:4">
      <c r="A26" s="12" t="s">
        <v>226</v>
      </c>
      <c r="B26" s="13" t="s">
        <v>281</v>
      </c>
      <c r="C26" s="12" t="s">
        <v>342</v>
      </c>
    </row>
    <row r="27" spans="1:4">
      <c r="A27" s="12" t="s">
        <v>227</v>
      </c>
      <c r="B27" s="13" t="s">
        <v>282</v>
      </c>
      <c r="C27" s="12" t="s">
        <v>342</v>
      </c>
    </row>
    <row r="28" spans="1:4">
      <c r="A28" s="12" t="s">
        <v>228</v>
      </c>
      <c r="B28" s="13" t="s">
        <v>283</v>
      </c>
      <c r="C28" s="12" t="s">
        <v>340</v>
      </c>
    </row>
    <row r="29" spans="1:4">
      <c r="A29" s="12" t="s">
        <v>229</v>
      </c>
      <c r="B29" s="13" t="s">
        <v>284</v>
      </c>
      <c r="C29" s="12" t="s">
        <v>340</v>
      </c>
    </row>
    <row r="30" spans="1:4">
      <c r="A30" s="12" t="s">
        <v>230</v>
      </c>
      <c r="B30" s="13" t="s">
        <v>285</v>
      </c>
      <c r="C30" s="12" t="s">
        <v>342</v>
      </c>
    </row>
    <row r="32" spans="1:4">
      <c r="A32" s="12" t="s">
        <v>232</v>
      </c>
    </row>
    <row r="33" spans="1:4">
      <c r="A33" s="12" t="s">
        <v>233</v>
      </c>
      <c r="B33" s="13" t="s">
        <v>286</v>
      </c>
      <c r="C33" s="12" t="s">
        <v>339</v>
      </c>
    </row>
    <row r="34" spans="1:4">
      <c r="A34" s="12" t="s">
        <v>234</v>
      </c>
      <c r="B34" s="13" t="s">
        <v>287</v>
      </c>
      <c r="C34" s="12" t="s">
        <v>340</v>
      </c>
    </row>
    <row r="35" spans="1:4">
      <c r="A35" s="12" t="s">
        <v>235</v>
      </c>
      <c r="B35" s="13" t="s">
        <v>288</v>
      </c>
      <c r="C35" s="12" t="s">
        <v>340</v>
      </c>
    </row>
    <row r="36" spans="1:4">
      <c r="A36" s="12" t="s">
        <v>236</v>
      </c>
      <c r="B36" s="13" t="s">
        <v>289</v>
      </c>
      <c r="C36" s="12" t="s">
        <v>340</v>
      </c>
      <c r="D36" s="12" t="s">
        <v>352</v>
      </c>
    </row>
    <row r="37" spans="1:4">
      <c r="A37" s="12" t="s">
        <v>237</v>
      </c>
      <c r="B37" s="13" t="s">
        <v>290</v>
      </c>
      <c r="C37" s="12" t="s">
        <v>342</v>
      </c>
    </row>
    <row r="39" spans="1:4">
      <c r="A39" s="12" t="s">
        <v>238</v>
      </c>
    </row>
    <row r="40" spans="1:4">
      <c r="A40" s="12" t="s">
        <v>239</v>
      </c>
      <c r="B40" s="13" t="s">
        <v>291</v>
      </c>
      <c r="C40" s="12" t="s">
        <v>339</v>
      </c>
    </row>
    <row r="41" spans="1:4">
      <c r="A41" s="12" t="s">
        <v>231</v>
      </c>
      <c r="B41" s="13" t="s">
        <v>292</v>
      </c>
      <c r="C41" s="12" t="s">
        <v>343</v>
      </c>
    </row>
    <row r="42" spans="1:4">
      <c r="A42" s="12" t="s">
        <v>240</v>
      </c>
      <c r="B42" s="13" t="s">
        <v>293</v>
      </c>
      <c r="C42" s="12" t="s">
        <v>346</v>
      </c>
    </row>
    <row r="43" spans="1:4">
      <c r="A43" s="12" t="s">
        <v>241</v>
      </c>
      <c r="B43" s="13" t="s">
        <v>294</v>
      </c>
      <c r="C43" s="12" t="s">
        <v>340</v>
      </c>
      <c r="D43" s="12" t="s">
        <v>353</v>
      </c>
    </row>
    <row r="44" spans="1:4" ht="30">
      <c r="A44" s="12" t="s">
        <v>242</v>
      </c>
      <c r="B44" s="13" t="s">
        <v>295</v>
      </c>
      <c r="C44" s="12" t="s">
        <v>347</v>
      </c>
    </row>
    <row r="45" spans="1:4" ht="30">
      <c r="A45" s="12" t="s">
        <v>243</v>
      </c>
      <c r="B45" s="13" t="s">
        <v>297</v>
      </c>
      <c r="C45" s="12" t="s">
        <v>340</v>
      </c>
      <c r="D45" s="12"/>
    </row>
    <row r="46" spans="1:4">
      <c r="A46" s="12" t="s">
        <v>299</v>
      </c>
      <c r="B46" s="13" t="s">
        <v>298</v>
      </c>
      <c r="C46" s="12" t="s">
        <v>340</v>
      </c>
    </row>
    <row r="47" spans="1:4">
      <c r="A47" s="12" t="s">
        <v>244</v>
      </c>
      <c r="B47" s="13" t="s">
        <v>300</v>
      </c>
      <c r="C47" s="12" t="s">
        <v>340</v>
      </c>
    </row>
    <row r="48" spans="1:4" s="12" customFormat="1">
      <c r="A48" s="12" t="s">
        <v>296</v>
      </c>
      <c r="B48" s="13" t="s">
        <v>301</v>
      </c>
      <c r="C48" s="12" t="s">
        <v>342</v>
      </c>
    </row>
    <row r="50" spans="1:3">
      <c r="A50" s="12" t="s">
        <v>245</v>
      </c>
    </row>
    <row r="51" spans="1:3">
      <c r="A51" s="12" t="s">
        <v>246</v>
      </c>
      <c r="B51" s="13" t="s">
        <v>302</v>
      </c>
      <c r="C51" s="12" t="s">
        <v>339</v>
      </c>
    </row>
    <row r="52" spans="1:3">
      <c r="A52" s="12" t="s">
        <v>247</v>
      </c>
      <c r="B52" s="13" t="s">
        <v>303</v>
      </c>
      <c r="C52" s="12" t="s">
        <v>340</v>
      </c>
    </row>
    <row r="53" spans="1:3">
      <c r="A53" s="12" t="s">
        <v>248</v>
      </c>
      <c r="B53" s="13" t="s">
        <v>304</v>
      </c>
      <c r="C53" s="12" t="s">
        <v>340</v>
      </c>
    </row>
    <row r="54" spans="1:3">
      <c r="A54" s="12" t="s">
        <v>249</v>
      </c>
      <c r="B54" s="13" t="s">
        <v>305</v>
      </c>
      <c r="C54" s="12" t="s">
        <v>340</v>
      </c>
    </row>
    <row r="56" spans="1:3">
      <c r="A56" s="12" t="s">
        <v>256</v>
      </c>
    </row>
    <row r="57" spans="1:3">
      <c r="A57" s="12" t="s">
        <v>257</v>
      </c>
      <c r="B57" s="13" t="s">
        <v>306</v>
      </c>
      <c r="C57" s="12" t="s">
        <v>339</v>
      </c>
    </row>
    <row r="58" spans="1:3">
      <c r="A58" s="12" t="s">
        <v>258</v>
      </c>
      <c r="B58" s="13" t="s">
        <v>307</v>
      </c>
      <c r="C58" s="12" t="s">
        <v>340</v>
      </c>
    </row>
    <row r="59" spans="1:3">
      <c r="A59" s="12" t="s">
        <v>259</v>
      </c>
      <c r="B59" s="13" t="s">
        <v>308</v>
      </c>
      <c r="C59" s="12" t="s">
        <v>340</v>
      </c>
    </row>
    <row r="60" spans="1:3" s="12" customFormat="1">
      <c r="A60" s="12" t="s">
        <v>311</v>
      </c>
      <c r="B60" s="13" t="s">
        <v>312</v>
      </c>
      <c r="C60" s="12" t="s">
        <v>340</v>
      </c>
    </row>
    <row r="61" spans="1:3">
      <c r="A61" s="12" t="s">
        <v>260</v>
      </c>
      <c r="B61" s="13" t="s">
        <v>309</v>
      </c>
      <c r="C61" s="12" t="s">
        <v>340</v>
      </c>
    </row>
    <row r="62" spans="1:3">
      <c r="A62" s="12" t="s">
        <v>261</v>
      </c>
      <c r="B62" s="13" t="s">
        <v>310</v>
      </c>
      <c r="C62" s="12" t="s">
        <v>342</v>
      </c>
    </row>
    <row r="63" spans="1:3" s="12" customFormat="1">
      <c r="B63" s="13"/>
    </row>
    <row r="64" spans="1:3">
      <c r="A64" s="12" t="s">
        <v>250</v>
      </c>
    </row>
    <row r="65" spans="1:4">
      <c r="A65" s="12" t="s">
        <v>251</v>
      </c>
      <c r="B65" s="13" t="s">
        <v>313</v>
      </c>
      <c r="C65" s="12" t="s">
        <v>339</v>
      </c>
    </row>
    <row r="66" spans="1:4">
      <c r="A66" s="12" t="s">
        <v>252</v>
      </c>
      <c r="B66" s="13" t="s">
        <v>314</v>
      </c>
      <c r="C66" s="12" t="s">
        <v>340</v>
      </c>
    </row>
    <row r="67" spans="1:4">
      <c r="A67" s="12" t="s">
        <v>253</v>
      </c>
      <c r="B67" s="13" t="s">
        <v>315</v>
      </c>
      <c r="C67" s="12" t="s">
        <v>340</v>
      </c>
    </row>
    <row r="68" spans="1:4">
      <c r="A68" s="12" t="s">
        <v>254</v>
      </c>
      <c r="B68" s="13" t="s">
        <v>316</v>
      </c>
      <c r="C68" s="12" t="s">
        <v>340</v>
      </c>
    </row>
    <row r="69" spans="1:4">
      <c r="A69" s="12" t="s">
        <v>255</v>
      </c>
      <c r="B69" s="13" t="s">
        <v>317</v>
      </c>
      <c r="C69" s="12" t="s">
        <v>342</v>
      </c>
    </row>
    <row r="71" spans="1:4">
      <c r="A71" s="12" t="s">
        <v>318</v>
      </c>
    </row>
    <row r="72" spans="1:4">
      <c r="A72" s="12" t="s">
        <v>319</v>
      </c>
      <c r="B72" s="13" t="s">
        <v>329</v>
      </c>
      <c r="C72" s="12" t="s">
        <v>339</v>
      </c>
    </row>
    <row r="73" spans="1:4">
      <c r="A73" s="12" t="s">
        <v>320</v>
      </c>
      <c r="B73" s="13" t="s">
        <v>330</v>
      </c>
      <c r="C73" s="12" t="s">
        <v>340</v>
      </c>
    </row>
    <row r="74" spans="1:4">
      <c r="A74" s="12" t="s">
        <v>321</v>
      </c>
      <c r="B74" s="13" t="s">
        <v>331</v>
      </c>
      <c r="C74" s="12" t="s">
        <v>340</v>
      </c>
    </row>
    <row r="75" spans="1:4">
      <c r="A75" s="12" t="s">
        <v>322</v>
      </c>
      <c r="B75" s="13" t="s">
        <v>332</v>
      </c>
      <c r="C75" s="12" t="s">
        <v>340</v>
      </c>
    </row>
    <row r="76" spans="1:4">
      <c r="A76" s="12" t="s">
        <v>323</v>
      </c>
      <c r="B76" s="13" t="s">
        <v>333</v>
      </c>
      <c r="C76" s="12" t="s">
        <v>340</v>
      </c>
    </row>
    <row r="77" spans="1:4">
      <c r="A77" s="12" t="s">
        <v>324</v>
      </c>
      <c r="B77" s="13" t="s">
        <v>334</v>
      </c>
      <c r="C77" s="12" t="s">
        <v>340</v>
      </c>
    </row>
    <row r="78" spans="1:4">
      <c r="A78" s="12" t="s">
        <v>325</v>
      </c>
      <c r="B78" s="13" t="s">
        <v>335</v>
      </c>
      <c r="C78" s="12" t="s">
        <v>340</v>
      </c>
      <c r="D78" s="12" t="s">
        <v>357</v>
      </c>
    </row>
    <row r="79" spans="1:4">
      <c r="A79" s="12" t="s">
        <v>326</v>
      </c>
      <c r="B79" s="13" t="s">
        <v>336</v>
      </c>
      <c r="C79" s="12" t="s">
        <v>339</v>
      </c>
      <c r="D79" s="12" t="s">
        <v>354</v>
      </c>
    </row>
    <row r="80" spans="1:4">
      <c r="A80" s="12" t="s">
        <v>327</v>
      </c>
      <c r="B80" s="13" t="s">
        <v>337</v>
      </c>
      <c r="C80" s="12" t="s">
        <v>340</v>
      </c>
      <c r="D80" s="12" t="s">
        <v>355</v>
      </c>
    </row>
    <row r="81" spans="1:4">
      <c r="A81" s="12" t="s">
        <v>328</v>
      </c>
      <c r="B81" s="13" t="s">
        <v>338</v>
      </c>
      <c r="C81" s="12" t="s">
        <v>340</v>
      </c>
      <c r="D81" s="12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Tasks</vt:lpstr>
      <vt:lpstr>Benefits</vt:lpstr>
      <vt:lpstr>Economic Feasability</vt:lpstr>
      <vt:lpstr>Costs</vt:lpstr>
      <vt:lpstr>Work Log</vt:lpstr>
      <vt:lpstr>Event List and Resulting Use Ca</vt:lpstr>
      <vt:lpstr>attributelist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2011-09-21T17:28:31Z</cp:lastPrinted>
  <dcterms:created xsi:type="dcterms:W3CDTF">2011-09-09T15:57:47Z</dcterms:created>
  <dcterms:modified xsi:type="dcterms:W3CDTF">2011-12-09T14:29:35Z</dcterms:modified>
</cp:coreProperties>
</file>