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B61D125B-5D06-4B16-8B03-AEC1C2DC38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F3" i="1"/>
  <c r="G3" i="1" s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<sst xmlns="http://schemas.openxmlformats.org/spreadsheetml/2006/main" count="102" uniqueCount="38">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</sst>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34" zoomScale="160" zoomScaleNormal="160" workbookViewId="0">
      <selection activeCell="D30" sqref="D30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1</v>
      </c>
      <c r="B2" t="s">
        <v>5</v>
      </c>
      <c r="C2" t="s">
        <v>6</v>
      </c>
      <c r="D2">
        <v>35</v>
      </c>
      <c r="E2">
        <v>300</v>
      </c>
      <c r="F2">
        <v>1.5</v>
      </c>
      <c r="G2">
        <f t="shared" ref="G2:G25" si="0">IF(D2="",0,D2*F2)</f>
        <v>52.5</v>
      </c>
      <c r="H2">
        <f>VLOOKUP(C2,Vehicle_Params!$A:$B,2,FALSE)</f>
        <v>1</v>
      </c>
      <c r="I2">
        <f t="shared" ref="I2:I25" si="1">IF(D2="",0,D2*H2)</f>
        <v>35</v>
      </c>
      <c r="J2">
        <f t="shared" ref="J2:J25" si="2">IF(E2=0,0,G2*3600/E2)</f>
        <v>630</v>
      </c>
      <c r="K2">
        <f t="shared" ref="K2:K25" si="3">IF(E2=0,0,IF(D2="",0,D2*3600/E2))</f>
        <v>420</v>
      </c>
    </row>
    <row r="3" spans="1:11" x14ac:dyDescent="0.25">
      <c r="A3">
        <v>1</v>
      </c>
      <c r="B3" t="s">
        <v>5</v>
      </c>
      <c r="C3" t="s">
        <v>7</v>
      </c>
      <c r="D3">
        <v>23</v>
      </c>
      <c r="E3">
        <v>300</v>
      </c>
      <c r="F3">
        <f>VLOOKUP(C3,Vehicle_Params!$A:$C,3,FALSE)</f>
        <v>1.2</v>
      </c>
      <c r="G3">
        <f t="shared" si="0"/>
        <v>27.599999999999998</v>
      </c>
      <c r="H3">
        <f>VLOOKUP(C3,Vehicle_Params!$A:$B,2,FALSE)</f>
        <v>0.35</v>
      </c>
      <c r="I3">
        <f t="shared" si="1"/>
        <v>8.0499999999999989</v>
      </c>
      <c r="J3">
        <f t="shared" si="2"/>
        <v>331.19999999999993</v>
      </c>
      <c r="K3">
        <f t="shared" si="3"/>
        <v>276</v>
      </c>
    </row>
    <row r="4" spans="1:11" x14ac:dyDescent="0.25">
      <c r="A4">
        <v>1</v>
      </c>
      <c r="B4" t="s">
        <v>5</v>
      </c>
      <c r="C4" t="s">
        <v>8</v>
      </c>
      <c r="D4">
        <v>9</v>
      </c>
      <c r="E4">
        <v>300</v>
      </c>
      <c r="F4">
        <f>VLOOKUP(C4,Vehicle_Params!$A:$C,3,FALSE)</f>
        <v>10</v>
      </c>
      <c r="G4">
        <f t="shared" si="0"/>
        <v>90</v>
      </c>
      <c r="H4">
        <f>VLOOKUP(C4,Vehicle_Params!$A:$B,2,FALSE)</f>
        <v>1.8</v>
      </c>
      <c r="I4">
        <f t="shared" si="1"/>
        <v>16.2</v>
      </c>
      <c r="J4">
        <f t="shared" si="2"/>
        <v>1080</v>
      </c>
      <c r="K4">
        <f t="shared" si="3"/>
        <v>108</v>
      </c>
    </row>
    <row r="5" spans="1:11" x14ac:dyDescent="0.25">
      <c r="A5">
        <v>1</v>
      </c>
      <c r="B5" t="s">
        <v>5</v>
      </c>
      <c r="C5" t="s">
        <v>9</v>
      </c>
      <c r="D5">
        <v>3</v>
      </c>
      <c r="E5">
        <v>300</v>
      </c>
      <c r="F5">
        <f>VLOOKUP(C5,Vehicle_Params!$A:$C,3,FALSE)</f>
        <v>30</v>
      </c>
      <c r="G5">
        <f t="shared" si="0"/>
        <v>90</v>
      </c>
      <c r="H5">
        <f>VLOOKUP(C5,Vehicle_Params!$A:$B,2,FALSE)</f>
        <v>2.8</v>
      </c>
      <c r="I5">
        <f t="shared" si="1"/>
        <v>8.3999999999999986</v>
      </c>
      <c r="J5">
        <f t="shared" si="2"/>
        <v>1080</v>
      </c>
      <c r="K5">
        <f t="shared" si="3"/>
        <v>36</v>
      </c>
    </row>
    <row r="6" spans="1:11" x14ac:dyDescent="0.25">
      <c r="A6">
        <v>1</v>
      </c>
      <c r="B6" t="s">
        <v>5</v>
      </c>
      <c r="C6" t="s">
        <v>10</v>
      </c>
      <c r="D6">
        <v>0</v>
      </c>
      <c r="E6">
        <v>300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1</v>
      </c>
      <c r="B7" t="s">
        <v>5</v>
      </c>
      <c r="C7" t="s">
        <v>11</v>
      </c>
      <c r="D7">
        <v>6</v>
      </c>
      <c r="E7">
        <v>300</v>
      </c>
      <c r="F7">
        <f>VLOOKUP(C7,Vehicle_Params!$A:$C,3,FALSE)</f>
        <v>2</v>
      </c>
      <c r="G7">
        <f t="shared" si="0"/>
        <v>12</v>
      </c>
      <c r="H7">
        <f>VLOOKUP(C7,Vehicle_Params!$A:$B,2,FALSE)</f>
        <v>0.6</v>
      </c>
      <c r="I7">
        <f t="shared" si="1"/>
        <v>3.5999999999999996</v>
      </c>
      <c r="J7">
        <f t="shared" si="2"/>
        <v>144</v>
      </c>
      <c r="K7">
        <f t="shared" si="3"/>
        <v>72</v>
      </c>
    </row>
    <row r="8" spans="1:11" x14ac:dyDescent="0.25">
      <c r="A8">
        <v>1</v>
      </c>
      <c r="B8" t="s">
        <v>12</v>
      </c>
      <c r="C8" t="s">
        <v>6</v>
      </c>
      <c r="D8">
        <v>14</v>
      </c>
      <c r="E8">
        <v>300</v>
      </c>
      <c r="F8">
        <f>VLOOKUP(C8,Vehicle_Params!$A:$C,3,FALSE)</f>
        <v>1.5</v>
      </c>
      <c r="G8">
        <f t="shared" si="0"/>
        <v>21</v>
      </c>
      <c r="H8">
        <f>VLOOKUP(C8,Vehicle_Params!$A:$B,2,FALSE)</f>
        <v>1</v>
      </c>
      <c r="I8">
        <f t="shared" si="1"/>
        <v>14</v>
      </c>
      <c r="J8">
        <f t="shared" si="2"/>
        <v>252</v>
      </c>
      <c r="K8">
        <f t="shared" si="3"/>
        <v>168</v>
      </c>
    </row>
    <row r="9" spans="1:11" x14ac:dyDescent="0.25">
      <c r="A9">
        <v>1</v>
      </c>
      <c r="B9" t="s">
        <v>12</v>
      </c>
      <c r="C9" t="s">
        <v>7</v>
      </c>
      <c r="D9">
        <v>9</v>
      </c>
      <c r="E9">
        <v>300</v>
      </c>
      <c r="F9">
        <f>VLOOKUP(C9,Vehicle_Params!$A:$C,3,FALSE)</f>
        <v>1.2</v>
      </c>
      <c r="G9">
        <f t="shared" si="0"/>
        <v>10.799999999999999</v>
      </c>
      <c r="H9">
        <f>VLOOKUP(C9,Vehicle_Params!$A:$B,2,FALSE)</f>
        <v>0.35</v>
      </c>
      <c r="I9">
        <f t="shared" si="1"/>
        <v>3.15</v>
      </c>
      <c r="J9">
        <f t="shared" si="2"/>
        <v>129.59999999999997</v>
      </c>
      <c r="K9">
        <f t="shared" si="3"/>
        <v>108</v>
      </c>
    </row>
    <row r="10" spans="1:11" x14ac:dyDescent="0.25">
      <c r="A10">
        <v>1</v>
      </c>
      <c r="B10" t="s">
        <v>12</v>
      </c>
      <c r="C10" t="s">
        <v>8</v>
      </c>
      <c r="D10">
        <v>7</v>
      </c>
      <c r="E10">
        <v>300</v>
      </c>
      <c r="F10">
        <f>VLOOKUP(C10,Vehicle_Params!$A:$C,3,FALSE)</f>
        <v>10</v>
      </c>
      <c r="G10">
        <f t="shared" si="0"/>
        <v>70</v>
      </c>
      <c r="H10">
        <f>VLOOKUP(C10,Vehicle_Params!$A:$B,2,FALSE)</f>
        <v>1.8</v>
      </c>
      <c r="I10">
        <f t="shared" si="1"/>
        <v>12.6</v>
      </c>
      <c r="J10">
        <f t="shared" si="2"/>
        <v>840</v>
      </c>
      <c r="K10">
        <f t="shared" si="3"/>
        <v>84</v>
      </c>
    </row>
    <row r="11" spans="1:11" x14ac:dyDescent="0.25">
      <c r="A11">
        <v>1</v>
      </c>
      <c r="B11" t="s">
        <v>12</v>
      </c>
      <c r="C11" t="s">
        <v>9</v>
      </c>
      <c r="D11">
        <v>2</v>
      </c>
      <c r="E11">
        <v>300</v>
      </c>
      <c r="F11">
        <f>VLOOKUP(C11,Vehicle_Params!$A:$C,3,FALSE)</f>
        <v>30</v>
      </c>
      <c r="G11">
        <f t="shared" si="0"/>
        <v>60</v>
      </c>
      <c r="H11">
        <f>VLOOKUP(C11,Vehicle_Params!$A:$B,2,FALSE)</f>
        <v>2.8</v>
      </c>
      <c r="I11">
        <f t="shared" si="1"/>
        <v>5.6</v>
      </c>
      <c r="J11">
        <f t="shared" si="2"/>
        <v>720</v>
      </c>
      <c r="K11">
        <f t="shared" si="3"/>
        <v>24</v>
      </c>
    </row>
    <row r="12" spans="1:11" x14ac:dyDescent="0.25">
      <c r="A12">
        <v>1</v>
      </c>
      <c r="B12" t="s">
        <v>12</v>
      </c>
      <c r="C12" t="s">
        <v>10</v>
      </c>
      <c r="D12">
        <v>1</v>
      </c>
      <c r="E12">
        <v>300</v>
      </c>
      <c r="F12">
        <f>VLOOKUP(C12,Vehicle_Params!$A:$C,3,FALSE)</f>
        <v>1</v>
      </c>
      <c r="G12">
        <f t="shared" si="0"/>
        <v>1</v>
      </c>
      <c r="H12">
        <f>VLOOKUP(C12,Vehicle_Params!$A:$B,2,FALSE)</f>
        <v>2.6</v>
      </c>
      <c r="I12">
        <f t="shared" si="1"/>
        <v>2.6</v>
      </c>
      <c r="J12">
        <f t="shared" si="2"/>
        <v>12</v>
      </c>
      <c r="K12">
        <f t="shared" si="3"/>
        <v>12</v>
      </c>
    </row>
    <row r="13" spans="1:11" x14ac:dyDescent="0.25">
      <c r="A13">
        <v>1</v>
      </c>
      <c r="B13" t="s">
        <v>12</v>
      </c>
      <c r="C13" t="s">
        <v>11</v>
      </c>
      <c r="D13">
        <v>1</v>
      </c>
      <c r="E13">
        <v>300</v>
      </c>
      <c r="F13">
        <f>VLOOKUP(C13,Vehicle_Params!$A:$C,3,FALSE)</f>
        <v>2</v>
      </c>
      <c r="G13">
        <f t="shared" si="0"/>
        <v>2</v>
      </c>
      <c r="H13">
        <f>VLOOKUP(C13,Vehicle_Params!$A:$B,2,FALSE)</f>
        <v>0.6</v>
      </c>
      <c r="I13">
        <f t="shared" si="1"/>
        <v>0.6</v>
      </c>
      <c r="J13">
        <f t="shared" si="2"/>
        <v>24</v>
      </c>
      <c r="K13">
        <f t="shared" si="3"/>
        <v>12</v>
      </c>
    </row>
    <row r="14" spans="1:11" x14ac:dyDescent="0.25">
      <c r="A14">
        <v>1</v>
      </c>
      <c r="B14" t="s">
        <v>13</v>
      </c>
      <c r="C14" t="s">
        <v>6</v>
      </c>
      <c r="D14">
        <v>48</v>
      </c>
      <c r="E14">
        <v>300</v>
      </c>
      <c r="F14">
        <f>VLOOKUP(C14,Vehicle_Params!$A:$C,3,FALSE)</f>
        <v>1.5</v>
      </c>
      <c r="G14">
        <f t="shared" si="0"/>
        <v>72</v>
      </c>
      <c r="H14">
        <f>VLOOKUP(C14,Vehicle_Params!$A:$B,2,FALSE)</f>
        <v>1</v>
      </c>
      <c r="I14">
        <f t="shared" si="1"/>
        <v>48</v>
      </c>
      <c r="J14">
        <f t="shared" si="2"/>
        <v>864</v>
      </c>
      <c r="K14">
        <f t="shared" si="3"/>
        <v>576</v>
      </c>
    </row>
    <row r="15" spans="1:11" x14ac:dyDescent="0.25">
      <c r="A15">
        <v>1</v>
      </c>
      <c r="B15" t="s">
        <v>13</v>
      </c>
      <c r="C15" t="s">
        <v>7</v>
      </c>
      <c r="D15">
        <v>24</v>
      </c>
      <c r="E15">
        <v>300</v>
      </c>
      <c r="F15">
        <f>VLOOKUP(C15,Vehicle_Params!$A:$C,3,FALSE)</f>
        <v>1.2</v>
      </c>
      <c r="G15">
        <f t="shared" si="0"/>
        <v>28.799999999999997</v>
      </c>
      <c r="H15">
        <f>VLOOKUP(C15,Vehicle_Params!$A:$B,2,FALSE)</f>
        <v>0.35</v>
      </c>
      <c r="I15">
        <f t="shared" si="1"/>
        <v>8.3999999999999986</v>
      </c>
      <c r="J15">
        <f t="shared" si="2"/>
        <v>345.59999999999997</v>
      </c>
      <c r="K15">
        <f t="shared" si="3"/>
        <v>288</v>
      </c>
    </row>
    <row r="16" spans="1:11" x14ac:dyDescent="0.25">
      <c r="A16">
        <v>1</v>
      </c>
      <c r="B16" t="s">
        <v>13</v>
      </c>
      <c r="C16" t="s">
        <v>8</v>
      </c>
      <c r="D16">
        <v>12</v>
      </c>
      <c r="E16">
        <v>300</v>
      </c>
      <c r="F16">
        <f>VLOOKUP(C16,Vehicle_Params!$A:$C,3,FALSE)</f>
        <v>10</v>
      </c>
      <c r="G16">
        <f t="shared" si="0"/>
        <v>120</v>
      </c>
      <c r="H16">
        <f>VLOOKUP(C16,Vehicle_Params!$A:$B,2,FALSE)</f>
        <v>1.8</v>
      </c>
      <c r="I16">
        <f t="shared" si="1"/>
        <v>21.6</v>
      </c>
      <c r="J16">
        <f t="shared" si="2"/>
        <v>1440</v>
      </c>
      <c r="K16">
        <f t="shared" si="3"/>
        <v>144</v>
      </c>
    </row>
    <row r="17" spans="1:11" x14ac:dyDescent="0.25">
      <c r="A17">
        <v>1</v>
      </c>
      <c r="B17" t="s">
        <v>13</v>
      </c>
      <c r="C17" t="s">
        <v>9</v>
      </c>
      <c r="D17">
        <v>3</v>
      </c>
      <c r="E17">
        <v>300</v>
      </c>
      <c r="F17">
        <f>VLOOKUP(C17,Vehicle_Params!$A:$C,3,FALSE)</f>
        <v>30</v>
      </c>
      <c r="G17">
        <f t="shared" si="0"/>
        <v>90</v>
      </c>
      <c r="H17">
        <f>VLOOKUP(C17,Vehicle_Params!$A:$B,2,FALSE)</f>
        <v>2.8</v>
      </c>
      <c r="I17">
        <f t="shared" si="1"/>
        <v>8.3999999999999986</v>
      </c>
      <c r="J17">
        <f t="shared" si="2"/>
        <v>1080</v>
      </c>
      <c r="K17">
        <f t="shared" si="3"/>
        <v>36</v>
      </c>
    </row>
    <row r="18" spans="1:11" x14ac:dyDescent="0.25">
      <c r="A18">
        <v>1</v>
      </c>
      <c r="B18" t="s">
        <v>13</v>
      </c>
      <c r="C18" t="s">
        <v>10</v>
      </c>
      <c r="D18">
        <v>1</v>
      </c>
      <c r="E18">
        <v>300</v>
      </c>
      <c r="F18">
        <f>VLOOKUP(C18,Vehicle_Params!$A:$C,3,FALSE)</f>
        <v>1</v>
      </c>
      <c r="G18">
        <f t="shared" si="0"/>
        <v>1</v>
      </c>
      <c r="H18">
        <f>VLOOKUP(C18,Vehicle_Params!$A:$B,2,FALSE)</f>
        <v>2.6</v>
      </c>
      <c r="I18">
        <f t="shared" si="1"/>
        <v>2.6</v>
      </c>
      <c r="J18">
        <f t="shared" si="2"/>
        <v>12</v>
      </c>
      <c r="K18">
        <f t="shared" si="3"/>
        <v>12</v>
      </c>
    </row>
    <row r="19" spans="1:11" x14ac:dyDescent="0.25">
      <c r="A19">
        <v>1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1</v>
      </c>
      <c r="B20" t="s">
        <v>14</v>
      </c>
      <c r="C20" t="s">
        <v>6</v>
      </c>
      <c r="D20">
        <v>90</v>
      </c>
      <c r="E20">
        <v>300</v>
      </c>
      <c r="F20">
        <f>VLOOKUP(C20,Vehicle_Params!$A:$C,3,FALSE)</f>
        <v>1.5</v>
      </c>
      <c r="G20">
        <f t="shared" si="0"/>
        <v>135</v>
      </c>
      <c r="H20">
        <f>VLOOKUP(C20,Vehicle_Params!$A:$B,2,FALSE)</f>
        <v>1</v>
      </c>
      <c r="I20">
        <f t="shared" si="1"/>
        <v>90</v>
      </c>
      <c r="J20">
        <f t="shared" si="2"/>
        <v>1620</v>
      </c>
      <c r="K20">
        <f t="shared" si="3"/>
        <v>1080</v>
      </c>
    </row>
    <row r="21" spans="1:11" x14ac:dyDescent="0.25">
      <c r="A21">
        <v>1</v>
      </c>
      <c r="B21" t="s">
        <v>14</v>
      </c>
      <c r="C21" t="s">
        <v>7</v>
      </c>
      <c r="D21">
        <v>35</v>
      </c>
      <c r="E21">
        <v>300</v>
      </c>
      <c r="F21">
        <f>VLOOKUP(C21,Vehicle_Params!$A:$C,3,FALSE)</f>
        <v>1.2</v>
      </c>
      <c r="G21">
        <f t="shared" si="0"/>
        <v>42</v>
      </c>
      <c r="H21">
        <f>VLOOKUP(C21,Vehicle_Params!$A:$B,2,FALSE)</f>
        <v>0.35</v>
      </c>
      <c r="I21">
        <f t="shared" si="1"/>
        <v>12.25</v>
      </c>
      <c r="J21">
        <f t="shared" si="2"/>
        <v>504</v>
      </c>
      <c r="K21">
        <f t="shared" si="3"/>
        <v>420</v>
      </c>
    </row>
    <row r="22" spans="1:11" x14ac:dyDescent="0.25">
      <c r="A22">
        <v>1</v>
      </c>
      <c r="B22" t="s">
        <v>14</v>
      </c>
      <c r="C22" t="s">
        <v>8</v>
      </c>
      <c r="D22">
        <v>12</v>
      </c>
      <c r="E22">
        <v>300</v>
      </c>
      <c r="F22">
        <f>VLOOKUP(C22,Vehicle_Params!$A:$C,3,FALSE)</f>
        <v>10</v>
      </c>
      <c r="G22">
        <f t="shared" si="0"/>
        <v>120</v>
      </c>
      <c r="H22">
        <f>VLOOKUP(C22,Vehicle_Params!$A:$B,2,FALSE)</f>
        <v>1.8</v>
      </c>
      <c r="I22">
        <f t="shared" si="1"/>
        <v>21.6</v>
      </c>
      <c r="J22">
        <f t="shared" si="2"/>
        <v>1440</v>
      </c>
      <c r="K22">
        <f t="shared" si="3"/>
        <v>144</v>
      </c>
    </row>
    <row r="23" spans="1:11" x14ac:dyDescent="0.25">
      <c r="A23">
        <v>1</v>
      </c>
      <c r="B23" t="s">
        <v>14</v>
      </c>
      <c r="C23" t="s">
        <v>9</v>
      </c>
      <c r="D23">
        <v>3</v>
      </c>
      <c r="E23">
        <v>300</v>
      </c>
      <c r="F23">
        <f>VLOOKUP(C23,Vehicle_Params!$A:$C,3,FALSE)</f>
        <v>30</v>
      </c>
      <c r="G23">
        <f t="shared" si="0"/>
        <v>90</v>
      </c>
      <c r="H23">
        <f>VLOOKUP(C23,Vehicle_Params!$A:$B,2,FALSE)</f>
        <v>2.8</v>
      </c>
      <c r="I23">
        <f t="shared" si="1"/>
        <v>8.3999999999999986</v>
      </c>
      <c r="J23">
        <f t="shared" si="2"/>
        <v>1080</v>
      </c>
      <c r="K23">
        <f t="shared" si="3"/>
        <v>36</v>
      </c>
    </row>
    <row r="24" spans="1:11" x14ac:dyDescent="0.25">
      <c r="A24">
        <v>1</v>
      </c>
      <c r="B24" t="s">
        <v>14</v>
      </c>
      <c r="C24" t="s">
        <v>10</v>
      </c>
      <c r="D24">
        <v>1</v>
      </c>
      <c r="E24">
        <v>300</v>
      </c>
      <c r="F24">
        <f>VLOOKUP(C24,Vehicle_Params!$A:$C,3,FALSE)</f>
        <v>1</v>
      </c>
      <c r="G24">
        <f t="shared" si="0"/>
        <v>1</v>
      </c>
      <c r="H24">
        <f>VLOOKUP(C24,Vehicle_Params!$A:$B,2,FALSE)</f>
        <v>2.6</v>
      </c>
      <c r="I24">
        <f t="shared" si="1"/>
        <v>2.6</v>
      </c>
      <c r="J24">
        <f t="shared" si="2"/>
        <v>12</v>
      </c>
      <c r="K24">
        <f t="shared" si="3"/>
        <v>12</v>
      </c>
    </row>
    <row r="25" spans="1:11" x14ac:dyDescent="0.25">
      <c r="A25">
        <v>1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1</v>
      </c>
      <c r="B26" t="s">
        <v>37</v>
      </c>
      <c r="C26" t="s">
        <v>6</v>
      </c>
      <c r="D26">
        <v>19</v>
      </c>
      <c r="E26">
        <v>300</v>
      </c>
      <c r="F26">
        <f>VLOOKUP(C26,Vehicle_Params!$A:$C,3,FALSE)</f>
        <v>1.5</v>
      </c>
      <c r="G26">
        <f t="shared" ref="G26:G31" si="4">IF(D26="",0,D26*F26)</f>
        <v>28.5</v>
      </c>
      <c r="H26">
        <f>VLOOKUP(C26,Vehicle_Params!$A:$B,2,FALSE)</f>
        <v>1</v>
      </c>
      <c r="I26">
        <f t="shared" ref="I26:I31" si="5">IF(D26="",0,D26*H26)</f>
        <v>19</v>
      </c>
      <c r="J26">
        <f t="shared" ref="J26:J31" si="6">IF(E26=0,0,G26*3600/E26)</f>
        <v>342</v>
      </c>
      <c r="K26">
        <f t="shared" ref="K26:K31" si="7">IF(E26=0,0,IF(D26="",0,D26*3600/E26))</f>
        <v>228</v>
      </c>
    </row>
    <row r="27" spans="1:11" x14ac:dyDescent="0.25">
      <c r="A27">
        <v>1</v>
      </c>
      <c r="B27" t="s">
        <v>37</v>
      </c>
      <c r="C27" t="s">
        <v>7</v>
      </c>
      <c r="D27">
        <v>11</v>
      </c>
      <c r="E27">
        <v>300</v>
      </c>
      <c r="F27">
        <f>VLOOKUP(C27,Vehicle_Params!$A:$C,3,FALSE)</f>
        <v>1.2</v>
      </c>
      <c r="G27">
        <f t="shared" si="4"/>
        <v>13.2</v>
      </c>
      <c r="H27">
        <f>VLOOKUP(C27,Vehicle_Params!$A:$B,2,FALSE)</f>
        <v>0.35</v>
      </c>
      <c r="I27">
        <f t="shared" si="5"/>
        <v>3.8499999999999996</v>
      </c>
      <c r="J27">
        <f t="shared" si="6"/>
        <v>158.4</v>
      </c>
      <c r="K27">
        <f t="shared" si="7"/>
        <v>132</v>
      </c>
    </row>
    <row r="28" spans="1:11" x14ac:dyDescent="0.25">
      <c r="A28">
        <v>1</v>
      </c>
      <c r="B28" t="s">
        <v>37</v>
      </c>
      <c r="C28" t="s">
        <v>8</v>
      </c>
      <c r="D28">
        <v>6</v>
      </c>
      <c r="E28">
        <v>300</v>
      </c>
      <c r="F28">
        <f>VLOOKUP(C28,Vehicle_Params!$A:$C,3,FALSE)</f>
        <v>10</v>
      </c>
      <c r="G28">
        <f t="shared" si="4"/>
        <v>60</v>
      </c>
      <c r="H28">
        <f>VLOOKUP(C28,Vehicle_Params!$A:$B,2,FALSE)</f>
        <v>1.8</v>
      </c>
      <c r="I28">
        <f t="shared" si="5"/>
        <v>10.8</v>
      </c>
      <c r="J28">
        <f t="shared" si="6"/>
        <v>720</v>
      </c>
      <c r="K28">
        <f t="shared" si="7"/>
        <v>72</v>
      </c>
    </row>
    <row r="29" spans="1:11" x14ac:dyDescent="0.25">
      <c r="A29">
        <v>1</v>
      </c>
      <c r="B29" t="s">
        <v>37</v>
      </c>
      <c r="C29" t="s">
        <v>9</v>
      </c>
      <c r="D29">
        <v>1</v>
      </c>
      <c r="E29">
        <v>300</v>
      </c>
      <c r="F29">
        <f>VLOOKUP(C29,Vehicle_Params!$A:$C,3,FALSE)</f>
        <v>30</v>
      </c>
      <c r="G29">
        <f t="shared" si="4"/>
        <v>30</v>
      </c>
      <c r="H29">
        <f>VLOOKUP(C29,Vehicle_Params!$A:$B,2,FALSE)</f>
        <v>2.8</v>
      </c>
      <c r="I29">
        <f t="shared" si="5"/>
        <v>2.8</v>
      </c>
      <c r="J29">
        <f t="shared" si="6"/>
        <v>360</v>
      </c>
      <c r="K29">
        <f t="shared" si="7"/>
        <v>12</v>
      </c>
    </row>
    <row r="30" spans="1:11" x14ac:dyDescent="0.25">
      <c r="A30">
        <v>1</v>
      </c>
      <c r="B30" t="s">
        <v>37</v>
      </c>
      <c r="C30" t="s">
        <v>10</v>
      </c>
      <c r="D30">
        <v>1</v>
      </c>
      <c r="E30">
        <v>300</v>
      </c>
      <c r="F30">
        <f>VLOOKUP(C30,Vehicle_Params!$A:$C,3,FALSE)</f>
        <v>1</v>
      </c>
      <c r="G30">
        <f t="shared" si="4"/>
        <v>1</v>
      </c>
      <c r="H30">
        <f>VLOOKUP(C30,Vehicle_Params!$A:$B,2,FALSE)</f>
        <v>2.6</v>
      </c>
      <c r="I30">
        <f t="shared" si="5"/>
        <v>2.6</v>
      </c>
      <c r="J30">
        <f t="shared" si="6"/>
        <v>12</v>
      </c>
      <c r="K30">
        <f t="shared" si="7"/>
        <v>12</v>
      </c>
    </row>
    <row r="31" spans="1:11" x14ac:dyDescent="0.25">
      <c r="A31">
        <v>1</v>
      </c>
      <c r="B31" t="s">
        <v>37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4"/>
        <v>0</v>
      </c>
      <c r="H31">
        <f>VLOOKUP(C31,Vehicle_Params!$A:$B,2,FALSE)</f>
        <v>0.6</v>
      </c>
      <c r="I31">
        <f t="shared" si="5"/>
        <v>0</v>
      </c>
      <c r="J31">
        <f t="shared" si="6"/>
        <v>0</v>
      </c>
      <c r="K31">
        <f t="shared" si="7"/>
        <v>0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topLeftCell="B1" zoomScale="115" zoomScaleNormal="115" workbookViewId="0">
      <selection activeCell="E22" sqref="E22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1</v>
      </c>
      <c r="B2" t="s">
        <v>5</v>
      </c>
      <c r="C2">
        <v>300</v>
      </c>
      <c r="D2">
        <f>SUMIFS(Raw_Annotations!$D:$D,Raw_Annotations!$A:$A,$A2,Raw_Annotations!$B:$B,$B2)</f>
        <v>76</v>
      </c>
      <c r="E2">
        <f>SUMIFS(Raw_Annotations!$I:$I,Raw_Annotations!$A:$A,$A2,Raw_Annotations!$B:$B,$B2)</f>
        <v>71.25</v>
      </c>
      <c r="F2">
        <f>IF(C2=0,0,D2*3600/C2)</f>
        <v>912</v>
      </c>
      <c r="G2">
        <f>SUMIFS(Raw_Annotations!$G:$G,Raw_Annotations!$A:$A,$A2,Raw_Annotations!$B:$B,$B2)</f>
        <v>272.10000000000002</v>
      </c>
      <c r="H2">
        <f>IF(C2=0,0,G2*3600/C2)</f>
        <v>3265.2000000000003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180</v>
      </c>
      <c r="J2">
        <f>IF(G2=0,0,I2/G2)</f>
        <v>0.66152149944873206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0.34526315789473683</v>
      </c>
    </row>
    <row r="3" spans="1:11" x14ac:dyDescent="0.25">
      <c r="A3">
        <v>1</v>
      </c>
      <c r="B3" t="s">
        <v>12</v>
      </c>
      <c r="C3">
        <v>300</v>
      </c>
      <c r="D3">
        <f>SUMIFS(Raw_Annotations!$D:$D,Raw_Annotations!$A:$A,$A3,Raw_Annotations!$B:$B,$B3)</f>
        <v>34</v>
      </c>
      <c r="E3">
        <f>SUMIFS(Raw_Annotations!$I:$I,Raw_Annotations!$A:$A,$A3,Raw_Annotations!$B:$B,$B3)</f>
        <v>38.550000000000004</v>
      </c>
      <c r="F3">
        <f>IF(C3=0,0,D3*3600/C3)</f>
        <v>408</v>
      </c>
      <c r="G3">
        <f>SUMIFS(Raw_Annotations!$G:$G,Raw_Annotations!$A:$A,$A3,Raw_Annotations!$B:$B,$B3)</f>
        <v>164.8</v>
      </c>
      <c r="H3">
        <f>IF(C3=0,0,G3*3600/C3)</f>
        <v>1977.6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130</v>
      </c>
      <c r="J3">
        <f>IF(G3=0,0,I3/G3)</f>
        <v>0.78883495145631066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0.47211413748378722</v>
      </c>
    </row>
    <row r="4" spans="1:11" x14ac:dyDescent="0.25">
      <c r="A4">
        <v>1</v>
      </c>
      <c r="B4" t="s">
        <v>13</v>
      </c>
      <c r="C4">
        <v>300</v>
      </c>
      <c r="D4">
        <f>SUMIFS(Raw_Annotations!$D:$D,Raw_Annotations!$A:$A,$A4,Raw_Annotations!$B:$B,$B4)</f>
        <v>88</v>
      </c>
      <c r="E4">
        <f>SUMIFS(Raw_Annotations!$I:$I,Raw_Annotations!$A:$A,$A4,Raw_Annotations!$B:$B,$B4)</f>
        <v>89</v>
      </c>
      <c r="F4">
        <f>IF(C4=0,0,D4*3600/C4)</f>
        <v>1056</v>
      </c>
      <c r="G4">
        <f>SUMIFS(Raw_Annotations!$G:$G,Raw_Annotations!$A:$A,$A4,Raw_Annotations!$B:$B,$B4)</f>
        <v>311.8</v>
      </c>
      <c r="H4">
        <f>IF(C4=0,0,G4*3600/C4)</f>
        <v>3741.6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210</v>
      </c>
      <c r="J4">
        <f>IF(G4=0,0,I4/G4)</f>
        <v>0.6735086593970494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0.33707865168539325</v>
      </c>
    </row>
    <row r="5" spans="1:11" x14ac:dyDescent="0.25">
      <c r="A5">
        <v>1</v>
      </c>
      <c r="B5" t="s">
        <v>14</v>
      </c>
      <c r="C5">
        <v>300</v>
      </c>
      <c r="D5">
        <f>SUMIFS(Raw_Annotations!$D:$D,Raw_Annotations!$A:$A,$A5,Raw_Annotations!$B:$B,$B5)</f>
        <v>141</v>
      </c>
      <c r="E5">
        <f>SUMIFS(Raw_Annotations!$I:$I,Raw_Annotations!$A:$A,$A5,Raw_Annotations!$B:$B,$B5)</f>
        <v>134.85</v>
      </c>
      <c r="F5">
        <f>IF(C5=0,0,D5*3600/C5)</f>
        <v>1692</v>
      </c>
      <c r="G5">
        <f>SUMIFS(Raw_Annotations!$G:$G,Raw_Annotations!$A:$A,$A5,Raw_Annotations!$B:$B,$B5)</f>
        <v>388</v>
      </c>
      <c r="H5">
        <f>IF(C5=0,0,G5*3600/C5)</f>
        <v>4656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210</v>
      </c>
      <c r="J5">
        <f>IF(G5=0,0,I5/G5)</f>
        <v>0.54123711340206182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0.22246941045606231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2025-09-26T02:28:11Z</dcterms:modified>
</cp:coreProperties>
</file>