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DA1C3B26-F632-47FA-881B-8DB7DA2FC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J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J14" i="1" l="1"/>
  <c r="J2" i="1"/>
  <c r="J4" i="3"/>
  <c r="H4" i="3"/>
  <c r="J20" i="1"/>
  <c r="G5" i="3"/>
  <c r="J4" i="1"/>
  <c r="I2" i="3"/>
  <c r="J2" i="3" s="1"/>
  <c r="J3" i="3"/>
  <c r="H3" i="3"/>
  <c r="H2" i="3"/>
  <c r="J8" i="1"/>
  <c r="J16" i="1"/>
  <c r="J5" i="3" l="1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<sst xmlns="http://schemas.openxmlformats.org/spreadsheetml/2006/main" count="102" uniqueCount="38">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</sst>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26" sqref="D2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22</v>
      </c>
      <c r="E2" s="2">
        <v>300</v>
      </c>
      <c r="F2" s="2">
        <v>1.5</v>
      </c>
      <c r="G2" s="2">
        <f t="shared" ref="G2:G31" si="0">IF(D2="",0,D2*F2)</f>
        <v>33</v>
      </c>
      <c r="H2" s="2">
        <f>VLOOKUP(C2,Vehicle_Params!$A:$B,2,FALSE)</f>
        <v>1</v>
      </c>
      <c r="I2" s="2">
        <f t="shared" ref="I2:I31" si="1">IF(D2="",0,D2*H2)</f>
        <v>22</v>
      </c>
      <c r="J2" s="2">
        <f t="shared" ref="J2:J31" si="2">IF(E2=0,0,G2*3600/E2)</f>
        <v>396</v>
      </c>
      <c r="K2" s="2">
        <f t="shared" ref="K2:K31" si="3">IF(E2=0,0,IF(D2="",0,D2*3600/E2))</f>
        <v>264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57</v>
      </c>
      <c r="E2" s="2">
        <f>SUMIFS(Raw_Annotations!$I:$I,Raw_Annotations!$A:$A,$A2,Raw_Annotations!$B:$B,$B2)</f>
        <v>46.900000000000006</v>
      </c>
      <c r="F2" s="2">
        <f t="shared" ref="F2:F5" si="0">IF(C2=0,0,D2*3600/C2)</f>
        <v>684</v>
      </c>
      <c r="G2" s="2">
        <f>SUMIFS(Raw_Annotations!$G:$G,Raw_Annotations!$A:$A,$A2,Raw_Annotations!$B:$B,$B2)</f>
        <v>178.2</v>
      </c>
      <c r="H2" s="2">
        <f t="shared" ref="H2:H5" si="1">IF(C2=0,0,G2*3600/C2)</f>
        <v>2138.4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 s="2">
        <f t="shared" ref="J2:J5" si="2">IF(G2=0,0,I2/G2)</f>
        <v>0.61728395061728403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0.31130063965884858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26.25</v>
      </c>
      <c r="F3" s="2">
        <f t="shared" si="0"/>
        <v>312</v>
      </c>
      <c r="G3" s="2">
        <f>SUMIFS(Raw_Annotations!$G:$G,Raw_Annotations!$A:$A,$A3,Raw_Annotations!$B:$B,$B3)</f>
        <v>87.9</v>
      </c>
      <c r="H3" s="2">
        <f t="shared" si="1"/>
        <v>1054.8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0.68259385665529004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0.41142857142857148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75.150000000000006</v>
      </c>
      <c r="F4" s="2">
        <f t="shared" si="0"/>
        <v>1176</v>
      </c>
      <c r="G4" s="2">
        <f>SUMIFS(Raw_Annotations!$G:$G,Raw_Annotations!$A:$A,$A4,Raw_Annotations!$B:$B,$B4)</f>
        <v>211</v>
      </c>
      <c r="H4" s="2">
        <f t="shared" si="1"/>
        <v>2532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0.42654028436018959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0.21556886227544908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120</v>
      </c>
      <c r="E5" s="2">
        <f>SUMIFS(Raw_Annotations!$I:$I,Raw_Annotations!$A:$A,$A5,Raw_Annotations!$B:$B,$B5)</f>
        <v>108.35</v>
      </c>
      <c r="F5" s="2">
        <f t="shared" si="0"/>
        <v>1440</v>
      </c>
      <c r="G5" s="2">
        <f>SUMIFS(Raw_Annotations!$G:$G,Raw_Annotations!$A:$A,$A5,Raw_Annotations!$B:$B,$B5)</f>
        <v>248.6</v>
      </c>
      <c r="H5" s="2">
        <f t="shared" si="1"/>
        <v>2983.2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0.36202735317779566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0.12551915089986157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2025-09-26T02:34:54Z</dcterms:modified>
</cp:coreProperties>
</file>