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3851CF08-4CFF-487F-A9FD-92C1CB5C1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F8" i="1"/>
  <c r="G8" i="1" s="1"/>
  <c r="J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<sst xmlns="http://schemas.openxmlformats.org/spreadsheetml/2006/main" count="104" uniqueCount="39">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</sst>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15" zoomScaleNormal="115" workbookViewId="0">
      <selection activeCell="D29" sqref="D29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2</v>
      </c>
      <c r="E2">
        <v>300</v>
      </c>
      <c r="F2">
        <f>VLOOKUP(C2,Vehicle_Params!$A:$C,3,FALSE)</f>
        <v>1.5</v>
      </c>
      <c r="G2">
        <f t="shared" ref="G2:G31" si="0">IF(D2="",0,D2*F2)</f>
        <v>3</v>
      </c>
      <c r="H2">
        <f>VLOOKUP(C2,Vehicle_Params!$A:$B,2,FALSE)</f>
        <v>1</v>
      </c>
      <c r="I2">
        <f t="shared" ref="I2:I31" si="1">IF(D2="",0,D2*H2)</f>
        <v>2</v>
      </c>
      <c r="J2">
        <f t="shared" ref="J2:J31" si="2">IF(E2=0,0,G2*3600/E2)</f>
        <v>36</v>
      </c>
      <c r="K2">
        <f t="shared" ref="K2:K31" si="3">IF(E2=0,0,IF(D2="",0,D2*3600/E2))</f>
        <v>24</v>
      </c>
    </row>
    <row r="3" spans="1:11" x14ac:dyDescent="0.25">
      <c r="A3">
        <v>1</v>
      </c>
      <c r="B3" t="s">
        <v>5</v>
      </c>
      <c r="C3" t="s">
        <v>7</v>
      </c>
      <c r="D3">
        <v>4</v>
      </c>
      <c r="E3">
        <v>300</v>
      </c>
      <c r="F3">
        <f>VLOOKUP(C3,Vehicle_Params!$A:$C,3,FALSE)</f>
        <v>1.2</v>
      </c>
      <c r="G3">
        <f t="shared" si="0"/>
        <v>4.8</v>
      </c>
      <c r="H3">
        <f>VLOOKUP(C3,Vehicle_Params!$A:$B,2,FALSE)</f>
        <v>0.35</v>
      </c>
      <c r="I3">
        <f t="shared" si="1"/>
        <v>1.4</v>
      </c>
      <c r="J3">
        <f t="shared" si="2"/>
        <v>57.6</v>
      </c>
      <c r="K3">
        <f t="shared" si="3"/>
        <v>48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1</v>
      </c>
      <c r="B8" t="s">
        <v>12</v>
      </c>
      <c r="C8" t="s">
        <v>6</v>
      </c>
      <c r="D8">
        <v>26</v>
      </c>
      <c r="E8">
        <v>300</v>
      </c>
      <c r="F8">
        <f>VLOOKUP(C8,Vehicle_Params!$A:$C,3,FALSE)</f>
        <v>1.5</v>
      </c>
      <c r="G8">
        <f t="shared" si="0"/>
        <v>39</v>
      </c>
      <c r="H8">
        <f>VLOOKUP(C8,Vehicle_Params!$A:$B,2,FALSE)</f>
        <v>1</v>
      </c>
      <c r="I8">
        <f t="shared" si="1"/>
        <v>26</v>
      </c>
      <c r="J8">
        <f t="shared" si="2"/>
        <v>468</v>
      </c>
      <c r="K8">
        <f t="shared" si="3"/>
        <v>312</v>
      </c>
    </row>
    <row r="9" spans="1:11" x14ac:dyDescent="0.25">
      <c r="A9">
        <v>1</v>
      </c>
      <c r="B9" t="s">
        <v>12</v>
      </c>
      <c r="C9" t="s">
        <v>7</v>
      </c>
      <c r="D9">
        <v>16</v>
      </c>
      <c r="E9">
        <v>300</v>
      </c>
      <c r="F9">
        <f>VLOOKUP(C9,Vehicle_Params!$A:$C,3,FALSE)</f>
        <v>1.2</v>
      </c>
      <c r="G9">
        <f t="shared" si="0"/>
        <v>19.2</v>
      </c>
      <c r="H9">
        <f>VLOOKUP(C9,Vehicle_Params!$A:$B,2,FALSE)</f>
        <v>0.35</v>
      </c>
      <c r="I9">
        <f t="shared" si="1"/>
        <v>5.6</v>
      </c>
      <c r="J9">
        <f t="shared" si="2"/>
        <v>230.4</v>
      </c>
      <c r="K9">
        <f t="shared" si="3"/>
        <v>192</v>
      </c>
    </row>
    <row r="10" spans="1:11" x14ac:dyDescent="0.25">
      <c r="A10">
        <v>1</v>
      </c>
      <c r="B10" t="s">
        <v>12</v>
      </c>
      <c r="C10" t="s">
        <v>8</v>
      </c>
      <c r="D10">
        <v>6</v>
      </c>
      <c r="E10">
        <v>300</v>
      </c>
      <c r="F10">
        <f>VLOOKUP(C10,Vehicle_Params!$A:$C,3,FALSE)</f>
        <v>10</v>
      </c>
      <c r="G10">
        <f t="shared" si="0"/>
        <v>60</v>
      </c>
      <c r="H10">
        <f>VLOOKUP(C10,Vehicle_Params!$A:$B,2,FALSE)</f>
        <v>1.8</v>
      </c>
      <c r="I10">
        <f t="shared" si="1"/>
        <v>10.8</v>
      </c>
      <c r="J10">
        <f t="shared" si="2"/>
        <v>720</v>
      </c>
      <c r="K10">
        <f t="shared" si="3"/>
        <v>72</v>
      </c>
    </row>
    <row r="11" spans="1:11" x14ac:dyDescent="0.25">
      <c r="A11">
        <v>1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1</v>
      </c>
      <c r="B12" t="s">
        <v>12</v>
      </c>
      <c r="C12" t="s">
        <v>10</v>
      </c>
      <c r="D12">
        <v>0</v>
      </c>
      <c r="E12">
        <v>300</v>
      </c>
      <c r="F12">
        <f>VLOOKUP(C12,Vehicle_Params!$A:$C,3,FALSE)</f>
        <v>1</v>
      </c>
      <c r="G12">
        <f t="shared" si="0"/>
        <v>0</v>
      </c>
      <c r="H12">
        <f>VLOOKUP(C12,Vehicle_Params!$A:$B,2,FALSE)</f>
        <v>2.6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15</v>
      </c>
      <c r="E14">
        <v>300</v>
      </c>
      <c r="F14">
        <f>VLOOKUP(C14,Vehicle_Params!$A:$C,3,FALSE)</f>
        <v>1.5</v>
      </c>
      <c r="G14">
        <f t="shared" si="0"/>
        <v>22.5</v>
      </c>
      <c r="H14">
        <f>VLOOKUP(C14,Vehicle_Params!$A:$B,2,FALSE)</f>
        <v>1</v>
      </c>
      <c r="I14">
        <f t="shared" si="1"/>
        <v>15</v>
      </c>
      <c r="J14">
        <f t="shared" si="2"/>
        <v>270</v>
      </c>
      <c r="K14">
        <f t="shared" si="3"/>
        <v>180</v>
      </c>
    </row>
    <row r="15" spans="1:11" x14ac:dyDescent="0.25">
      <c r="A15">
        <v>1</v>
      </c>
      <c r="B15" t="s">
        <v>13</v>
      </c>
      <c r="C15" t="s">
        <v>7</v>
      </c>
      <c r="D15">
        <v>7</v>
      </c>
      <c r="E15">
        <v>300</v>
      </c>
      <c r="F15">
        <f>VLOOKUP(C15,Vehicle_Params!$A:$C,3,FALSE)</f>
        <v>1.2</v>
      </c>
      <c r="G15">
        <f t="shared" si="0"/>
        <v>8.4</v>
      </c>
      <c r="H15">
        <f>VLOOKUP(C15,Vehicle_Params!$A:$B,2,FALSE)</f>
        <v>0.35</v>
      </c>
      <c r="I15">
        <f t="shared" si="1"/>
        <v>2.4499999999999997</v>
      </c>
      <c r="J15">
        <f t="shared" si="2"/>
        <v>100.8</v>
      </c>
      <c r="K15">
        <f t="shared" si="3"/>
        <v>84</v>
      </c>
    </row>
    <row r="16" spans="1:11" x14ac:dyDescent="0.25">
      <c r="A16">
        <v>1</v>
      </c>
      <c r="B16" t="s">
        <v>13</v>
      </c>
      <c r="C16" t="s">
        <v>8</v>
      </c>
      <c r="D16">
        <v>7</v>
      </c>
      <c r="E16">
        <v>300</v>
      </c>
      <c r="F16">
        <f>VLOOKUP(C16,Vehicle_Params!$A:$C,3,FALSE)</f>
        <v>10</v>
      </c>
      <c r="G16">
        <f t="shared" si="0"/>
        <v>70</v>
      </c>
      <c r="H16">
        <f>VLOOKUP(C16,Vehicle_Params!$A:$B,2,FALSE)</f>
        <v>1.8</v>
      </c>
      <c r="I16">
        <f t="shared" si="1"/>
        <v>12.6</v>
      </c>
      <c r="J16">
        <f t="shared" si="2"/>
        <v>840</v>
      </c>
      <c r="K16">
        <f t="shared" si="3"/>
        <v>84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56</v>
      </c>
      <c r="E20">
        <v>300</v>
      </c>
      <c r="F20">
        <f>VLOOKUP(C20,Vehicle_Params!$A:$C,3,FALSE)</f>
        <v>1.5</v>
      </c>
      <c r="G20">
        <f t="shared" si="0"/>
        <v>84</v>
      </c>
      <c r="H20">
        <f>VLOOKUP(C20,Vehicle_Params!$A:$B,2,FALSE)</f>
        <v>1</v>
      </c>
      <c r="I20">
        <f t="shared" si="1"/>
        <v>56</v>
      </c>
      <c r="J20">
        <f t="shared" si="2"/>
        <v>1008</v>
      </c>
      <c r="K20">
        <f t="shared" si="3"/>
        <v>672</v>
      </c>
    </row>
    <row r="21" spans="1:11" x14ac:dyDescent="0.25">
      <c r="A21">
        <v>1</v>
      </c>
      <c r="B21" t="s">
        <v>14</v>
      </c>
      <c r="C21" t="s">
        <v>7</v>
      </c>
      <c r="D21">
        <v>31</v>
      </c>
      <c r="E21">
        <v>300</v>
      </c>
      <c r="F21">
        <f>VLOOKUP(C21,Vehicle_Params!$A:$C,3,FALSE)</f>
        <v>1.2</v>
      </c>
      <c r="G21">
        <f t="shared" si="0"/>
        <v>37.199999999999996</v>
      </c>
      <c r="H21">
        <f>VLOOKUP(C21,Vehicle_Params!$A:$B,2,FALSE)</f>
        <v>0.35</v>
      </c>
      <c r="I21">
        <f t="shared" si="1"/>
        <v>10.85</v>
      </c>
      <c r="J21">
        <f t="shared" si="2"/>
        <v>446.39999999999992</v>
      </c>
      <c r="K21">
        <f t="shared" si="3"/>
        <v>372</v>
      </c>
    </row>
    <row r="22" spans="1:11" x14ac:dyDescent="0.25">
      <c r="A22">
        <v>1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1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38</v>
      </c>
      <c r="C26" t="s">
        <v>6</v>
      </c>
      <c r="D26">
        <v>68</v>
      </c>
      <c r="E26">
        <v>300</v>
      </c>
      <c r="F26">
        <f>VLOOKUP(C26,Vehicle_Params!$A:$C,3,FALSE)</f>
        <v>1.5</v>
      </c>
      <c r="G26">
        <f t="shared" si="0"/>
        <v>102</v>
      </c>
      <c r="H26">
        <f>VLOOKUP(C26,Vehicle_Params!$A:$B,2,FALSE)</f>
        <v>1</v>
      </c>
      <c r="I26">
        <f t="shared" si="1"/>
        <v>68</v>
      </c>
      <c r="J26">
        <f t="shared" si="2"/>
        <v>1224</v>
      </c>
      <c r="K26">
        <f t="shared" si="3"/>
        <v>816</v>
      </c>
    </row>
    <row r="27" spans="1:11" x14ac:dyDescent="0.25">
      <c r="A27">
        <v>1</v>
      </c>
      <c r="B27" t="s">
        <v>38</v>
      </c>
      <c r="C27" t="s">
        <v>7</v>
      </c>
      <c r="D27">
        <v>27</v>
      </c>
      <c r="E27">
        <v>300</v>
      </c>
      <c r="F27">
        <f>VLOOKUP(C27,Vehicle_Params!$A:$C,3,FALSE)</f>
        <v>1.2</v>
      </c>
      <c r="G27">
        <f t="shared" si="0"/>
        <v>32.4</v>
      </c>
      <c r="H27">
        <f>VLOOKUP(C27,Vehicle_Params!$A:$B,2,FALSE)</f>
        <v>0.35</v>
      </c>
      <c r="I27">
        <f t="shared" si="1"/>
        <v>9.4499999999999993</v>
      </c>
      <c r="J27">
        <f t="shared" si="2"/>
        <v>388.8</v>
      </c>
      <c r="K27">
        <f t="shared" si="3"/>
        <v>324</v>
      </c>
    </row>
    <row r="28" spans="1:11" x14ac:dyDescent="0.25">
      <c r="A28">
        <v>1</v>
      </c>
      <c r="B28" t="s">
        <v>38</v>
      </c>
      <c r="C28" t="s">
        <v>8</v>
      </c>
      <c r="D28">
        <v>11</v>
      </c>
      <c r="E28">
        <v>300</v>
      </c>
      <c r="F28">
        <f>VLOOKUP(C28,Vehicle_Params!$A:$C,3,FALSE)</f>
        <v>10</v>
      </c>
      <c r="G28">
        <f t="shared" si="0"/>
        <v>110</v>
      </c>
      <c r="H28">
        <f>VLOOKUP(C28,Vehicle_Params!$A:$B,2,FALSE)</f>
        <v>1.8</v>
      </c>
      <c r="I28">
        <f t="shared" si="1"/>
        <v>19.8</v>
      </c>
      <c r="J28">
        <f t="shared" si="2"/>
        <v>1320</v>
      </c>
      <c r="K28">
        <f t="shared" si="3"/>
        <v>132</v>
      </c>
    </row>
    <row r="29" spans="1:11" x14ac:dyDescent="0.25">
      <c r="A29">
        <v>1</v>
      </c>
      <c r="B29" t="s">
        <v>38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0"/>
        <v>30</v>
      </c>
      <c r="H29">
        <f>VLOOKUP(C29,Vehicle_Params!$A:$B,2,FALSE)</f>
        <v>2.8</v>
      </c>
      <c r="I29">
        <f t="shared" si="1"/>
        <v>2.8</v>
      </c>
      <c r="J29">
        <f t="shared" si="2"/>
        <v>360</v>
      </c>
      <c r="K29">
        <f t="shared" si="3"/>
        <v>12</v>
      </c>
    </row>
    <row r="30" spans="1:11" x14ac:dyDescent="0.25">
      <c r="A30">
        <v>1</v>
      </c>
      <c r="B30" t="s">
        <v>38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0"/>
        <v>2</v>
      </c>
      <c r="H30">
        <f>VLOOKUP(C30,Vehicle_Params!$A:$B,2,FALSE)</f>
        <v>2.6</v>
      </c>
      <c r="I30">
        <f t="shared" si="1"/>
        <v>5.2</v>
      </c>
      <c r="J30">
        <f t="shared" si="2"/>
        <v>24</v>
      </c>
      <c r="K30">
        <f t="shared" si="3"/>
        <v>24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6</v>
      </c>
      <c r="E2">
        <f>SUMIFS(Raw_Annotations!$I:$I,Raw_Annotations!$A:$A,$A2,Raw_Annotations!$B:$B,$B2)</f>
        <v>3.4</v>
      </c>
      <c r="F2">
        <f>IF(C2=0,0,D2*3600/C2)</f>
        <v>72</v>
      </c>
      <c r="G2">
        <f>SUMIFS(Raw_Annotations!$G:$G,Raw_Annotations!$A:$A,$A2,Raw_Annotations!$B:$B,$B2)</f>
        <v>7.8</v>
      </c>
      <c r="H2">
        <f>IF(C2=0,0,G2*3600/C2)</f>
        <v>93.6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49</v>
      </c>
      <c r="E3">
        <f>SUMIFS(Raw_Annotations!$I:$I,Raw_Annotations!$A:$A,$A3,Raw_Annotations!$B:$B,$B3)</f>
        <v>45.2</v>
      </c>
      <c r="F3">
        <f>IF(C3=0,0,D3*3600/C3)</f>
        <v>588</v>
      </c>
      <c r="G3">
        <f>SUMIFS(Raw_Annotations!$G:$G,Raw_Annotations!$A:$A,$A3,Raw_Annotations!$B:$B,$B3)</f>
        <v>148.19999999999999</v>
      </c>
      <c r="H3">
        <f>IF(C3=0,0,G3*3600/C3)</f>
        <v>1778.4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>
        <f>IF(G3=0,0,I3/G3)</f>
        <v>0.60728744939271262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0.30088495575221241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32</v>
      </c>
      <c r="E4">
        <f>SUMIFS(Raw_Annotations!$I:$I,Raw_Annotations!$A:$A,$A4,Raw_Annotations!$B:$B,$B4)</f>
        <v>38.25</v>
      </c>
      <c r="F4">
        <f>IF(C4=0,0,D4*3600/C4)</f>
        <v>384</v>
      </c>
      <c r="G4">
        <f>SUMIFS(Raw_Annotations!$G:$G,Raw_Annotations!$A:$A,$A4,Raw_Annotations!$B:$B,$B4)</f>
        <v>161.9</v>
      </c>
      <c r="H4">
        <f>IF(C4=0,0,G4*3600/C4)</f>
        <v>1942.8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>
        <f>IF(G4=0,0,I4/G4)</f>
        <v>0.80296479308214941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0.47581699346405226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102</v>
      </c>
      <c r="E5">
        <f>SUMIFS(Raw_Annotations!$I:$I,Raw_Annotations!$A:$A,$A5,Raw_Annotations!$B:$B,$B5)</f>
        <v>97.649999999999977</v>
      </c>
      <c r="F5">
        <f>IF(C5=0,0,D5*3600/C5)</f>
        <v>1224</v>
      </c>
      <c r="G5">
        <f>SUMIFS(Raw_Annotations!$G:$G,Raw_Annotations!$A:$A,$A5,Raw_Annotations!$B:$B,$B5)</f>
        <v>322.2</v>
      </c>
      <c r="H5">
        <f>IF(C5=0,0,G5*3600/C5)</f>
        <v>3866.4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200</v>
      </c>
      <c r="J5">
        <f>IF(G5=0,0,I5/G5)</f>
        <v>0.62073246430788331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0.28878648233486948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109</v>
      </c>
      <c r="E6">
        <f>SUMIFS(Raw_Annotations!$I:$I,Raw_Annotations!$A:$A,$A6,Raw_Annotations!$B:$B,$B6)</f>
        <v>105.25</v>
      </c>
      <c r="F6">
        <f>IF(C6=0,0,D6*3600/C6)</f>
        <v>1308</v>
      </c>
      <c r="G6">
        <f>SUMIFS(Raw_Annotations!$G:$G,Raw_Annotations!$A:$A,$A6,Raw_Annotations!$B:$B,$B6)</f>
        <v>276.39999999999998</v>
      </c>
      <c r="H6">
        <f>IF(C6=0,0,G6*3600/C6)</f>
        <v>3316.7999999999997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>
        <f>IF(G6=0,0,I6/G6)</f>
        <v>0.50651230101302469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0.2147268408551069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2025-09-26T01:30:39Z</dcterms:modified>
</cp:coreProperties>
</file>