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870F903-9953-4DC2-83A9-2E0B1E2C7A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4" i="3" l="1"/>
  <c r="K4" i="3" s="1"/>
  <c r="J14" i="1"/>
  <c r="J22" i="1"/>
  <c r="E3" i="3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<sst xmlns="http://schemas.openxmlformats.org/spreadsheetml/2006/main" count="103" uniqueCount="39">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</sst>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8</v>
      </c>
      <c r="E2" s="2">
        <v>300</v>
      </c>
      <c r="F2" s="2">
        <f>VLOOKUP(C2,Vehicle_Params!$A:$C,3,FALSE)</f>
        <v>1.5</v>
      </c>
      <c r="G2" s="2">
        <f t="shared" ref="G2:G31" si="0">IF(D2="",0,D2*F2)</f>
        <v>12</v>
      </c>
      <c r="H2" s="2">
        <f>VLOOKUP(C2,Vehicle_Params!$A:$B,2,FALSE)</f>
        <v>1</v>
      </c>
      <c r="I2" s="2">
        <f t="shared" ref="I2:I31" si="1">IF(D2="",0,D2*H2)</f>
        <v>8</v>
      </c>
      <c r="J2" s="2">
        <f t="shared" ref="J2:J31" si="2">IF(E2=0,0,G2*3600/E2)</f>
        <v>144</v>
      </c>
      <c r="K2" s="2">
        <f t="shared" ref="K2:K31" si="3">IF(E2=0,0,IF(D2="",0,D2*3600/E2))</f>
        <v>96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16</v>
      </c>
      <c r="E9" s="2">
        <v>300</v>
      </c>
      <c r="F9" s="2">
        <f>VLOOKUP(C9,Vehicle_Params!$A:$C,3,FALSE)</f>
        <v>1.2</v>
      </c>
      <c r="G9" s="2">
        <f t="shared" si="0"/>
        <v>19.2</v>
      </c>
      <c r="H9" s="2">
        <f>VLOOKUP(C9,Vehicle_Params!$A:$B,2,FALSE)</f>
        <v>0.35</v>
      </c>
      <c r="I9" s="2">
        <f t="shared" si="1"/>
        <v>5.6</v>
      </c>
      <c r="J9" s="2">
        <f t="shared" si="2"/>
        <v>230.4</v>
      </c>
      <c r="K9" s="2">
        <f t="shared" si="3"/>
        <v>192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7</v>
      </c>
      <c r="E14" s="2">
        <v>300</v>
      </c>
      <c r="F14" s="2">
        <f>VLOOKUP(C14,Vehicle_Params!$A:$C,3,FALSE)</f>
        <v>1.5</v>
      </c>
      <c r="G14" s="2">
        <f t="shared" si="0"/>
        <v>10.5</v>
      </c>
      <c r="H14" s="2">
        <f>VLOOKUP(C14,Vehicle_Params!$A:$B,2,FALSE)</f>
        <v>1</v>
      </c>
      <c r="I14" s="2">
        <f t="shared" si="1"/>
        <v>7</v>
      </c>
      <c r="J14" s="2">
        <f t="shared" si="2"/>
        <v>126</v>
      </c>
      <c r="K14" s="2">
        <f t="shared" si="3"/>
        <v>84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5</v>
      </c>
      <c r="E15" s="2">
        <v>300</v>
      </c>
      <c r="F15" s="2">
        <f>VLOOKUP(C15,Vehicle_Params!$A:$C,3,FALSE)</f>
        <v>1.2</v>
      </c>
      <c r="G15" s="2">
        <f t="shared" si="0"/>
        <v>6</v>
      </c>
      <c r="H15" s="2">
        <f>VLOOKUP(C15,Vehicle_Params!$A:$B,2,FALSE)</f>
        <v>0.35</v>
      </c>
      <c r="I15" s="2">
        <f t="shared" si="1"/>
        <v>1.75</v>
      </c>
      <c r="J15" s="2">
        <f t="shared" si="2"/>
        <v>72</v>
      </c>
      <c r="K15" s="2">
        <f t="shared" si="3"/>
        <v>60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5</v>
      </c>
      <c r="E16" s="2">
        <v>300</v>
      </c>
      <c r="F16" s="2">
        <f>VLOOKUP(C16,Vehicle_Params!$A:$C,3,FALSE)</f>
        <v>10</v>
      </c>
      <c r="G16" s="2">
        <f t="shared" si="0"/>
        <v>50</v>
      </c>
      <c r="H16" s="2">
        <f>VLOOKUP(C16,Vehicle_Params!$A:$B,2,FALSE)</f>
        <v>1.8</v>
      </c>
      <c r="I16" s="2">
        <f t="shared" si="1"/>
        <v>9</v>
      </c>
      <c r="J16" s="2">
        <f t="shared" si="2"/>
        <v>600</v>
      </c>
      <c r="K16" s="2">
        <f t="shared" si="3"/>
        <v>60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62</v>
      </c>
      <c r="E20" s="2">
        <v>300</v>
      </c>
      <c r="F20" s="2">
        <f>VLOOKUP(C20,Vehicle_Params!$A:$C,3,FALSE)</f>
        <v>1.5</v>
      </c>
      <c r="G20" s="2">
        <f t="shared" si="0"/>
        <v>93</v>
      </c>
      <c r="H20" s="2">
        <f>VLOOKUP(C20,Vehicle_Params!$A:$B,2,FALSE)</f>
        <v>1</v>
      </c>
      <c r="I20" s="2">
        <f t="shared" si="1"/>
        <v>62</v>
      </c>
      <c r="J20" s="2">
        <f t="shared" si="2"/>
        <v>1116</v>
      </c>
      <c r="K20" s="2">
        <f t="shared" si="3"/>
        <v>744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26</v>
      </c>
      <c r="E21" s="2">
        <v>300</v>
      </c>
      <c r="F21" s="2">
        <f>VLOOKUP(C21,Vehicle_Params!$A:$C,3,FALSE)</f>
        <v>1.2</v>
      </c>
      <c r="G21" s="2">
        <f t="shared" si="0"/>
        <v>31.2</v>
      </c>
      <c r="H21" s="2">
        <f>VLOOKUP(C21,Vehicle_Params!$A:$B,2,FALSE)</f>
        <v>0.35</v>
      </c>
      <c r="I21" s="2">
        <f t="shared" si="1"/>
        <v>9.1</v>
      </c>
      <c r="J21" s="2">
        <f t="shared" si="2"/>
        <v>374.4</v>
      </c>
      <c r="K21" s="2">
        <f t="shared" si="3"/>
        <v>312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63</v>
      </c>
      <c r="E26" s="2">
        <v>300</v>
      </c>
      <c r="F26" s="2">
        <f>VLOOKUP(C26,Vehicle_Params!$A:$C,3,FALSE)</f>
        <v>1.5</v>
      </c>
      <c r="G26" s="2">
        <f t="shared" si="0"/>
        <v>94.5</v>
      </c>
      <c r="H26" s="2">
        <f>VLOOKUP(C26,Vehicle_Params!$A:$B,2,FALSE)</f>
        <v>1</v>
      </c>
      <c r="I26" s="2">
        <f t="shared" si="1"/>
        <v>63</v>
      </c>
      <c r="J26" s="2">
        <f t="shared" si="2"/>
        <v>1134</v>
      </c>
      <c r="K26" s="2">
        <f t="shared" si="3"/>
        <v>756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27</v>
      </c>
      <c r="E27" s="2">
        <v>300</v>
      </c>
      <c r="F27" s="2">
        <f>VLOOKUP(C27,Vehicle_Params!$A:$C,3,FALSE)</f>
        <v>1.2</v>
      </c>
      <c r="G27" s="2">
        <f t="shared" si="0"/>
        <v>32.4</v>
      </c>
      <c r="H27" s="2">
        <f>VLOOKUP(C27,Vehicle_Params!$A:$B,2,FALSE)</f>
        <v>0.35</v>
      </c>
      <c r="I27" s="2">
        <f t="shared" si="1"/>
        <v>9.4499999999999993</v>
      </c>
      <c r="J27" s="2">
        <f t="shared" si="2"/>
        <v>388.8</v>
      </c>
      <c r="K27" s="2">
        <f t="shared" si="3"/>
        <v>324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11</v>
      </c>
      <c r="E2" s="2">
        <f>SUMIFS(Raw_Annotations!$I:$I,Raw_Annotations!$A:$A,$A2,Raw_Annotations!$B:$B,$B2)</f>
        <v>9.0500000000000007</v>
      </c>
      <c r="F2" s="2">
        <f t="shared" ref="F2:F6" si="0">IF(C2=0,0,D2*3600/C2)</f>
        <v>132</v>
      </c>
      <c r="G2" s="2">
        <f>SUMIFS(Raw_Annotations!$G:$G,Raw_Annotations!$A:$A,$A2,Raw_Annotations!$B:$B,$B2)</f>
        <v>15.6</v>
      </c>
      <c r="H2" s="2">
        <f t="shared" ref="H2:H6" si="1">IF(C2=0,0,G2*3600/C2)</f>
        <v>187.2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68</v>
      </c>
      <c r="E3" s="2">
        <f>SUMIFS(Raw_Annotations!$I:$I,Raw_Annotations!$A:$A,$A3,Raw_Annotations!$B:$B,$B3)</f>
        <v>67.599999999999994</v>
      </c>
      <c r="F3" s="2">
        <f t="shared" si="0"/>
        <v>816</v>
      </c>
      <c r="G3" s="2">
        <f>SUMIFS(Raw_Annotations!$G:$G,Raw_Annotations!$A:$A,$A3,Raw_Annotations!$B:$B,$B3)</f>
        <v>204.7</v>
      </c>
      <c r="H3" s="2">
        <f t="shared" si="1"/>
        <v>2456.4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120</v>
      </c>
      <c r="J3" s="2">
        <f t="shared" si="2"/>
        <v>0.58622374206155348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0.24260355029585798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18</v>
      </c>
      <c r="E4" s="2">
        <f>SUMIFS(Raw_Annotations!$I:$I,Raw_Annotations!$A:$A,$A4,Raw_Annotations!$B:$B,$B4)</f>
        <v>20.55</v>
      </c>
      <c r="F4" s="2">
        <f t="shared" si="0"/>
        <v>216</v>
      </c>
      <c r="G4" s="2">
        <f>SUMIFS(Raw_Annotations!$G:$G,Raw_Annotations!$A:$A,$A4,Raw_Annotations!$B:$B,$B4)</f>
        <v>96.5</v>
      </c>
      <c r="H4" s="2">
        <f t="shared" si="1"/>
        <v>1158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80</v>
      </c>
      <c r="J4" s="2">
        <f t="shared" si="2"/>
        <v>0.82901554404145072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0.57420924574209242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100</v>
      </c>
      <c r="E5" s="2">
        <f>SUMIFS(Raw_Annotations!$I:$I,Raw_Annotations!$A:$A,$A5,Raw_Annotations!$B:$B,$B5)</f>
        <v>93.699999999999989</v>
      </c>
      <c r="F5" s="2">
        <f t="shared" si="0"/>
        <v>1200</v>
      </c>
      <c r="G5" s="2">
        <f>SUMIFS(Raw_Annotations!$G:$G,Raw_Annotations!$A:$A,$A5,Raw_Annotations!$B:$B,$B5)</f>
        <v>264.2</v>
      </c>
      <c r="H5" s="2">
        <f t="shared" si="1"/>
        <v>3170.4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0.52990158970476908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0.2411953041622199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100</v>
      </c>
      <c r="E6" s="2">
        <f>SUMIFS(Raw_Annotations!$I:$I,Raw_Annotations!$A:$A,$A6,Raw_Annotations!$B:$B,$B6)</f>
        <v>93.249999999999986</v>
      </c>
      <c r="F6" s="2">
        <f t="shared" si="0"/>
        <v>1200</v>
      </c>
      <c r="G6" s="2">
        <f>SUMIFS(Raw_Annotations!$G:$G,Raw_Annotations!$A:$A,$A6,Raw_Annotations!$B:$B,$B6)</f>
        <v>257.89999999999998</v>
      </c>
      <c r="H6" s="2">
        <f t="shared" si="1"/>
        <v>3094.7999999999997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130</v>
      </c>
      <c r="J6" s="2">
        <f t="shared" si="2"/>
        <v>0.50407134548274535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0.19517426273458446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2025-09-26T01:35:22Z</dcterms:modified>
</cp:coreProperties>
</file>