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25D03AE9-B210-4B0C-B0B1-44D308C241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7N39oFPFA7dBeiHBH1Nwf9dsrV6TgTcPgA0S2Gcu2RM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G29" i="1"/>
  <c r="J29" i="1" s="1"/>
  <c r="K28" i="1"/>
  <c r="H28" i="1"/>
  <c r="I28" i="1" s="1"/>
  <c r="F28" i="1"/>
  <c r="G28" i="1" s="1"/>
  <c r="K27" i="1"/>
  <c r="H27" i="1"/>
  <c r="I27" i="1" s="1"/>
  <c r="F27" i="1"/>
  <c r="G27" i="1" s="1"/>
  <c r="J27" i="1" s="1"/>
  <c r="K26" i="1"/>
  <c r="I26" i="1"/>
  <c r="H26" i="1"/>
  <c r="F26" i="1"/>
  <c r="G26" i="1" s="1"/>
  <c r="K25" i="1"/>
  <c r="H25" i="1"/>
  <c r="I25" i="1" s="1"/>
  <c r="G25" i="1"/>
  <c r="J25" i="1" s="1"/>
  <c r="F25" i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F19" i="1"/>
  <c r="G19" i="1" s="1"/>
  <c r="J19" i="1" s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F3" i="1"/>
  <c r="G3" i="1" s="1"/>
  <c r="J3" i="1" s="1"/>
  <c r="K2" i="1"/>
  <c r="I2" i="1"/>
  <c r="H2" i="1"/>
  <c r="F2" i="1"/>
  <c r="G2" i="1" s="1"/>
  <c r="E4" i="3" l="1"/>
  <c r="K4" i="3" s="1"/>
  <c r="E6" i="3"/>
  <c r="K6" i="3" s="1"/>
  <c r="E5" i="3"/>
  <c r="K5" i="3" s="1"/>
  <c r="J20" i="1"/>
  <c r="G5" i="3"/>
  <c r="G6" i="3"/>
  <c r="J26" i="1"/>
  <c r="J8" i="1"/>
  <c r="G3" i="3"/>
  <c r="I5" i="3"/>
  <c r="J22" i="1"/>
  <c r="I4" i="3"/>
  <c r="J16" i="1"/>
  <c r="I2" i="3"/>
  <c r="J4" i="1"/>
  <c r="G4" i="3"/>
  <c r="J14" i="1"/>
  <c r="I6" i="3"/>
  <c r="J28" i="1"/>
  <c r="G2" i="3"/>
  <c r="J2" i="1"/>
  <c r="J10" i="1"/>
  <c r="I3" i="3"/>
  <c r="J4" i="3" l="1"/>
  <c r="H4" i="3"/>
  <c r="J3" i="3"/>
  <c r="H3" i="3"/>
  <c r="J6" i="3"/>
  <c r="H6" i="3"/>
  <c r="J5" i="3"/>
  <c r="H5" i="3"/>
  <c r="J2" i="3"/>
  <c r="H2" i="3"/>
</calcChain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<sst xmlns="http://schemas.openxmlformats.org/spreadsheetml/2006/main" count="105" uniqueCount="40">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</sst>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2">
        <v>3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3" x14ac:dyDescent="0.25">
      <c r="A3" s="2">
        <v>3</v>
      </c>
      <c r="B3" s="2" t="s">
        <v>11</v>
      </c>
      <c r="C3" s="2" t="s">
        <v>13</v>
      </c>
      <c r="D3" s="2">
        <v>5</v>
      </c>
      <c r="E3" s="2">
        <v>300</v>
      </c>
      <c r="F3" s="2">
        <f>VLOOKUP(C3,Vehicle_Params!$A:$C,3,FALSE)</f>
        <v>1.2</v>
      </c>
      <c r="G3" s="2">
        <f t="shared" si="0"/>
        <v>6</v>
      </c>
      <c r="H3" s="2">
        <f>VLOOKUP(C3,Vehicle_Params!$A:$B,2,FALSE)</f>
        <v>0.35</v>
      </c>
      <c r="I3" s="2">
        <f t="shared" si="1"/>
        <v>1.75</v>
      </c>
      <c r="J3" s="2">
        <f t="shared" si="2"/>
        <v>72</v>
      </c>
      <c r="K3" s="2">
        <f t="shared" si="3"/>
        <v>60</v>
      </c>
    </row>
    <row r="4" spans="1:13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3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  <c r="M5" s="2" t="s">
        <v>16</v>
      </c>
    </row>
    <row r="6" spans="1:13" x14ac:dyDescent="0.25">
      <c r="A6" s="2">
        <v>3</v>
      </c>
      <c r="B6" s="2" t="s">
        <v>11</v>
      </c>
      <c r="C6" s="2" t="s">
        <v>17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3" x14ac:dyDescent="0.25">
      <c r="A7" s="2">
        <v>3</v>
      </c>
      <c r="B7" s="2" t="s">
        <v>11</v>
      </c>
      <c r="C7" s="2" t="s">
        <v>18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3" x14ac:dyDescent="0.25">
      <c r="A8" s="2">
        <v>3</v>
      </c>
      <c r="B8" s="2" t="s">
        <v>19</v>
      </c>
      <c r="C8" s="2" t="s">
        <v>12</v>
      </c>
      <c r="D8" s="2">
        <v>17</v>
      </c>
      <c r="E8" s="2">
        <v>300</v>
      </c>
      <c r="F8" s="2">
        <f>VLOOKUP(C8,Vehicle_Params!$A:$C,3,FALSE)</f>
        <v>1.5</v>
      </c>
      <c r="G8" s="2">
        <f t="shared" si="0"/>
        <v>25.5</v>
      </c>
      <c r="H8" s="2">
        <f>VLOOKUP(C8,Vehicle_Params!$A:$B,2,FALSE)</f>
        <v>1</v>
      </c>
      <c r="I8" s="2">
        <f t="shared" si="1"/>
        <v>17</v>
      </c>
      <c r="J8" s="2">
        <f t="shared" si="2"/>
        <v>306</v>
      </c>
      <c r="K8" s="2">
        <f t="shared" si="3"/>
        <v>204</v>
      </c>
    </row>
    <row r="9" spans="1:13" x14ac:dyDescent="0.25">
      <c r="A9" s="2">
        <v>3</v>
      </c>
      <c r="B9" s="2" t="s">
        <v>19</v>
      </c>
      <c r="C9" s="2" t="s">
        <v>13</v>
      </c>
      <c r="D9" s="2">
        <v>9</v>
      </c>
      <c r="E9" s="2">
        <v>300</v>
      </c>
      <c r="F9" s="2">
        <f>VLOOKUP(C9,Vehicle_Params!$A:$C,3,FALSE)</f>
        <v>1.2</v>
      </c>
      <c r="G9" s="2">
        <f t="shared" si="0"/>
        <v>10.799999999999999</v>
      </c>
      <c r="H9" s="2">
        <f>VLOOKUP(C9,Vehicle_Params!$A:$B,2,FALSE)</f>
        <v>0.35</v>
      </c>
      <c r="I9" s="2">
        <f t="shared" si="1"/>
        <v>3.15</v>
      </c>
      <c r="J9" s="2">
        <f t="shared" si="2"/>
        <v>129.59999999999997</v>
      </c>
      <c r="K9" s="2">
        <f t="shared" si="3"/>
        <v>108</v>
      </c>
    </row>
    <row r="10" spans="1:13" x14ac:dyDescent="0.25">
      <c r="A10" s="2">
        <v>3</v>
      </c>
      <c r="B10" s="2" t="s">
        <v>19</v>
      </c>
      <c r="C10" s="2" t="s">
        <v>14</v>
      </c>
      <c r="D10" s="2">
        <v>3</v>
      </c>
      <c r="E10" s="2">
        <v>300</v>
      </c>
      <c r="F10" s="2">
        <f>VLOOKUP(C10,Vehicle_Params!$A:$C,3,FALSE)</f>
        <v>10</v>
      </c>
      <c r="G10" s="2">
        <f t="shared" si="0"/>
        <v>30</v>
      </c>
      <c r="H10" s="2">
        <f>VLOOKUP(C10,Vehicle_Params!$A:$B,2,FALSE)</f>
        <v>1.8</v>
      </c>
      <c r="I10" s="2">
        <f t="shared" si="1"/>
        <v>5.4</v>
      </c>
      <c r="J10" s="2">
        <f t="shared" si="2"/>
        <v>360</v>
      </c>
      <c r="K10" s="2">
        <f t="shared" si="3"/>
        <v>36</v>
      </c>
    </row>
    <row r="11" spans="1:13" x14ac:dyDescent="0.25">
      <c r="A11" s="2">
        <v>3</v>
      </c>
      <c r="B11" s="2" t="s">
        <v>19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3" x14ac:dyDescent="0.25">
      <c r="A12" s="2">
        <v>3</v>
      </c>
      <c r="B12" s="2" t="s">
        <v>19</v>
      </c>
      <c r="C12" s="2" t="s">
        <v>17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3" x14ac:dyDescent="0.25">
      <c r="A13" s="2">
        <v>3</v>
      </c>
      <c r="B13" s="2" t="s">
        <v>19</v>
      </c>
      <c r="C13" s="2" t="s">
        <v>18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3" x14ac:dyDescent="0.25">
      <c r="A14" s="2">
        <v>3</v>
      </c>
      <c r="B14" s="2" t="s">
        <v>20</v>
      </c>
      <c r="C14" s="2" t="s">
        <v>12</v>
      </c>
      <c r="D14" s="2">
        <v>17</v>
      </c>
      <c r="E14" s="2">
        <v>300</v>
      </c>
      <c r="F14" s="2">
        <f>VLOOKUP(C14,Vehicle_Params!$A:$C,3,FALSE)</f>
        <v>1.5</v>
      </c>
      <c r="G14" s="2">
        <f t="shared" si="0"/>
        <v>25.5</v>
      </c>
      <c r="H14" s="2">
        <f>VLOOKUP(C14,Vehicle_Params!$A:$B,2,FALSE)</f>
        <v>1</v>
      </c>
      <c r="I14" s="2">
        <f t="shared" si="1"/>
        <v>17</v>
      </c>
      <c r="J14" s="2">
        <f t="shared" si="2"/>
        <v>306</v>
      </c>
      <c r="K14" s="2">
        <f t="shared" si="3"/>
        <v>204</v>
      </c>
    </row>
    <row r="15" spans="1:13" x14ac:dyDescent="0.25">
      <c r="A15" s="2">
        <v>3</v>
      </c>
      <c r="B15" s="2" t="s">
        <v>20</v>
      </c>
      <c r="C15" s="2" t="s">
        <v>13</v>
      </c>
      <c r="D15" s="2">
        <v>8</v>
      </c>
      <c r="E15" s="2">
        <v>300</v>
      </c>
      <c r="F15" s="2">
        <f>VLOOKUP(C15,Vehicle_Params!$A:$C,3,FALSE)</f>
        <v>1.2</v>
      </c>
      <c r="G15" s="2">
        <f t="shared" si="0"/>
        <v>9.6</v>
      </c>
      <c r="H15" s="2">
        <f>VLOOKUP(C15,Vehicle_Params!$A:$B,2,FALSE)</f>
        <v>0.35</v>
      </c>
      <c r="I15" s="2">
        <f t="shared" si="1"/>
        <v>2.8</v>
      </c>
      <c r="J15" s="2">
        <f t="shared" si="2"/>
        <v>115.2</v>
      </c>
      <c r="K15" s="2">
        <f t="shared" si="3"/>
        <v>96</v>
      </c>
    </row>
    <row r="16" spans="1:13" x14ac:dyDescent="0.25">
      <c r="A16" s="2">
        <v>3</v>
      </c>
      <c r="B16" s="2" t="s">
        <v>20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3</v>
      </c>
      <c r="B17" s="2" t="s">
        <v>20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20</v>
      </c>
      <c r="C18" s="2" t="s">
        <v>17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3</v>
      </c>
      <c r="B19" s="2" t="s">
        <v>20</v>
      </c>
      <c r="C19" s="2" t="s">
        <v>18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33</v>
      </c>
      <c r="E20" s="2">
        <v>300</v>
      </c>
      <c r="F20" s="2">
        <f>VLOOKUP(C20,Vehicle_Params!$A:$C,3,FALSE)</f>
        <v>1.5</v>
      </c>
      <c r="G20" s="2">
        <f t="shared" si="0"/>
        <v>49.5</v>
      </c>
      <c r="H20" s="2">
        <f>VLOOKUP(C20,Vehicle_Params!$A:$B,2,FALSE)</f>
        <v>1</v>
      </c>
      <c r="I20" s="2">
        <f t="shared" si="1"/>
        <v>33</v>
      </c>
      <c r="J20" s="2">
        <f t="shared" si="2"/>
        <v>594</v>
      </c>
      <c r="K20" s="2">
        <f t="shared" si="3"/>
        <v>396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15</v>
      </c>
      <c r="E21" s="2">
        <v>300</v>
      </c>
      <c r="F21" s="2">
        <f>VLOOKUP(C21,Vehicle_Params!$A:$C,3,FALSE)</f>
        <v>1.2</v>
      </c>
      <c r="G21" s="2">
        <f t="shared" si="0"/>
        <v>18</v>
      </c>
      <c r="H21" s="2">
        <f>VLOOKUP(C21,Vehicle_Params!$A:$B,2,FALSE)</f>
        <v>0.35</v>
      </c>
      <c r="I21" s="2">
        <f t="shared" si="1"/>
        <v>5.25</v>
      </c>
      <c r="J21" s="2">
        <f t="shared" si="2"/>
        <v>216</v>
      </c>
      <c r="K21" s="2">
        <f t="shared" si="3"/>
        <v>180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21</v>
      </c>
      <c r="C24" s="2" t="s">
        <v>17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21</v>
      </c>
      <c r="C25" s="2" t="s">
        <v>18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38</v>
      </c>
      <c r="E27" s="2">
        <v>300</v>
      </c>
      <c r="F27" s="2">
        <f>VLOOKUP(C27,Vehicle_Params!$A:$C,3,FALSE)</f>
        <v>1.2</v>
      </c>
      <c r="G27" s="2">
        <f t="shared" si="0"/>
        <v>45.6</v>
      </c>
      <c r="H27" s="2">
        <f>VLOOKUP(C27,Vehicle_Params!$A:$B,2,FALSE)</f>
        <v>0.35</v>
      </c>
      <c r="I27" s="2">
        <f t="shared" si="1"/>
        <v>13.299999999999999</v>
      </c>
      <c r="J27" s="2">
        <f t="shared" si="2"/>
        <v>547.20000000000005</v>
      </c>
      <c r="K27" s="2">
        <f t="shared" si="3"/>
        <v>456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2</v>
      </c>
      <c r="E29" s="2">
        <v>300</v>
      </c>
      <c r="F29" s="2"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22</v>
      </c>
      <c r="C30" s="2" t="s">
        <v>17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22</v>
      </c>
      <c r="C31" s="2" t="s">
        <v>18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17</v>
      </c>
      <c r="B6" s="2">
        <v>2.6</v>
      </c>
      <c r="C6" s="2">
        <v>1</v>
      </c>
    </row>
    <row r="7" spans="1:3" x14ac:dyDescent="0.25">
      <c r="A7" s="2" t="s">
        <v>18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22" sqref="E22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</v>
      </c>
      <c r="E2" s="2">
        <f>SUMIFS(Raw_Annotations!$I:$I,Raw_Annotations!$A:$A,$A2,Raw_Annotations!$B:$B,$B2)</f>
        <v>5.75</v>
      </c>
      <c r="F2" s="2">
        <f t="shared" ref="F2:F6" si="0">IF(C2=0,0,D2*3600/C2)</f>
        <v>108</v>
      </c>
      <c r="G2" s="2">
        <f>SUMIFS(Raw_Annotations!$G:$G,Raw_Annotations!$A:$A,$A2,Raw_Annotations!$B:$B,$B2)</f>
        <v>12</v>
      </c>
      <c r="H2" s="2">
        <f t="shared" ref="H2:H6" si="1">IF(C2=0,0,G2*3600/C2)</f>
        <v>144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19</v>
      </c>
      <c r="C3" s="2">
        <v>300</v>
      </c>
      <c r="D3" s="2">
        <f>SUMIFS(Raw_Annotations!$D:$D,Raw_Annotations!$A:$A,$A3,Raw_Annotations!$B:$B,$B3)</f>
        <v>31</v>
      </c>
      <c r="E3" s="2">
        <f>SUMIFS(Raw_Annotations!$I:$I,Raw_Annotations!$A:$A,$A3,Raw_Annotations!$B:$B,$B3)</f>
        <v>28.95</v>
      </c>
      <c r="F3" s="2">
        <f t="shared" si="0"/>
        <v>372</v>
      </c>
      <c r="G3" s="2">
        <f>SUMIFS(Raw_Annotations!$G:$G,Raw_Annotations!$A:$A,$A3,Raw_Annotations!$B:$B,$B3)</f>
        <v>98.3</v>
      </c>
      <c r="H3" s="2">
        <f t="shared" si="1"/>
        <v>1179.5999999999999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0.61037639877924721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0.28324697754749567</v>
      </c>
    </row>
    <row r="4" spans="1:11" x14ac:dyDescent="0.25">
      <c r="A4" s="2">
        <v>3</v>
      </c>
      <c r="B4" s="2" t="s">
        <v>20</v>
      </c>
      <c r="C4" s="2">
        <v>300</v>
      </c>
      <c r="D4" s="2">
        <f>SUMIFS(Raw_Annotations!$D:$D,Raw_Annotations!$A:$A,$A4,Raw_Annotations!$B:$B,$B4)</f>
        <v>39</v>
      </c>
      <c r="E4" s="2">
        <f>SUMIFS(Raw_Annotations!$I:$I,Raw_Annotations!$A:$A,$A4,Raw_Annotations!$B:$B,$B4)</f>
        <v>47.800000000000004</v>
      </c>
      <c r="F4" s="2">
        <f t="shared" si="0"/>
        <v>468</v>
      </c>
      <c r="G4" s="2">
        <f>SUMIFS(Raw_Annotations!$G:$G,Raw_Annotations!$A:$A,$A4,Raw_Annotations!$B:$B,$B4)</f>
        <v>206.1</v>
      </c>
      <c r="H4" s="2">
        <f t="shared" si="1"/>
        <v>2473.1999999999998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0.82484230955846682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0.5313807531380752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59</v>
      </c>
      <c r="E5" s="2">
        <f>SUMIFS(Raw_Annotations!$I:$I,Raw_Annotations!$A:$A,$A5,Raw_Annotations!$B:$B,$B5)</f>
        <v>59.85</v>
      </c>
      <c r="F5" s="2">
        <f t="shared" si="0"/>
        <v>708</v>
      </c>
      <c r="G5" s="2">
        <f>SUMIFS(Raw_Annotations!$G:$G,Raw_Annotations!$A:$A,$A5,Raw_Annotations!$B:$B,$B5)</f>
        <v>188.5</v>
      </c>
      <c r="H5" s="2">
        <f t="shared" si="1"/>
        <v>2262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120</v>
      </c>
      <c r="J5" s="2">
        <f t="shared" si="2"/>
        <v>0.63660477453580899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0.31746031746031744</v>
      </c>
    </row>
    <row r="6" spans="1:11" x14ac:dyDescent="0.25">
      <c r="A6" s="2">
        <v>3</v>
      </c>
      <c r="B6" s="2" t="s">
        <v>22</v>
      </c>
      <c r="C6" s="2">
        <v>300</v>
      </c>
      <c r="D6" s="2">
        <f>SUMIFS(Raw_Annotations!$D:$D,Raw_Annotations!$A:$A,$A6,Raw_Annotations!$B:$B,$B6)</f>
        <v>112</v>
      </c>
      <c r="E6" s="2">
        <f>SUMIFS(Raw_Annotations!$I:$I,Raw_Annotations!$A:$A,$A6,Raw_Annotations!$B:$B,$B6)</f>
        <v>99.699999999999989</v>
      </c>
      <c r="F6" s="2">
        <f t="shared" si="0"/>
        <v>1344</v>
      </c>
      <c r="G6" s="2">
        <f>SUMIFS(Raw_Annotations!$G:$G,Raw_Annotations!$A:$A,$A6,Raw_Annotations!$B:$B,$B6)</f>
        <v>289.60000000000002</v>
      </c>
      <c r="H6" s="2">
        <f t="shared" si="1"/>
        <v>3475.2000000000003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150</v>
      </c>
      <c r="J6" s="2">
        <f t="shared" si="2"/>
        <v>0.5179558011049723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0.21865596790371114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8" spans="1:1" x14ac:dyDescent="0.25">
      <c r="A8" s="2" t="s">
        <v>38</v>
      </c>
    </row>
    <row r="9" spans="1:1" x14ac:dyDescent="0.25">
      <c r="A9" s="2" t="s">
        <v>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2025-09-26T01:39:11Z</dcterms:modified>
</cp:coreProperties>
</file>