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1675E03E-B3CE-4956-BE8A-4F406E368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I6" i="3" l="1"/>
  <c r="D6" i="3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I26" i="1"/>
  <c r="E6" i="3" s="1"/>
  <c r="K6" i="3" s="1"/>
  <c r="H26" i="1"/>
  <c r="G26" i="1"/>
  <c r="J26" i="1" s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I14" i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I10" i="1"/>
  <c r="H10" i="1"/>
  <c r="G10" i="1"/>
  <c r="I3" i="3" s="1"/>
  <c r="F10" i="1"/>
  <c r="K9" i="1"/>
  <c r="J9" i="1"/>
  <c r="H9" i="1"/>
  <c r="I9" i="1" s="1"/>
  <c r="G9" i="1"/>
  <c r="F9" i="1"/>
  <c r="K8" i="1"/>
  <c r="I8" i="1"/>
  <c r="H8" i="1"/>
  <c r="F8" i="1"/>
  <c r="G8" i="1" s="1"/>
  <c r="K7" i="1"/>
  <c r="I7" i="1"/>
  <c r="H7" i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G3" i="1"/>
  <c r="J3" i="1" s="1"/>
  <c r="F3" i="1"/>
  <c r="K2" i="1"/>
  <c r="I2" i="1"/>
  <c r="H2" i="1"/>
  <c r="G2" i="1"/>
  <c r="J2" i="1" s="1"/>
  <c r="F2" i="1"/>
  <c r="E5" i="3" l="1"/>
  <c r="K5" i="3" s="1"/>
  <c r="E4" i="3"/>
  <c r="K4" i="3" s="1"/>
  <c r="J10" i="1"/>
  <c r="E3" i="3"/>
  <c r="K3" i="3" s="1"/>
  <c r="J20" i="1"/>
  <c r="G5" i="3"/>
  <c r="J8" i="1"/>
  <c r="G3" i="3"/>
  <c r="I2" i="3"/>
  <c r="G2" i="3"/>
  <c r="J4" i="1"/>
  <c r="J16" i="1"/>
  <c r="I4" i="3"/>
  <c r="G4" i="3"/>
  <c r="J14" i="1"/>
  <c r="I5" i="3"/>
  <c r="J22" i="1"/>
  <c r="G6" i="3"/>
  <c r="J4" i="3" l="1"/>
  <c r="H4" i="3"/>
  <c r="J2" i="3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<sst xmlns="http://schemas.openxmlformats.org/spreadsheetml/2006/main" count="104" uniqueCount="39">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</sst>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30" sqref="E30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7</v>
      </c>
      <c r="E2" s="2">
        <v>300</v>
      </c>
      <c r="F2" s="2">
        <f>VLOOKUP(C2,Vehicle_Params!$A:$C,3,FALSE)</f>
        <v>1.5</v>
      </c>
      <c r="G2" s="2">
        <f t="shared" ref="G2:G31" si="0">IF(D2="",0,D2*F2)</f>
        <v>10.5</v>
      </c>
      <c r="H2" s="2">
        <f>VLOOKUP(C2,Vehicle_Params!$A:$B,2,FALSE)</f>
        <v>1</v>
      </c>
      <c r="I2" s="2">
        <f t="shared" ref="I2:I31" si="1">IF(D2="",0,D2*H2)</f>
        <v>7</v>
      </c>
      <c r="J2" s="2">
        <f t="shared" ref="J2:J31" si="2">IF(E2=0,0,G2*3600/E2)</f>
        <v>126</v>
      </c>
      <c r="K2" s="2">
        <f t="shared" ref="K2:K31" si="3">IF(E2=0,0,IF(D2="",0,D2*3600/E2))</f>
        <v>84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</v>
      </c>
      <c r="E3" s="2">
        <v>300</v>
      </c>
      <c r="F3" s="2">
        <f>VLOOKUP(C3,Vehicle_Params!$A:$C,3,FALSE)</f>
        <v>1.2</v>
      </c>
      <c r="G3" s="2">
        <f t="shared" si="0"/>
        <v>1.2</v>
      </c>
      <c r="H3" s="2">
        <f>VLOOKUP(C3,Vehicle_Params!$A:$B,2,FALSE)</f>
        <v>0.35</v>
      </c>
      <c r="I3" s="2">
        <f t="shared" si="1"/>
        <v>0.35</v>
      </c>
      <c r="J3" s="2">
        <f t="shared" si="2"/>
        <v>14.4</v>
      </c>
      <c r="K3" s="2">
        <f t="shared" si="3"/>
        <v>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52</v>
      </c>
      <c r="E8" s="2">
        <v>300</v>
      </c>
      <c r="F8" s="2">
        <f>VLOOKUP(C8,Vehicle_Params!$A:$C,3,FALSE)</f>
        <v>1.5</v>
      </c>
      <c r="G8" s="2">
        <f t="shared" si="0"/>
        <v>78</v>
      </c>
      <c r="H8" s="2">
        <f>VLOOKUP(C8,Vehicle_Params!$A:$B,2,FALSE)</f>
        <v>1</v>
      </c>
      <c r="I8" s="2">
        <f t="shared" si="1"/>
        <v>52</v>
      </c>
      <c r="J8" s="2">
        <f t="shared" si="2"/>
        <v>936</v>
      </c>
      <c r="K8" s="2">
        <f t="shared" si="3"/>
        <v>624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32</v>
      </c>
      <c r="E9" s="2">
        <v>300</v>
      </c>
      <c r="F9" s="2">
        <f>VLOOKUP(C9,Vehicle_Params!$A:$C,3,FALSE)</f>
        <v>1.2</v>
      </c>
      <c r="G9" s="2">
        <f t="shared" si="0"/>
        <v>38.4</v>
      </c>
      <c r="H9" s="2">
        <f>VLOOKUP(C9,Vehicle_Params!$A:$B,2,FALSE)</f>
        <v>0.35</v>
      </c>
      <c r="I9" s="2">
        <f t="shared" si="1"/>
        <v>11.2</v>
      </c>
      <c r="J9" s="2">
        <f t="shared" si="2"/>
        <v>460.8</v>
      </c>
      <c r="K9" s="2">
        <f t="shared" si="3"/>
        <v>384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16</v>
      </c>
      <c r="E14" s="2">
        <v>300</v>
      </c>
      <c r="F14" s="2">
        <f>VLOOKUP(C14,Vehicle_Params!$A:$C,3,FALSE)</f>
        <v>1.5</v>
      </c>
      <c r="G14" s="2">
        <f t="shared" si="0"/>
        <v>24</v>
      </c>
      <c r="H14" s="2">
        <f>VLOOKUP(C14,Vehicle_Params!$A:$B,2,FALSE)</f>
        <v>1</v>
      </c>
      <c r="I14" s="2">
        <f t="shared" si="1"/>
        <v>16</v>
      </c>
      <c r="J14" s="2">
        <f t="shared" si="2"/>
        <v>288</v>
      </c>
      <c r="K14" s="2">
        <f t="shared" si="3"/>
        <v>192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8</v>
      </c>
      <c r="E15" s="2">
        <v>300</v>
      </c>
      <c r="F15" s="2">
        <f>VLOOKUP(C15,Vehicle_Params!$A:$C,3,FALSE)</f>
        <v>1.2</v>
      </c>
      <c r="G15" s="2">
        <f t="shared" si="0"/>
        <v>9.6</v>
      </c>
      <c r="H15" s="2">
        <f>VLOOKUP(C15,Vehicle_Params!$A:$B,2,FALSE)</f>
        <v>0.35</v>
      </c>
      <c r="I15" s="2">
        <f t="shared" si="1"/>
        <v>2.8</v>
      </c>
      <c r="J15" s="2">
        <f t="shared" si="2"/>
        <v>115.2</v>
      </c>
      <c r="K15" s="2">
        <f t="shared" si="3"/>
        <v>96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42</v>
      </c>
      <c r="E20" s="2">
        <v>300</v>
      </c>
      <c r="F20" s="2">
        <f>VLOOKUP(C20,Vehicle_Params!$A:$C,3,FALSE)</f>
        <v>1.5</v>
      </c>
      <c r="G20" s="2">
        <f t="shared" si="0"/>
        <v>63</v>
      </c>
      <c r="H20" s="2">
        <f>VLOOKUP(C20,Vehicle_Params!$A:$B,2,FALSE)</f>
        <v>1</v>
      </c>
      <c r="I20" s="2">
        <f t="shared" si="1"/>
        <v>42</v>
      </c>
      <c r="J20" s="2">
        <f t="shared" si="2"/>
        <v>756</v>
      </c>
      <c r="K20" s="2">
        <f t="shared" si="3"/>
        <v>504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16</v>
      </c>
      <c r="E21" s="2">
        <v>300</v>
      </c>
      <c r="F21" s="2">
        <f>VLOOKUP(C21,Vehicle_Params!$A:$C,3,FALSE)</f>
        <v>1.2</v>
      </c>
      <c r="G21" s="2">
        <f t="shared" si="0"/>
        <v>19.2</v>
      </c>
      <c r="H21" s="2">
        <f>VLOOKUP(C21,Vehicle_Params!$A:$B,2,FALSE)</f>
        <v>0.35</v>
      </c>
      <c r="I21" s="2">
        <f t="shared" si="1"/>
        <v>5.6</v>
      </c>
      <c r="J21" s="2">
        <f t="shared" si="2"/>
        <v>230.4</v>
      </c>
      <c r="K21" s="2">
        <f t="shared" si="3"/>
        <v>192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29</v>
      </c>
      <c r="E27" s="2">
        <v>300</v>
      </c>
      <c r="F27" s="2">
        <f>VLOOKUP(C27,Vehicle_Params!$A:$C,3,FALSE)</f>
        <v>1.2</v>
      </c>
      <c r="G27" s="2">
        <f t="shared" si="0"/>
        <v>34.799999999999997</v>
      </c>
      <c r="H27" s="2">
        <f>VLOOKUP(C27,Vehicle_Params!$A:$B,2,FALSE)</f>
        <v>0.35</v>
      </c>
      <c r="I27" s="2">
        <f t="shared" si="1"/>
        <v>10.149999999999999</v>
      </c>
      <c r="J27" s="2">
        <f t="shared" si="2"/>
        <v>417.59999999999997</v>
      </c>
      <c r="K27" s="2">
        <f t="shared" si="3"/>
        <v>348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7.35</v>
      </c>
      <c r="F2" s="2">
        <f t="shared" ref="F2:F6" si="0">IF(C2=0,0,D2*3600/C2)</f>
        <v>96</v>
      </c>
      <c r="G2" s="2">
        <f>SUMIFS(Raw_Annotations!$G:$G,Raw_Annotations!$A:$A,$A2,Raw_Annotations!$B:$B,$B2)</f>
        <v>11.7</v>
      </c>
      <c r="H2" s="2">
        <f t="shared" ref="H2:H6" si="1">IF(C2=0,0,G2*3600/C2)</f>
        <v>140.4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96</v>
      </c>
      <c r="E3" s="2">
        <f>SUMIFS(Raw_Annotations!$I:$I,Raw_Annotations!$A:$A,$A3,Raw_Annotations!$B:$B,$B3)</f>
        <v>87.6</v>
      </c>
      <c r="F3" s="2">
        <f t="shared" si="0"/>
        <v>1152</v>
      </c>
      <c r="G3" s="2">
        <f>SUMIFS(Raw_Annotations!$G:$G,Raw_Annotations!$A:$A,$A3,Raw_Annotations!$B:$B,$B3)</f>
        <v>267.39999999999998</v>
      </c>
      <c r="H3" s="2">
        <f t="shared" si="1"/>
        <v>3208.7999999999997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 s="2">
        <f t="shared" si="2"/>
        <v>0.56095736724008982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0.24885844748858446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35</v>
      </c>
      <c r="E4" s="2">
        <f>SUMIFS(Raw_Annotations!$I:$I,Raw_Annotations!$A:$A,$A4,Raw_Annotations!$B:$B,$B4)</f>
        <v>41.6</v>
      </c>
      <c r="F4" s="2">
        <f t="shared" si="0"/>
        <v>420</v>
      </c>
      <c r="G4" s="2">
        <f>SUMIFS(Raw_Annotations!$G:$G,Raw_Annotations!$A:$A,$A4,Raw_Annotations!$B:$B,$B4)</f>
        <v>203.6</v>
      </c>
      <c r="H4" s="2">
        <f t="shared" si="1"/>
        <v>2443.1999999999998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0.83497053045186642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0.54807692307692302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72</v>
      </c>
      <c r="E5" s="2">
        <f>SUMIFS(Raw_Annotations!$I:$I,Raw_Annotations!$A:$A,$A5,Raw_Annotations!$B:$B,$B5)</f>
        <v>74.8</v>
      </c>
      <c r="F5" s="2">
        <f t="shared" si="0"/>
        <v>864</v>
      </c>
      <c r="G5" s="2">
        <f>SUMIFS(Raw_Annotations!$G:$G,Raw_Annotations!$A:$A,$A5,Raw_Annotations!$B:$B,$B5)</f>
        <v>262.2</v>
      </c>
      <c r="H5" s="2">
        <f t="shared" si="1"/>
        <v>3146.4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0.68649885583524028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0.3636363636363637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93</v>
      </c>
      <c r="E6" s="2">
        <f>SUMIFS(Raw_Annotations!$I:$I,Raw_Annotations!$A:$A,$A6,Raw_Annotations!$B:$B,$B6)</f>
        <v>76.75</v>
      </c>
      <c r="F6" s="2">
        <f t="shared" si="0"/>
        <v>1116</v>
      </c>
      <c r="G6" s="2">
        <f>SUMIFS(Raw_Annotations!$G:$G,Raw_Annotations!$A:$A,$A6,Raw_Annotations!$B:$B,$B6)</f>
        <v>167.8</v>
      </c>
      <c r="H6" s="2">
        <f t="shared" si="1"/>
        <v>2013.6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0.23837902264600713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5.9934853420195437E-2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2025-09-26T01:41:55Z</dcterms:modified>
</cp:coreProperties>
</file>