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2E85E6B-1BC3-4B46-B667-39986A1B79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E5" i="3" l="1"/>
  <c r="K5" i="3" s="1"/>
  <c r="E4" i="3"/>
  <c r="K4" i="3" s="1"/>
  <c r="J10" i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<sst xmlns="http://schemas.openxmlformats.org/spreadsheetml/2006/main" count="104" uniqueCount="39">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</sst>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4" workbookViewId="0">
      <selection activeCell="E32" sqref="E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48</v>
      </c>
      <c r="E8" s="2">
        <v>300</v>
      </c>
      <c r="F8" s="2">
        <f>VLOOKUP(C8,Vehicle_Params!$A:$C,3,FALSE)</f>
        <v>1.5</v>
      </c>
      <c r="G8" s="2">
        <f t="shared" si="0"/>
        <v>72</v>
      </c>
      <c r="H8" s="2">
        <f>VLOOKUP(C8,Vehicle_Params!$A:$B,2,FALSE)</f>
        <v>1</v>
      </c>
      <c r="I8" s="2">
        <f t="shared" si="1"/>
        <v>48</v>
      </c>
      <c r="J8" s="2">
        <f t="shared" si="2"/>
        <v>864</v>
      </c>
      <c r="K8" s="2">
        <f t="shared" si="3"/>
        <v>576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25</v>
      </c>
      <c r="E9" s="2">
        <v>300</v>
      </c>
      <c r="F9" s="2">
        <f>VLOOKUP(C9,Vehicle_Params!$A:$C,3,FALSE)</f>
        <v>1.2</v>
      </c>
      <c r="G9" s="2">
        <f t="shared" si="0"/>
        <v>30</v>
      </c>
      <c r="H9" s="2">
        <f>VLOOKUP(C9,Vehicle_Params!$A:$B,2,FALSE)</f>
        <v>0.35</v>
      </c>
      <c r="I9" s="2">
        <f t="shared" si="1"/>
        <v>8.75</v>
      </c>
      <c r="J9" s="2">
        <f t="shared" si="2"/>
        <v>360</v>
      </c>
      <c r="K9" s="2">
        <f t="shared" si="3"/>
        <v>300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16</v>
      </c>
      <c r="E14" s="2">
        <v>300</v>
      </c>
      <c r="F14" s="2">
        <f>VLOOKUP(C14,Vehicle_Params!$A:$C,3,FALSE)</f>
        <v>1.5</v>
      </c>
      <c r="G14" s="2">
        <f t="shared" si="0"/>
        <v>24</v>
      </c>
      <c r="H14" s="2">
        <f>VLOOKUP(C14,Vehicle_Params!$A:$B,2,FALSE)</f>
        <v>1</v>
      </c>
      <c r="I14" s="2">
        <f t="shared" si="1"/>
        <v>16</v>
      </c>
      <c r="J14" s="2">
        <f t="shared" si="2"/>
        <v>288</v>
      </c>
      <c r="K14" s="2">
        <f t="shared" si="3"/>
        <v>192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37</v>
      </c>
      <c r="E20" s="2">
        <v>300</v>
      </c>
      <c r="F20" s="2">
        <f>VLOOKUP(C20,Vehicle_Params!$A:$C,3,FALSE)</f>
        <v>1.5</v>
      </c>
      <c r="G20" s="2">
        <f t="shared" si="0"/>
        <v>55.5</v>
      </c>
      <c r="H20" s="2">
        <f>VLOOKUP(C20,Vehicle_Params!$A:$B,2,FALSE)</f>
        <v>1</v>
      </c>
      <c r="I20" s="2">
        <f t="shared" si="1"/>
        <v>37</v>
      </c>
      <c r="J20" s="2">
        <f t="shared" si="2"/>
        <v>666</v>
      </c>
      <c r="K20" s="2">
        <f t="shared" si="3"/>
        <v>444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27</v>
      </c>
      <c r="E21" s="2">
        <v>300</v>
      </c>
      <c r="F21" s="2">
        <f>VLOOKUP(C21,Vehicle_Params!$A:$C,3,FALSE)</f>
        <v>1.2</v>
      </c>
      <c r="G21" s="2">
        <f t="shared" si="0"/>
        <v>32.4</v>
      </c>
      <c r="H21" s="2">
        <f>VLOOKUP(C21,Vehicle_Params!$A:$B,2,FALSE)</f>
        <v>0.35</v>
      </c>
      <c r="I21" s="2">
        <f t="shared" si="1"/>
        <v>9.4499999999999993</v>
      </c>
      <c r="J21" s="2">
        <f t="shared" si="2"/>
        <v>388.8</v>
      </c>
      <c r="K21" s="2">
        <f t="shared" si="3"/>
        <v>324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15</v>
      </c>
      <c r="E22" s="2">
        <v>300</v>
      </c>
      <c r="F22" s="2">
        <f>VLOOKUP(C22,Vehicle_Params!$A:$C,3,FALSE)</f>
        <v>10</v>
      </c>
      <c r="G22" s="2">
        <f t="shared" si="0"/>
        <v>150</v>
      </c>
      <c r="H22" s="2">
        <f>VLOOKUP(C22,Vehicle_Params!$A:$B,2,FALSE)</f>
        <v>1.8</v>
      </c>
      <c r="I22" s="2">
        <f t="shared" si="1"/>
        <v>27</v>
      </c>
      <c r="J22" s="2">
        <f t="shared" si="2"/>
        <v>1800</v>
      </c>
      <c r="K22" s="2">
        <f t="shared" si="3"/>
        <v>180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31</v>
      </c>
      <c r="E27" s="2">
        <v>300</v>
      </c>
      <c r="F27" s="2">
        <f>VLOOKUP(C27,Vehicle_Params!$A:$C,3,FALSE)</f>
        <v>1.2</v>
      </c>
      <c r="G27" s="2">
        <f t="shared" si="0"/>
        <v>37.199999999999996</v>
      </c>
      <c r="H27" s="2">
        <f>VLOOKUP(C27,Vehicle_Params!$A:$B,2,FALSE)</f>
        <v>0.35</v>
      </c>
      <c r="I27" s="2">
        <f t="shared" si="1"/>
        <v>10.85</v>
      </c>
      <c r="J27" s="2">
        <f t="shared" si="2"/>
        <v>446.39999999999992</v>
      </c>
      <c r="K27" s="2">
        <f t="shared" si="3"/>
        <v>372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6</v>
      </c>
      <c r="E2" s="2">
        <f>SUMIFS(Raw_Annotations!$I:$I,Raw_Annotations!$A:$A,$A2,Raw_Annotations!$B:$B,$B2)</f>
        <v>4.7</v>
      </c>
      <c r="F2" s="2">
        <f t="shared" ref="F2:F6" si="0">IF(C2=0,0,D2*3600/C2)</f>
        <v>72</v>
      </c>
      <c r="G2" s="2">
        <f>SUMIFS(Raw_Annotations!$G:$G,Raw_Annotations!$A:$A,$A2,Raw_Annotations!$B:$B,$B2)</f>
        <v>8.4</v>
      </c>
      <c r="H2" s="2">
        <f t="shared" ref="H2:H6" si="1">IF(C2=0,0,G2*3600/C2)</f>
        <v>100.8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82</v>
      </c>
      <c r="E3" s="2">
        <f>SUMIFS(Raw_Annotations!$I:$I,Raw_Annotations!$A:$A,$A3,Raw_Annotations!$B:$B,$B3)</f>
        <v>74.749999999999986</v>
      </c>
      <c r="F3" s="2">
        <f t="shared" si="0"/>
        <v>984</v>
      </c>
      <c r="G3" s="2">
        <f>SUMIFS(Raw_Annotations!$G:$G,Raw_Annotations!$A:$A,$A3,Raw_Annotations!$B:$B,$B3)</f>
        <v>203</v>
      </c>
      <c r="H3" s="2">
        <f t="shared" si="1"/>
        <v>2436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0.49261083743842365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0.20602006688963212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32</v>
      </c>
      <c r="E4" s="2">
        <f>SUMIFS(Raw_Annotations!$I:$I,Raw_Annotations!$A:$A,$A4,Raw_Annotations!$B:$B,$B4)</f>
        <v>34.800000000000004</v>
      </c>
      <c r="F4" s="2">
        <f t="shared" si="0"/>
        <v>384</v>
      </c>
      <c r="G4" s="2">
        <f>SUMIFS(Raw_Annotations!$G:$G,Raw_Annotations!$A:$A,$A4,Raw_Annotations!$B:$B,$B4)</f>
        <v>136.6</v>
      </c>
      <c r="H4" s="2">
        <f t="shared" si="1"/>
        <v>1639.2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0.7320644216691069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0.36781609195402298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78.849999999999994</v>
      </c>
      <c r="F5" s="2">
        <f t="shared" si="0"/>
        <v>972</v>
      </c>
      <c r="G5" s="2">
        <f>SUMIFS(Raw_Annotations!$G:$G,Raw_Annotations!$A:$A,$A5,Raw_Annotations!$B:$B,$B5)</f>
        <v>268.89999999999998</v>
      </c>
      <c r="H5" s="2">
        <f t="shared" si="1"/>
        <v>3226.7999999999997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0.66939382670137604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0.37793278376664557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77.649999999999977</v>
      </c>
      <c r="F6" s="2">
        <f t="shared" si="0"/>
        <v>1128</v>
      </c>
      <c r="G6" s="2">
        <f>SUMIFS(Raw_Annotations!$G:$G,Raw_Annotations!$A:$A,$A6,Raw_Annotations!$B:$B,$B6)</f>
        <v>168.7</v>
      </c>
      <c r="H6" s="2">
        <f t="shared" si="1"/>
        <v>2024.4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0.23710729104919978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5.9240180296200914E-2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2025-09-26T02:38:18Z</dcterms:modified>
</cp:coreProperties>
</file>