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20249516-6159-4618-A2DB-8A25CD42BE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z/YcIe1ECmUy2wvIYG1kvcciba1M7XQvHqedfNSeDs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E4" i="3" s="1"/>
  <c r="K4" i="3" s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G7" i="1"/>
  <c r="J7" i="1" s="1"/>
  <c r="F7" i="1"/>
  <c r="K6" i="1"/>
  <c r="I6" i="1"/>
  <c r="H6" i="1"/>
  <c r="G6" i="1"/>
  <c r="J6" i="1" s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H2" i="1"/>
  <c r="F2" i="1"/>
  <c r="G2" i="1" s="1"/>
  <c r="J10" i="1" l="1"/>
  <c r="I3" i="3"/>
  <c r="I2" i="3"/>
  <c r="J4" i="1"/>
  <c r="J2" i="1"/>
  <c r="G2" i="3"/>
  <c r="I4" i="3"/>
  <c r="G4" i="3"/>
  <c r="J16" i="1"/>
  <c r="J8" i="1"/>
  <c r="G3" i="3"/>
  <c r="H2" i="3" l="1"/>
  <c r="J2" i="3"/>
  <c r="J4" i="3"/>
  <c r="H4" i="3"/>
  <c r="J3" i="3"/>
  <c r="H3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<sst xmlns="http://schemas.openxmlformats.org/spreadsheetml/2006/main" count="77" uniqueCount="35">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</sst>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4" sqref="F24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101</v>
      </c>
      <c r="E2" s="2">
        <v>300</v>
      </c>
      <c r="F2" s="2">
        <f>VLOOKUP(C2,Vehicle_Params!$A:$C,3,FALSE)</f>
        <v>1.5</v>
      </c>
      <c r="G2" s="2">
        <f t="shared" ref="G2:G19" si="0">IF(D2="",0,D2*F2)</f>
        <v>151.5</v>
      </c>
      <c r="H2" s="2">
        <f>VLOOKUP(C2,Vehicle_Params!$A:$B,2,FALSE)</f>
        <v>1</v>
      </c>
      <c r="I2" s="2">
        <f t="shared" ref="I2:I19" si="1">IF(D2="",0,D2*H2)</f>
        <v>101</v>
      </c>
      <c r="J2" s="2">
        <f t="shared" ref="J2:J19" si="2">IF(E2=0,0,G2*3600/E2)</f>
        <v>1818</v>
      </c>
      <c r="K2" s="2">
        <f t="shared" ref="K2:K19" si="3">IF(E2=0,0,IF(D2="",0,D2*3600/E2))</f>
        <v>1212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64</v>
      </c>
      <c r="E3" s="2">
        <v>300</v>
      </c>
      <c r="F3" s="2">
        <f>VLOOKUP(C3,Vehicle_Params!$A:$C,3,FALSE)</f>
        <v>1.2</v>
      </c>
      <c r="G3" s="2">
        <f t="shared" si="0"/>
        <v>76.8</v>
      </c>
      <c r="H3" s="2">
        <f>VLOOKUP(C3,Vehicle_Params!$A:$B,2,FALSE)</f>
        <v>0.35</v>
      </c>
      <c r="I3" s="2">
        <f t="shared" si="1"/>
        <v>22.4</v>
      </c>
      <c r="J3" s="2">
        <f t="shared" si="2"/>
        <v>921.6</v>
      </c>
      <c r="K3" s="2">
        <f t="shared" si="3"/>
        <v>768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19</v>
      </c>
      <c r="E4" s="2">
        <v>300</v>
      </c>
      <c r="F4" s="2">
        <f>VLOOKUP(C4,Vehicle_Params!$A:$C,3,FALSE)</f>
        <v>10</v>
      </c>
      <c r="G4" s="2">
        <f t="shared" si="0"/>
        <v>190</v>
      </c>
      <c r="H4" s="2">
        <f>VLOOKUP(C4,Vehicle_Params!$A:$B,2,FALSE)</f>
        <v>1.8</v>
      </c>
      <c r="I4" s="2">
        <f t="shared" si="1"/>
        <v>34.200000000000003</v>
      </c>
      <c r="J4" s="2">
        <f t="shared" si="2"/>
        <v>2280</v>
      </c>
      <c r="K4" s="2">
        <f t="shared" si="3"/>
        <v>228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63</v>
      </c>
      <c r="E8" s="2">
        <v>300</v>
      </c>
      <c r="F8" s="2">
        <f>VLOOKUP(C8,Vehicle_Params!$A:$C,3,FALSE)</f>
        <v>1.5</v>
      </c>
      <c r="G8" s="2">
        <f t="shared" si="0"/>
        <v>94.5</v>
      </c>
      <c r="H8" s="2">
        <f>VLOOKUP(C8,Vehicle_Params!$A:$B,2,FALSE)</f>
        <v>1</v>
      </c>
      <c r="I8" s="2">
        <f t="shared" si="1"/>
        <v>63</v>
      </c>
      <c r="J8" s="2">
        <f t="shared" si="2"/>
        <v>1134</v>
      </c>
      <c r="K8" s="2">
        <f t="shared" si="3"/>
        <v>756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38</v>
      </c>
      <c r="E9" s="2">
        <v>300</v>
      </c>
      <c r="F9" s="2">
        <f>VLOOKUP(C9,Vehicle_Params!$A:$C,3,FALSE)</f>
        <v>1.2</v>
      </c>
      <c r="G9" s="2">
        <f t="shared" si="0"/>
        <v>45.6</v>
      </c>
      <c r="H9" s="2">
        <f>VLOOKUP(C9,Vehicle_Params!$A:$B,2,FALSE)</f>
        <v>0.35</v>
      </c>
      <c r="I9" s="2">
        <f t="shared" si="1"/>
        <v>13.299999999999999</v>
      </c>
      <c r="J9" s="2">
        <f t="shared" si="2"/>
        <v>547.20000000000005</v>
      </c>
      <c r="K9" s="2">
        <f t="shared" si="3"/>
        <v>456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24</v>
      </c>
      <c r="E10" s="2">
        <v>300</v>
      </c>
      <c r="F10" s="2">
        <f>VLOOKUP(C10,Vehicle_Params!$A:$C,3,FALSE)</f>
        <v>10</v>
      </c>
      <c r="G10" s="2">
        <f t="shared" si="0"/>
        <v>240</v>
      </c>
      <c r="H10" s="2">
        <f>VLOOKUP(C10,Vehicle_Params!$A:$B,2,FALSE)</f>
        <v>1.8</v>
      </c>
      <c r="I10" s="2">
        <f t="shared" si="1"/>
        <v>43.2</v>
      </c>
      <c r="J10" s="2">
        <f t="shared" si="2"/>
        <v>2880</v>
      </c>
      <c r="K10" s="2">
        <f t="shared" si="3"/>
        <v>288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4</v>
      </c>
      <c r="E12" s="2">
        <v>300</v>
      </c>
      <c r="F12" s="2">
        <f>VLOOKUP(C12,Vehicle_Params!$A:$C,3,FALSE)</f>
        <v>1</v>
      </c>
      <c r="G12" s="2">
        <f t="shared" si="0"/>
        <v>4</v>
      </c>
      <c r="H12" s="2">
        <f>VLOOKUP(C12,Vehicle_Params!$A:$B,2,FALSE)</f>
        <v>2.6</v>
      </c>
      <c r="I12" s="2">
        <f t="shared" si="1"/>
        <v>10.4</v>
      </c>
      <c r="J12" s="2">
        <f t="shared" si="2"/>
        <v>48</v>
      </c>
      <c r="K12" s="2">
        <f t="shared" si="3"/>
        <v>48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53</v>
      </c>
      <c r="E14" s="2">
        <v>300</v>
      </c>
      <c r="F14" s="2">
        <f>VLOOKUP(C14,Vehicle_Params!$A:$C,3,FALSE)</f>
        <v>1.5</v>
      </c>
      <c r="G14" s="2">
        <f t="shared" si="0"/>
        <v>79.5</v>
      </c>
      <c r="H14" s="2">
        <f>VLOOKUP(C14,Vehicle_Params!$A:$B,2,FALSE)</f>
        <v>1</v>
      </c>
      <c r="I14" s="2">
        <f t="shared" si="1"/>
        <v>53</v>
      </c>
      <c r="J14" s="2">
        <f t="shared" si="2"/>
        <v>954</v>
      </c>
      <c r="K14" s="2">
        <f t="shared" si="3"/>
        <v>636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24</v>
      </c>
      <c r="E15" s="2">
        <v>300</v>
      </c>
      <c r="F15" s="2">
        <f>VLOOKUP(C15,Vehicle_Params!$A:$C,3,FALSE)</f>
        <v>1.2</v>
      </c>
      <c r="G15" s="2">
        <f t="shared" si="0"/>
        <v>28.799999999999997</v>
      </c>
      <c r="H15" s="2">
        <f>VLOOKUP(C15,Vehicle_Params!$A:$B,2,FALSE)</f>
        <v>0.35</v>
      </c>
      <c r="I15" s="2">
        <f t="shared" si="1"/>
        <v>8.3999999999999986</v>
      </c>
      <c r="J15" s="2">
        <f t="shared" si="2"/>
        <v>345.59999999999997</v>
      </c>
      <c r="K15" s="2">
        <f t="shared" si="3"/>
        <v>288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187</v>
      </c>
      <c r="E2" s="2">
        <f>SUMIFS(Raw_Annotations!$I:$I,Raw_Annotations!$A:$A,$A2,Raw_Annotations!$B:$B,$B2)</f>
        <v>165.8</v>
      </c>
      <c r="F2" s="2">
        <f t="shared" ref="F2:F4" si="0">IF(C2=0,0,D2*3600/C2)</f>
        <v>2244</v>
      </c>
      <c r="G2" s="2">
        <f>SUMIFS(Raw_Annotations!$G:$G,Raw_Annotations!$A:$A,$A2,Raw_Annotations!$B:$B,$B2)</f>
        <v>479.3</v>
      </c>
      <c r="H2" s="2">
        <f t="shared" ref="H2:H4" si="1">IF(C2=0,0,G2*3600/C2)</f>
        <v>5751.6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250</v>
      </c>
      <c r="J2" s="2">
        <f t="shared" ref="J2:J4" si="2">IF(G2=0,0,I2/G2)</f>
        <v>0.52159399123722094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0.24004825090470447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132</v>
      </c>
      <c r="E3" s="2">
        <f>SUMIFS(Raw_Annotations!$I:$I,Raw_Annotations!$A:$A,$A3,Raw_Annotations!$B:$B,$B3)</f>
        <v>136.1</v>
      </c>
      <c r="F3" s="2">
        <f t="shared" si="0"/>
        <v>1584</v>
      </c>
      <c r="G3" s="2">
        <f>SUMIFS(Raw_Annotations!$G:$G,Raw_Annotations!$A:$A,$A3,Raw_Annotations!$B:$B,$B3)</f>
        <v>446.1</v>
      </c>
      <c r="H3" s="2">
        <f t="shared" si="1"/>
        <v>5353.2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300</v>
      </c>
      <c r="J3" s="2">
        <f t="shared" si="2"/>
        <v>0.67249495628782785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0.35855988243938286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95</v>
      </c>
      <c r="E4" s="2">
        <f>SUMIFS(Raw_Annotations!$I:$I,Raw_Annotations!$A:$A,$A4,Raw_Annotations!$B:$B,$B4)</f>
        <v>99</v>
      </c>
      <c r="F4" s="2">
        <f t="shared" si="0"/>
        <v>1140</v>
      </c>
      <c r="G4" s="2">
        <f>SUMIFS(Raw_Annotations!$G:$G,Raw_Annotations!$A:$A,$A4,Raw_Annotations!$B:$B,$B4)</f>
        <v>292.3</v>
      </c>
      <c r="H4" s="2">
        <f t="shared" si="1"/>
        <v>3507.6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2"/>
        <v>0.61580567909681827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0.2747474747474748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2025-09-26T01:43:53Z</dcterms:modified>
</cp:coreProperties>
</file>