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ata\"/>
    </mc:Choice>
  </mc:AlternateContent>
  <xr:revisionPtr revIDLastSave="0" documentId="13_ncr:1_{0030A018-796E-40E9-9E60-692866753C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8sBRvcNh8h+a5SpK8eXQ/s2Wp/5NcL1q1zcVcSFSk+0="/>
    </ext>
  </extLst>
</workbook>
</file>

<file path=xl/calcChain.xml><?xml version="1.0" encoding="utf-8"?>
<calcChain xmlns="http://schemas.openxmlformats.org/spreadsheetml/2006/main">
  <c r="I4" i="3" l="1"/>
  <c r="D4" i="3"/>
  <c r="F4" i="3" s="1"/>
  <c r="D3" i="3"/>
  <c r="F3" i="3" s="1"/>
  <c r="D2" i="3"/>
  <c r="F2" i="3" s="1"/>
  <c r="K19" i="1"/>
  <c r="I19" i="1"/>
  <c r="H19" i="1"/>
  <c r="G19" i="1"/>
  <c r="J19" i="1" s="1"/>
  <c r="F19" i="1"/>
  <c r="K18" i="1"/>
  <c r="I18" i="1"/>
  <c r="H18" i="1"/>
  <c r="G18" i="1"/>
  <c r="J18" i="1" s="1"/>
  <c r="F18" i="1"/>
  <c r="K17" i="1"/>
  <c r="H17" i="1"/>
  <c r="I17" i="1" s="1"/>
  <c r="E2" i="3" s="1"/>
  <c r="K2" i="3" s="1"/>
  <c r="G17" i="1"/>
  <c r="J17" i="1" s="1"/>
  <c r="F17" i="1"/>
  <c r="K16" i="1"/>
  <c r="I16" i="1"/>
  <c r="H16" i="1"/>
  <c r="F16" i="1"/>
  <c r="G16" i="1" s="1"/>
  <c r="K15" i="1"/>
  <c r="I15" i="1"/>
  <c r="H15" i="1"/>
  <c r="G15" i="1"/>
  <c r="J15" i="1" s="1"/>
  <c r="F15" i="1"/>
  <c r="K14" i="1"/>
  <c r="I14" i="1"/>
  <c r="H14" i="1"/>
  <c r="G14" i="1"/>
  <c r="J14" i="1" s="1"/>
  <c r="F14" i="1"/>
  <c r="K13" i="1"/>
  <c r="H13" i="1"/>
  <c r="I13" i="1" s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I10" i="1"/>
  <c r="H10" i="1"/>
  <c r="G10" i="1"/>
  <c r="J10" i="1" s="1"/>
  <c r="F10" i="1"/>
  <c r="K9" i="1"/>
  <c r="H9" i="1"/>
  <c r="I9" i="1" s="1"/>
  <c r="E4" i="3" s="1"/>
  <c r="K4" i="3" s="1"/>
  <c r="G9" i="1"/>
  <c r="J9" i="1" s="1"/>
  <c r="F9" i="1"/>
  <c r="K8" i="1"/>
  <c r="I8" i="1"/>
  <c r="H8" i="1"/>
  <c r="F8" i="1"/>
  <c r="G8" i="1" s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H5" i="1"/>
  <c r="I5" i="1" s="1"/>
  <c r="G5" i="1"/>
  <c r="J5" i="1" s="1"/>
  <c r="F5" i="1"/>
  <c r="K4" i="1"/>
  <c r="I4" i="1"/>
  <c r="H4" i="1"/>
  <c r="F4" i="1"/>
  <c r="G4" i="1" s="1"/>
  <c r="K3" i="1"/>
  <c r="I3" i="1"/>
  <c r="H3" i="1"/>
  <c r="G3" i="1"/>
  <c r="J3" i="1" s="1"/>
  <c r="F3" i="1"/>
  <c r="K2" i="1"/>
  <c r="I2" i="1"/>
  <c r="H2" i="1"/>
  <c r="G2" i="1"/>
  <c r="J2" i="1" s="1"/>
  <c r="F2" i="1"/>
  <c r="E3" i="3" l="1"/>
  <c r="K3" i="3" s="1"/>
  <c r="G4" i="3"/>
  <c r="J8" i="1"/>
  <c r="I2" i="3"/>
  <c r="G2" i="3"/>
  <c r="J16" i="1"/>
  <c r="J4" i="1"/>
  <c r="I3" i="3"/>
  <c r="G3" i="3"/>
  <c r="J3" i="3" l="1"/>
  <c r="H3" i="3"/>
  <c r="J2" i="3"/>
  <c r="H2" i="3"/>
  <c r="J4" i="3"/>
  <c r="H4" i="3"/>
</calcChain>
</file>

<file path=xl/sharedStrings.xml><?xml version="1.0" encoding="utf-8"?>
<sst xmlns="http://schemas.openxmlformats.org/spreadsheetml/2006/main" count="77" uniqueCount="35">
  <si>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</si>
  <si>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</si>
  <si>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</si>
  <si>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</si>
  <si>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</si>
  <si>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</si>
  <si>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</si>
  <si>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</si>
  <si>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</si>
  <si>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</si>
  <si>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</si>
  <si>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SD_S</t>
  </si>
  <si>
    <t>Car</t>
  </si>
  <si>
    <t>Motorcycle</t>
  </si>
  <si>
    <t>Jeepney</t>
  </si>
  <si>
    <t>Bus</t>
  </si>
  <si>
    <t>Truck</t>
  </si>
  <si>
    <t>Tricycle</t>
  </si>
  <si>
    <t>SD_E</t>
  </si>
  <si>
    <t>SD_W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</si>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</sst>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G25" sqref="G25"/>
    </sheetView>
  </sheetViews>
  <sheetFormatPr defaultColWidth="14.42578125" defaultRowHeight="15" customHeight="1" x14ac:dyDescent="0.25"/>
  <cols>
    <col min="1" max="1" width="8.85546875" customWidth="1"/>
    <col min="2" max="2" width="9" customWidth="1"/>
    <col min="3" max="3" width="19" customWidth="1"/>
    <col min="4" max="4" width="9.140625" customWidth="1"/>
    <col min="5" max="5" width="13.42578125" customWidth="1"/>
    <col min="6" max="6" width="16.42578125" customWidth="1"/>
    <col min="7" max="11" width="25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38</v>
      </c>
      <c r="E2" s="2">
        <v>300</v>
      </c>
      <c r="F2" s="2">
        <f>VLOOKUP(C2,Vehicle_Params!$A:$C,3,FALSE)</f>
        <v>1.5</v>
      </c>
      <c r="G2" s="2">
        <f t="shared" ref="G2:G19" si="0">IF(D2="",0,D2*F2)</f>
        <v>57</v>
      </c>
      <c r="H2" s="2">
        <f>VLOOKUP(C2,Vehicle_Params!$A:$B,2,FALSE)</f>
        <v>1</v>
      </c>
      <c r="I2" s="2">
        <f t="shared" ref="I2:I19" si="1">IF(D2="",0,D2*H2)</f>
        <v>38</v>
      </c>
      <c r="J2" s="2">
        <f t="shared" ref="J2:J19" si="2">IF(E2=0,0,G2*3600/E2)</f>
        <v>684</v>
      </c>
      <c r="K2" s="2">
        <f t="shared" ref="K2:K19" si="3">IF(E2=0,0,IF(D2="",0,D2*3600/E2))</f>
        <v>456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17</v>
      </c>
      <c r="E3" s="2">
        <v>300</v>
      </c>
      <c r="F3" s="2">
        <f>VLOOKUP(C3,Vehicle_Params!$A:$C,3,FALSE)</f>
        <v>1.2</v>
      </c>
      <c r="G3" s="2">
        <f t="shared" si="0"/>
        <v>20.399999999999999</v>
      </c>
      <c r="H3" s="2">
        <f>VLOOKUP(C3,Vehicle_Params!$A:$B,2,FALSE)</f>
        <v>0.35</v>
      </c>
      <c r="I3" s="2">
        <f t="shared" si="1"/>
        <v>5.9499999999999993</v>
      </c>
      <c r="J3" s="2">
        <f t="shared" si="2"/>
        <v>244.8</v>
      </c>
      <c r="K3" s="2">
        <f t="shared" si="3"/>
        <v>204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9</v>
      </c>
      <c r="E4" s="2">
        <v>300</v>
      </c>
      <c r="F4" s="2">
        <f>VLOOKUP(C4,Vehicle_Params!$A:$C,3,FALSE)</f>
        <v>10</v>
      </c>
      <c r="G4" s="2">
        <f t="shared" si="0"/>
        <v>90</v>
      </c>
      <c r="H4" s="2">
        <f>VLOOKUP(C4,Vehicle_Params!$A:$B,2,FALSE)</f>
        <v>1.8</v>
      </c>
      <c r="I4" s="2">
        <f t="shared" si="1"/>
        <v>16.2</v>
      </c>
      <c r="J4" s="2">
        <f t="shared" si="2"/>
        <v>1080</v>
      </c>
      <c r="K4" s="2">
        <f t="shared" si="3"/>
        <v>108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1</v>
      </c>
      <c r="E6" s="2">
        <v>300</v>
      </c>
      <c r="F6" s="2">
        <f>VLOOKUP(C6,Vehicle_Params!$A:$C,3,FALSE)</f>
        <v>1</v>
      </c>
      <c r="G6" s="2">
        <f t="shared" si="0"/>
        <v>1</v>
      </c>
      <c r="H6" s="2">
        <f>VLOOKUP(C6,Vehicle_Params!$A:$B,2,FALSE)</f>
        <v>2.6</v>
      </c>
      <c r="I6" s="2">
        <f t="shared" si="1"/>
        <v>2.6</v>
      </c>
      <c r="J6" s="2">
        <f t="shared" si="2"/>
        <v>12</v>
      </c>
      <c r="K6" s="2">
        <f t="shared" si="3"/>
        <v>12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92</v>
      </c>
      <c r="E8" s="2">
        <v>300</v>
      </c>
      <c r="F8" s="2">
        <f>VLOOKUP(C8,Vehicle_Params!$A:$C,3,FALSE)</f>
        <v>1.5</v>
      </c>
      <c r="G8" s="2">
        <f t="shared" si="0"/>
        <v>138</v>
      </c>
      <c r="H8" s="2">
        <f>VLOOKUP(C8,Vehicle_Params!$A:$B,2,FALSE)</f>
        <v>1</v>
      </c>
      <c r="I8" s="2">
        <f t="shared" si="1"/>
        <v>92</v>
      </c>
      <c r="J8" s="2">
        <f t="shared" si="2"/>
        <v>1656</v>
      </c>
      <c r="K8" s="2">
        <f t="shared" si="3"/>
        <v>1104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73</v>
      </c>
      <c r="E9" s="2">
        <v>300</v>
      </c>
      <c r="F9" s="2">
        <f>VLOOKUP(C9,Vehicle_Params!$A:$C,3,FALSE)</f>
        <v>1.2</v>
      </c>
      <c r="G9" s="2">
        <f t="shared" si="0"/>
        <v>87.6</v>
      </c>
      <c r="H9" s="2">
        <f>VLOOKUP(C9,Vehicle_Params!$A:$B,2,FALSE)</f>
        <v>0.35</v>
      </c>
      <c r="I9" s="2">
        <f t="shared" si="1"/>
        <v>25.549999999999997</v>
      </c>
      <c r="J9" s="2">
        <f t="shared" si="2"/>
        <v>1051.2</v>
      </c>
      <c r="K9" s="2">
        <f t="shared" si="3"/>
        <v>876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29</v>
      </c>
      <c r="E10" s="2">
        <v>300</v>
      </c>
      <c r="F10" s="2">
        <f>VLOOKUP(C10,Vehicle_Params!$A:$C,3,FALSE)</f>
        <v>10</v>
      </c>
      <c r="G10" s="2">
        <f t="shared" si="0"/>
        <v>290</v>
      </c>
      <c r="H10" s="2">
        <f>VLOOKUP(C10,Vehicle_Params!$A:$B,2,FALSE)</f>
        <v>1.8</v>
      </c>
      <c r="I10" s="2">
        <f t="shared" si="1"/>
        <v>52.2</v>
      </c>
      <c r="J10" s="2">
        <f t="shared" si="2"/>
        <v>3480</v>
      </c>
      <c r="K10" s="2">
        <f t="shared" si="3"/>
        <v>348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4</v>
      </c>
      <c r="E11" s="2">
        <v>300</v>
      </c>
      <c r="F11" s="2">
        <f>VLOOKUP(C11,Vehicle_Params!$A:$C,3,FALSE)</f>
        <v>30</v>
      </c>
      <c r="G11" s="2">
        <f t="shared" si="0"/>
        <v>120</v>
      </c>
      <c r="H11" s="2">
        <f>VLOOKUP(C11,Vehicle_Params!$A:$B,2,FALSE)</f>
        <v>2.8</v>
      </c>
      <c r="I11" s="2">
        <f t="shared" si="1"/>
        <v>11.2</v>
      </c>
      <c r="J11" s="2">
        <f t="shared" si="2"/>
        <v>1440</v>
      </c>
      <c r="K11" s="2">
        <f t="shared" si="3"/>
        <v>48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2</v>
      </c>
      <c r="E12" s="2">
        <v>300</v>
      </c>
      <c r="F12" s="2">
        <f>VLOOKUP(C12,Vehicle_Params!$A:$C,3,FALSE)</f>
        <v>1</v>
      </c>
      <c r="G12" s="2">
        <f t="shared" si="0"/>
        <v>2</v>
      </c>
      <c r="H12" s="2">
        <f>VLOOKUP(C12,Vehicle_Params!$A:$B,2,FALSE)</f>
        <v>2.6</v>
      </c>
      <c r="I12" s="2">
        <f t="shared" si="1"/>
        <v>5.2</v>
      </c>
      <c r="J12" s="2">
        <f t="shared" si="2"/>
        <v>24</v>
      </c>
      <c r="K12" s="2">
        <f t="shared" si="3"/>
        <v>24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2</v>
      </c>
      <c r="E13" s="2">
        <v>300</v>
      </c>
      <c r="F13" s="2">
        <f>VLOOKUP(C13,Vehicle_Params!$A:$C,3,FALSE)</f>
        <v>2</v>
      </c>
      <c r="G13" s="2">
        <f t="shared" si="0"/>
        <v>4</v>
      </c>
      <c r="H13" s="2">
        <f>VLOOKUP(C13,Vehicle_Params!$A:$B,2,FALSE)</f>
        <v>0.6</v>
      </c>
      <c r="I13" s="2">
        <f t="shared" si="1"/>
        <v>1.2</v>
      </c>
      <c r="J13" s="2">
        <f t="shared" si="2"/>
        <v>48</v>
      </c>
      <c r="K13" s="2">
        <f t="shared" si="3"/>
        <v>24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61</v>
      </c>
      <c r="E14" s="2">
        <v>300</v>
      </c>
      <c r="F14" s="2">
        <f>VLOOKUP(C14,Vehicle_Params!$A:$C,3,FALSE)</f>
        <v>1.5</v>
      </c>
      <c r="G14" s="2">
        <f t="shared" si="0"/>
        <v>91.5</v>
      </c>
      <c r="H14" s="2">
        <f>VLOOKUP(C14,Vehicle_Params!$A:$B,2,FALSE)</f>
        <v>1</v>
      </c>
      <c r="I14" s="2">
        <f t="shared" si="1"/>
        <v>61</v>
      </c>
      <c r="J14" s="2">
        <f t="shared" si="2"/>
        <v>1098</v>
      </c>
      <c r="K14" s="2">
        <f t="shared" si="3"/>
        <v>732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38</v>
      </c>
      <c r="E15" s="2">
        <v>300</v>
      </c>
      <c r="F15" s="2">
        <f>VLOOKUP(C15,Vehicle_Params!$A:$C,3,FALSE)</f>
        <v>1.2</v>
      </c>
      <c r="G15" s="2">
        <f t="shared" si="0"/>
        <v>45.6</v>
      </c>
      <c r="H15" s="2">
        <f>VLOOKUP(C15,Vehicle_Params!$A:$B,2,FALSE)</f>
        <v>0.35</v>
      </c>
      <c r="I15" s="2">
        <f t="shared" si="1"/>
        <v>13.299999999999999</v>
      </c>
      <c r="J15" s="2">
        <f t="shared" si="2"/>
        <v>547.20000000000005</v>
      </c>
      <c r="K15" s="2">
        <f t="shared" si="3"/>
        <v>456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16</v>
      </c>
      <c r="E16" s="2">
        <v>300</v>
      </c>
      <c r="F16" s="2">
        <f>VLOOKUP(C16,Vehicle_Params!$A:$C,3,FALSE)</f>
        <v>10</v>
      </c>
      <c r="G16" s="2">
        <f t="shared" si="0"/>
        <v>160</v>
      </c>
      <c r="H16" s="2">
        <f>VLOOKUP(C16,Vehicle_Params!$A:$B,2,FALSE)</f>
        <v>1.8</v>
      </c>
      <c r="I16" s="2">
        <f t="shared" si="1"/>
        <v>28.8</v>
      </c>
      <c r="J16" s="2">
        <f t="shared" si="2"/>
        <v>1920</v>
      </c>
      <c r="K16" s="2">
        <f t="shared" si="3"/>
        <v>192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2</v>
      </c>
      <c r="E17" s="2">
        <v>300</v>
      </c>
      <c r="F17" s="2">
        <f>VLOOKUP(C17,Vehicle_Params!$A:$C,3,FALSE)</f>
        <v>30</v>
      </c>
      <c r="G17" s="2">
        <f t="shared" si="0"/>
        <v>60</v>
      </c>
      <c r="H17" s="2">
        <f>VLOOKUP(C17,Vehicle_Params!$A:$B,2,FALSE)</f>
        <v>2.8</v>
      </c>
      <c r="I17" s="2">
        <f t="shared" si="1"/>
        <v>5.6</v>
      </c>
      <c r="J17" s="2">
        <f t="shared" si="2"/>
        <v>720</v>
      </c>
      <c r="K17" s="2">
        <f t="shared" si="3"/>
        <v>24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1</v>
      </c>
      <c r="E18" s="2">
        <v>300</v>
      </c>
      <c r="F18" s="2">
        <f>VLOOKUP(C18,Vehicle_Params!$A:$C,3,FALSE)</f>
        <v>1</v>
      </c>
      <c r="G18" s="2">
        <f t="shared" si="0"/>
        <v>1</v>
      </c>
      <c r="H18" s="2">
        <f>VLOOKUP(C18,Vehicle_Params!$A:$B,2,FALSE)</f>
        <v>2.6</v>
      </c>
      <c r="I18" s="2">
        <f t="shared" si="1"/>
        <v>2.6</v>
      </c>
      <c r="J18" s="2">
        <f t="shared" si="2"/>
        <v>12</v>
      </c>
      <c r="K18" s="2">
        <f t="shared" si="3"/>
        <v>12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1</v>
      </c>
      <c r="E19" s="2">
        <v>300</v>
      </c>
      <c r="F19" s="2">
        <f>VLOOKUP(C19,Vehicle_Params!$A:$C,3,FALSE)</f>
        <v>2</v>
      </c>
      <c r="G19" s="2">
        <f t="shared" si="0"/>
        <v>2</v>
      </c>
      <c r="H19" s="2">
        <f>VLOOKUP(C19,Vehicle_Params!$A:$B,2,FALSE)</f>
        <v>0.6</v>
      </c>
      <c r="I19" s="2">
        <f t="shared" si="1"/>
        <v>0.6</v>
      </c>
      <c r="J19" s="2">
        <f t="shared" si="2"/>
        <v>24</v>
      </c>
      <c r="K19" s="2">
        <f t="shared" si="3"/>
        <v>12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19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5.85546875" customWidth="1"/>
    <col min="2" max="2" width="20.140625" customWidth="1"/>
    <col min="3" max="3" width="15.85546875" customWidth="1"/>
    <col min="4" max="26" width="8.7109375" customWidth="1"/>
  </cols>
  <sheetData>
    <row r="1" spans="1:3" x14ac:dyDescent="0.25">
      <c r="A1" s="1" t="s">
        <v>2</v>
      </c>
      <c r="B1" s="1" t="s">
        <v>7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3" width="8.7109375" customWidth="1"/>
    <col min="4" max="6" width="20.140625" customWidth="1"/>
    <col min="7" max="8" width="22.7109375" customWidth="1"/>
    <col min="9" max="11" width="20.1406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</row>
    <row r="2" spans="1:11" x14ac:dyDescent="0.25">
      <c r="A2" s="2">
        <v>1</v>
      </c>
      <c r="B2" s="2" t="s">
        <v>19</v>
      </c>
      <c r="C2" s="2">
        <v>300</v>
      </c>
      <c r="D2" s="2">
        <f>SUMIFS(Raw_Annotations!$D:$D,Raw_Annotations!$A:$A,$A2,Raw_Annotations!$B:$B,$B2)</f>
        <v>119</v>
      </c>
      <c r="E2" s="2">
        <f>SUMIFS(Raw_Annotations!$I:$I,Raw_Annotations!$A:$A,$A2,Raw_Annotations!$B:$B,$B2)</f>
        <v>111.89999999999998</v>
      </c>
      <c r="F2" s="2">
        <f t="shared" ref="F2:F4" si="0">IF(C2=0,0,D2*3600/C2)</f>
        <v>1428</v>
      </c>
      <c r="G2" s="2">
        <f>SUMIFS(Raw_Annotations!$G:$G,Raw_Annotations!$A:$A,$A2,Raw_Annotations!$B:$B,$B2)</f>
        <v>360.1</v>
      </c>
      <c r="H2" s="2">
        <f t="shared" ref="H2:H4" si="1">IF(C2=0,0,G2*3600/C2)</f>
        <v>4321.2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220</v>
      </c>
      <c r="J2" s="2">
        <f t="shared" ref="J2:J4" si="2">IF(G2=0,0,I2/G2)</f>
        <v>0.61094140516523188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0.30741733690795359</v>
      </c>
    </row>
    <row r="3" spans="1:11" x14ac:dyDescent="0.25">
      <c r="A3" s="2">
        <v>1</v>
      </c>
      <c r="B3" s="2" t="s">
        <v>11</v>
      </c>
      <c r="C3" s="2">
        <v>300</v>
      </c>
      <c r="D3" s="2">
        <f>SUMIFS(Raw_Annotations!$D:$D,Raw_Annotations!$A:$A,$A3,Raw_Annotations!$B:$B,$B3)</f>
        <v>66</v>
      </c>
      <c r="E3" s="2">
        <f>SUMIFS(Raw_Annotations!$I:$I,Raw_Annotations!$A:$A,$A3,Raw_Annotations!$B:$B,$B3)</f>
        <v>63.350000000000009</v>
      </c>
      <c r="F3" s="2">
        <f t="shared" si="0"/>
        <v>792</v>
      </c>
      <c r="G3" s="2">
        <f>SUMIFS(Raw_Annotations!$G:$G,Raw_Annotations!$A:$A,$A3,Raw_Annotations!$B:$B,$B3)</f>
        <v>170.4</v>
      </c>
      <c r="H3" s="2">
        <f t="shared" si="1"/>
        <v>2044.8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90</v>
      </c>
      <c r="J3" s="2">
        <f t="shared" si="2"/>
        <v>0.528169014084507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0.25572217837411204</v>
      </c>
    </row>
    <row r="4" spans="1:11" x14ac:dyDescent="0.25">
      <c r="A4" s="2">
        <v>1</v>
      </c>
      <c r="B4" s="2" t="s">
        <v>18</v>
      </c>
      <c r="C4" s="2">
        <v>300</v>
      </c>
      <c r="D4" s="2">
        <f>SUMIFS(Raw_Annotations!$D:$D,Raw_Annotations!$A:$A,$A4,Raw_Annotations!$B:$B,$B4)</f>
        <v>202</v>
      </c>
      <c r="E4" s="2">
        <f>SUMIFS(Raw_Annotations!$I:$I,Raw_Annotations!$A:$A,$A4,Raw_Annotations!$B:$B,$B4)</f>
        <v>187.34999999999997</v>
      </c>
      <c r="F4" s="2">
        <f t="shared" si="0"/>
        <v>2424</v>
      </c>
      <c r="G4" s="2">
        <f>SUMIFS(Raw_Annotations!$G:$G,Raw_Annotations!$A:$A,$A4,Raw_Annotations!$B:$B,$B4)</f>
        <v>641.6</v>
      </c>
      <c r="H4" s="2">
        <f t="shared" si="1"/>
        <v>7699.2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410</v>
      </c>
      <c r="J4" s="2">
        <f t="shared" si="2"/>
        <v>0.63902743142144636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0.33840405657859629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28</v>
      </c>
    </row>
    <row r="3" spans="1:1" x14ac:dyDescent="0.25">
      <c r="A3" s="2" t="s">
        <v>29</v>
      </c>
    </row>
    <row r="4" spans="1:1" x14ac:dyDescent="0.25">
      <c r="A4" s="2" t="s">
        <v>30</v>
      </c>
    </row>
    <row r="5" spans="1:1" x14ac:dyDescent="0.25">
      <c r="A5" s="2" t="s">
        <v>31</v>
      </c>
    </row>
    <row r="6" spans="1:1" x14ac:dyDescent="0.25">
      <c r="A6" s="2" t="s">
        <v>32</v>
      </c>
    </row>
    <row r="7" spans="1:1" x14ac:dyDescent="0.25">
      <c r="A7" s="2" t="s">
        <v>33</v>
      </c>
    </row>
    <row r="9" spans="1:1" x14ac:dyDescent="0.25">
      <c r="A9" s="2" t="s">
        <v>34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2025-09-22T09:13:50Z</dcterms:modified>
</cp:coreProperties>
</file>