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F2C33193-F11C-4D0C-9E26-342D861C0A3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I5" i="3" l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J30" i="1"/>
  <c r="I30" i="1"/>
  <c r="H30" i="1"/>
  <c r="G30" i="1"/>
  <c r="F30" i="1"/>
  <c r="K29" i="1"/>
  <c r="H29" i="1"/>
  <c r="I29" i="1" s="1"/>
  <c r="G29" i="1"/>
  <c r="J29" i="1" s="1"/>
  <c r="F29" i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J26" i="1"/>
  <c r="I26" i="1"/>
  <c r="H26" i="1"/>
  <c r="G26" i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J22" i="1"/>
  <c r="I22" i="1"/>
  <c r="H22" i="1"/>
  <c r="G22" i="1"/>
  <c r="F22" i="1"/>
  <c r="K21" i="1"/>
  <c r="H21" i="1"/>
  <c r="I21" i="1" s="1"/>
  <c r="E5" i="3" s="1"/>
  <c r="K5" i="3" s="1"/>
  <c r="G21" i="1"/>
  <c r="J21" i="1" s="1"/>
  <c r="F21" i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I18" i="1"/>
  <c r="H18" i="1"/>
  <c r="G18" i="1"/>
  <c r="F18" i="1"/>
  <c r="K17" i="1"/>
  <c r="H17" i="1"/>
  <c r="I17" i="1" s="1"/>
  <c r="E4" i="3" s="1"/>
  <c r="K4" i="3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J14" i="1"/>
  <c r="I14" i="1"/>
  <c r="H14" i="1"/>
  <c r="G14" i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J10" i="1"/>
  <c r="I10" i="1"/>
  <c r="H10" i="1"/>
  <c r="G10" i="1"/>
  <c r="F10" i="1"/>
  <c r="K9" i="1"/>
  <c r="H9" i="1"/>
  <c r="I9" i="1" s="1"/>
  <c r="E3" i="3" s="1"/>
  <c r="K3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H5" i="1"/>
  <c r="I5" i="1" s="1"/>
  <c r="E2" i="3" s="1"/>
  <c r="K2" i="3" s="1"/>
  <c r="G5" i="1"/>
  <c r="J5" i="1" s="1"/>
  <c r="F5" i="1"/>
  <c r="K4" i="1"/>
  <c r="I4" i="1"/>
  <c r="H4" i="1"/>
  <c r="F4" i="1"/>
  <c r="G4" i="1" s="1"/>
  <c r="K3" i="1"/>
  <c r="I3" i="1"/>
  <c r="H3" i="1"/>
  <c r="G3" i="1"/>
  <c r="J3" i="1" s="1"/>
  <c r="F3" i="1"/>
  <c r="K2" i="1"/>
  <c r="J2" i="1"/>
  <c r="I2" i="1"/>
  <c r="H2" i="1"/>
  <c r="G2" i="1"/>
  <c r="J4" i="1" l="1"/>
  <c r="I2" i="3"/>
  <c r="G2" i="3"/>
  <c r="J20" i="1"/>
  <c r="G5" i="3"/>
  <c r="G3" i="3"/>
  <c r="J8" i="1"/>
  <c r="I4" i="3"/>
  <c r="J16" i="1"/>
  <c r="G4" i="3"/>
  <c r="J4" i="3" l="1"/>
  <c r="H4" i="3"/>
  <c r="J3" i="3"/>
  <c r="H3" i="3"/>
  <c r="J2" i="3"/>
  <c r="H2" i="3"/>
  <c r="J5" i="3"/>
  <c r="H5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<sst xmlns="http://schemas.openxmlformats.org/spreadsheetml/2006/main" count="103" uniqueCount="39">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</sst>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1047750</xdr:colOff>
      <xdr:row>33</xdr:row>
      <xdr:rowOff>9525</xdr:rowOff>
    </xdr:from>
    <xdr:ext cx="2800350" cy="4152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E2" sqref="E2:E31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1</v>
      </c>
      <c r="B2" s="2" t="s">
        <v>11</v>
      </c>
      <c r="C2" s="2" t="s">
        <v>12</v>
      </c>
      <c r="D2" s="2">
        <v>11</v>
      </c>
      <c r="E2" s="2">
        <v>300</v>
      </c>
      <c r="F2" s="2">
        <v>1.5</v>
      </c>
      <c r="G2" s="2">
        <f t="shared" ref="G2:G31" si="0">IF(D2="",0,D2*F2)</f>
        <v>16.5</v>
      </c>
      <c r="H2" s="2">
        <f>VLOOKUP(C2,Vehicle_Params!$A:$B,2,FALSE)</f>
        <v>1</v>
      </c>
      <c r="I2" s="2">
        <f t="shared" ref="I2:I31" si="1">IF(D2="",0,D2*H2)</f>
        <v>11</v>
      </c>
      <c r="J2" s="2">
        <f t="shared" ref="J2:J31" si="2">IF(E2=0,0,G2*3600/E2)</f>
        <v>198</v>
      </c>
      <c r="K2" s="2">
        <f t="shared" ref="K2:K31" si="3">IF(E2=0,0,IF(D2="",0,D2*3600/E2))</f>
        <v>132</v>
      </c>
    </row>
    <row r="3" spans="1:12" x14ac:dyDescent="0.25">
      <c r="A3" s="2">
        <v>1</v>
      </c>
      <c r="B3" s="2" t="s">
        <v>11</v>
      </c>
      <c r="C3" s="2" t="s">
        <v>13</v>
      </c>
      <c r="D3" s="2">
        <v>15</v>
      </c>
      <c r="E3" s="2">
        <v>300</v>
      </c>
      <c r="F3" s="2">
        <f>VLOOKUP(C3,Vehicle_Params!$A:$C,3,FALSE)</f>
        <v>1.2</v>
      </c>
      <c r="G3" s="2">
        <f t="shared" si="0"/>
        <v>18</v>
      </c>
      <c r="H3" s="2">
        <f>VLOOKUP(C3,Vehicle_Params!$A:$B,2,FALSE)</f>
        <v>0.35</v>
      </c>
      <c r="I3" s="2">
        <f t="shared" si="1"/>
        <v>5.25</v>
      </c>
      <c r="J3" s="2">
        <f t="shared" si="2"/>
        <v>216</v>
      </c>
      <c r="K3" s="2">
        <f t="shared" si="3"/>
        <v>180</v>
      </c>
    </row>
    <row r="4" spans="1:12" x14ac:dyDescent="0.25">
      <c r="A4" s="2">
        <v>1</v>
      </c>
      <c r="B4" s="2" t="s">
        <v>11</v>
      </c>
      <c r="C4" s="2" t="s">
        <v>14</v>
      </c>
      <c r="D4" s="2">
        <v>1</v>
      </c>
      <c r="E4" s="2">
        <v>300</v>
      </c>
      <c r="F4" s="2">
        <f>VLOOKUP(C4,Vehicle_Params!$A:$C,3,FALSE)</f>
        <v>10</v>
      </c>
      <c r="G4" s="2">
        <f t="shared" si="0"/>
        <v>10</v>
      </c>
      <c r="H4" s="2">
        <f>VLOOKUP(C4,Vehicle_Params!$A:$B,2,FALSE)</f>
        <v>1.8</v>
      </c>
      <c r="I4" s="2">
        <f t="shared" si="1"/>
        <v>1.8</v>
      </c>
      <c r="J4" s="2">
        <f t="shared" si="2"/>
        <v>120</v>
      </c>
      <c r="K4" s="2">
        <f t="shared" si="3"/>
        <v>12</v>
      </c>
    </row>
    <row r="5" spans="1:12" x14ac:dyDescent="0.25">
      <c r="A5" s="2">
        <v>1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1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2" x14ac:dyDescent="0.25">
      <c r="A8" s="2">
        <v>1</v>
      </c>
      <c r="B8" s="2" t="s">
        <v>18</v>
      </c>
      <c r="C8" s="2" t="s">
        <v>12</v>
      </c>
      <c r="D8" s="2">
        <v>13</v>
      </c>
      <c r="E8" s="2">
        <v>300</v>
      </c>
      <c r="F8" s="2">
        <f>VLOOKUP(C8,Vehicle_Params!$A:$C,3,FALSE)</f>
        <v>1.5</v>
      </c>
      <c r="G8" s="2">
        <f t="shared" si="0"/>
        <v>19.5</v>
      </c>
      <c r="H8" s="2">
        <f>VLOOKUP(C8,Vehicle_Params!$A:$B,2,FALSE)</f>
        <v>1</v>
      </c>
      <c r="I8" s="2">
        <f t="shared" si="1"/>
        <v>13</v>
      </c>
      <c r="J8" s="2">
        <f t="shared" si="2"/>
        <v>234</v>
      </c>
      <c r="K8" s="2">
        <f t="shared" si="3"/>
        <v>156</v>
      </c>
    </row>
    <row r="9" spans="1:12" x14ac:dyDescent="0.25">
      <c r="A9" s="2">
        <v>1</v>
      </c>
      <c r="B9" s="2" t="s">
        <v>18</v>
      </c>
      <c r="C9" s="2" t="s">
        <v>13</v>
      </c>
      <c r="D9" s="2">
        <v>8</v>
      </c>
      <c r="E9" s="2">
        <v>300</v>
      </c>
      <c r="F9" s="2">
        <f>VLOOKUP(C9,Vehicle_Params!$A:$C,3,FALSE)</f>
        <v>1.2</v>
      </c>
      <c r="G9" s="2">
        <f t="shared" si="0"/>
        <v>9.6</v>
      </c>
      <c r="H9" s="2">
        <f>VLOOKUP(C9,Vehicle_Params!$A:$B,2,FALSE)</f>
        <v>0.35</v>
      </c>
      <c r="I9" s="2">
        <f t="shared" si="1"/>
        <v>2.8</v>
      </c>
      <c r="J9" s="2">
        <f t="shared" si="2"/>
        <v>115.2</v>
      </c>
      <c r="K9" s="2">
        <f t="shared" si="3"/>
        <v>96</v>
      </c>
    </row>
    <row r="10" spans="1:12" x14ac:dyDescent="0.25">
      <c r="A10" s="2">
        <v>1</v>
      </c>
      <c r="B10" s="2" t="s">
        <v>18</v>
      </c>
      <c r="C10" s="2" t="s">
        <v>14</v>
      </c>
      <c r="D10" s="2">
        <v>4</v>
      </c>
      <c r="E10" s="2">
        <v>300</v>
      </c>
      <c r="F10" s="2">
        <f>VLOOKUP(C10,Vehicle_Params!$A:$C,3,FALSE)</f>
        <v>10</v>
      </c>
      <c r="G10" s="2">
        <f t="shared" si="0"/>
        <v>40</v>
      </c>
      <c r="H10" s="2">
        <f>VLOOKUP(C10,Vehicle_Params!$A:$B,2,FALSE)</f>
        <v>1.8</v>
      </c>
      <c r="I10" s="2">
        <f t="shared" si="1"/>
        <v>7.2</v>
      </c>
      <c r="J10" s="2">
        <f t="shared" si="2"/>
        <v>480</v>
      </c>
      <c r="K10" s="2">
        <f t="shared" si="3"/>
        <v>48</v>
      </c>
    </row>
    <row r="11" spans="1:12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2" x14ac:dyDescent="0.25">
      <c r="A12" s="2">
        <v>1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2" x14ac:dyDescent="0.25">
      <c r="A13" s="2">
        <v>1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2" x14ac:dyDescent="0.25">
      <c r="A14" s="2">
        <v>1</v>
      </c>
      <c r="B14" s="2" t="s">
        <v>19</v>
      </c>
      <c r="C14" s="2" t="s">
        <v>12</v>
      </c>
      <c r="D14" s="2">
        <v>97</v>
      </c>
      <c r="E14" s="2">
        <v>300</v>
      </c>
      <c r="F14" s="2">
        <f>VLOOKUP(C14,Vehicle_Params!$A:$C,3,FALSE)</f>
        <v>1.5</v>
      </c>
      <c r="G14" s="2">
        <f t="shared" si="0"/>
        <v>145.5</v>
      </c>
      <c r="H14" s="2">
        <f>VLOOKUP(C14,Vehicle_Params!$A:$B,2,FALSE)</f>
        <v>1</v>
      </c>
      <c r="I14" s="2">
        <f t="shared" si="1"/>
        <v>97</v>
      </c>
      <c r="J14" s="2">
        <f t="shared" si="2"/>
        <v>1746</v>
      </c>
      <c r="K14" s="2">
        <f t="shared" si="3"/>
        <v>1164</v>
      </c>
      <c r="L14" s="2" t="s">
        <v>20</v>
      </c>
    </row>
    <row r="15" spans="1:12" x14ac:dyDescent="0.25">
      <c r="A15" s="2">
        <v>1</v>
      </c>
      <c r="B15" s="2" t="s">
        <v>19</v>
      </c>
      <c r="C15" s="2" t="s">
        <v>13</v>
      </c>
      <c r="D15" s="2">
        <v>50</v>
      </c>
      <c r="E15" s="2">
        <v>300</v>
      </c>
      <c r="F15" s="2">
        <f>VLOOKUP(C15,Vehicle_Params!$A:$C,3,FALSE)</f>
        <v>1.2</v>
      </c>
      <c r="G15" s="2">
        <f t="shared" si="0"/>
        <v>60</v>
      </c>
      <c r="H15" s="2">
        <f>VLOOKUP(C15,Vehicle_Params!$A:$B,2,FALSE)</f>
        <v>0.35</v>
      </c>
      <c r="I15" s="2">
        <f t="shared" si="1"/>
        <v>17.5</v>
      </c>
      <c r="J15" s="2">
        <f t="shared" si="2"/>
        <v>720</v>
      </c>
      <c r="K15" s="2">
        <f t="shared" si="3"/>
        <v>600</v>
      </c>
    </row>
    <row r="16" spans="1:12" x14ac:dyDescent="0.25">
      <c r="A16" s="2">
        <v>1</v>
      </c>
      <c r="B16" s="2" t="s">
        <v>19</v>
      </c>
      <c r="C16" s="2" t="s">
        <v>14</v>
      </c>
      <c r="D16" s="2">
        <v>7</v>
      </c>
      <c r="E16" s="2">
        <v>300</v>
      </c>
      <c r="F16" s="2">
        <f>VLOOKUP(C16,Vehicle_Params!$A:$C,3,FALSE)</f>
        <v>10</v>
      </c>
      <c r="G16" s="2">
        <f t="shared" si="0"/>
        <v>70</v>
      </c>
      <c r="H16" s="2">
        <f>VLOOKUP(C16,Vehicle_Params!$A:$B,2,FALSE)</f>
        <v>1.8</v>
      </c>
      <c r="I16" s="2">
        <f t="shared" si="1"/>
        <v>12.6</v>
      </c>
      <c r="J16" s="2">
        <f t="shared" si="2"/>
        <v>840</v>
      </c>
      <c r="K16" s="2">
        <f t="shared" si="3"/>
        <v>84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1</v>
      </c>
      <c r="B20" s="2" t="s">
        <v>21</v>
      </c>
      <c r="C20" s="2" t="s">
        <v>12</v>
      </c>
      <c r="D20" s="2">
        <v>71</v>
      </c>
      <c r="E20" s="2">
        <v>300</v>
      </c>
      <c r="F20" s="2">
        <f>VLOOKUP(C20,Vehicle_Params!$A:$C,3,FALSE)</f>
        <v>1.5</v>
      </c>
      <c r="G20" s="2">
        <f t="shared" si="0"/>
        <v>106.5</v>
      </c>
      <c r="H20" s="2">
        <f>VLOOKUP(C20,Vehicle_Params!$A:$B,2,FALSE)</f>
        <v>1</v>
      </c>
      <c r="I20" s="2">
        <f t="shared" si="1"/>
        <v>71</v>
      </c>
      <c r="J20" s="2">
        <f t="shared" si="2"/>
        <v>1278</v>
      </c>
      <c r="K20" s="2">
        <f t="shared" si="3"/>
        <v>852</v>
      </c>
    </row>
    <row r="21" spans="1:11" ht="15.75" customHeight="1" x14ac:dyDescent="0.25">
      <c r="A21" s="2">
        <v>1</v>
      </c>
      <c r="B21" s="2" t="s">
        <v>21</v>
      </c>
      <c r="C21" s="2" t="s">
        <v>13</v>
      </c>
      <c r="D21" s="2">
        <v>41</v>
      </c>
      <c r="E21" s="2">
        <v>300</v>
      </c>
      <c r="F21" s="2">
        <f>VLOOKUP(C21,Vehicle_Params!$A:$C,3,FALSE)</f>
        <v>1.2</v>
      </c>
      <c r="G21" s="2">
        <f t="shared" si="0"/>
        <v>49.199999999999996</v>
      </c>
      <c r="H21" s="2">
        <f>VLOOKUP(C21,Vehicle_Params!$A:$B,2,FALSE)</f>
        <v>0.35</v>
      </c>
      <c r="I21" s="2">
        <f t="shared" si="1"/>
        <v>14.35</v>
      </c>
      <c r="J21" s="2">
        <f t="shared" si="2"/>
        <v>590.39999999999986</v>
      </c>
      <c r="K21" s="2">
        <f t="shared" si="3"/>
        <v>492</v>
      </c>
    </row>
    <row r="22" spans="1:11" ht="15.75" customHeight="1" x14ac:dyDescent="0.25">
      <c r="A22" s="2">
        <v>1</v>
      </c>
      <c r="B22" s="2" t="s">
        <v>21</v>
      </c>
      <c r="C22" s="2" t="s">
        <v>14</v>
      </c>
      <c r="D22" s="2">
        <v>9</v>
      </c>
      <c r="E22" s="2">
        <v>300</v>
      </c>
      <c r="F22" s="2">
        <f>VLOOKUP(C22,Vehicle_Params!$A:$C,3,FALSE)</f>
        <v>10</v>
      </c>
      <c r="G22" s="2">
        <f t="shared" si="0"/>
        <v>90</v>
      </c>
      <c r="H22" s="2">
        <f>VLOOKUP(C22,Vehicle_Params!$A:$B,2,FALSE)</f>
        <v>1.8</v>
      </c>
      <c r="I22" s="2">
        <f t="shared" si="1"/>
        <v>16.2</v>
      </c>
      <c r="J22" s="2">
        <f t="shared" si="2"/>
        <v>1080</v>
      </c>
      <c r="K22" s="2">
        <f t="shared" si="3"/>
        <v>108</v>
      </c>
    </row>
    <row r="23" spans="1:11" ht="15.75" customHeight="1" x14ac:dyDescent="0.25">
      <c r="A23" s="2">
        <v>1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1</v>
      </c>
      <c r="B24" s="2" t="s">
        <v>21</v>
      </c>
      <c r="C24" s="2" t="s">
        <v>16</v>
      </c>
      <c r="D24" s="2">
        <v>3</v>
      </c>
      <c r="E24" s="2">
        <v>300</v>
      </c>
      <c r="F24" s="2">
        <f>VLOOKUP(C24,Vehicle_Params!$A:$C,3,FALSE)</f>
        <v>1</v>
      </c>
      <c r="G24" s="2">
        <f t="shared" si="0"/>
        <v>3</v>
      </c>
      <c r="H24" s="2">
        <f>VLOOKUP(C24,Vehicle_Params!$A:$B,2,FALSE)</f>
        <v>2.6</v>
      </c>
      <c r="I24" s="2">
        <f t="shared" si="1"/>
        <v>7.8000000000000007</v>
      </c>
      <c r="J24" s="2">
        <f t="shared" si="2"/>
        <v>36</v>
      </c>
      <c r="K24" s="2">
        <f t="shared" si="3"/>
        <v>36</v>
      </c>
    </row>
    <row r="25" spans="1:11" ht="15.75" customHeight="1" x14ac:dyDescent="0.25">
      <c r="A25" s="2">
        <v>1</v>
      </c>
      <c r="B25" s="2" t="s">
        <v>21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1</v>
      </c>
      <c r="B26" s="2" t="s">
        <v>22</v>
      </c>
      <c r="C26" s="2" t="s">
        <v>12</v>
      </c>
      <c r="D26" s="2">
        <v>20</v>
      </c>
      <c r="E26" s="2">
        <v>300</v>
      </c>
      <c r="F26" s="2">
        <f>VLOOKUP(C26,Vehicle_Params!$A:$C,3,FALSE)</f>
        <v>1.5</v>
      </c>
      <c r="G26" s="2">
        <f t="shared" si="0"/>
        <v>30</v>
      </c>
      <c r="H26" s="2">
        <f>VLOOKUP(C26,Vehicle_Params!$A:$B,2,FALSE)</f>
        <v>1</v>
      </c>
      <c r="I26" s="2">
        <f t="shared" si="1"/>
        <v>20</v>
      </c>
      <c r="J26" s="2">
        <f t="shared" si="2"/>
        <v>360</v>
      </c>
      <c r="K26" s="2">
        <f t="shared" si="3"/>
        <v>240</v>
      </c>
    </row>
    <row r="27" spans="1:11" ht="15.75" customHeight="1" x14ac:dyDescent="0.25">
      <c r="A27" s="2">
        <v>1</v>
      </c>
      <c r="B27" s="2" t="s">
        <v>22</v>
      </c>
      <c r="C27" s="2" t="s">
        <v>13</v>
      </c>
      <c r="D27" s="2">
        <v>17</v>
      </c>
      <c r="E27" s="2">
        <v>300</v>
      </c>
      <c r="F27" s="2">
        <f>VLOOKUP(C27,Vehicle_Params!$A:$C,3,FALSE)</f>
        <v>1.2</v>
      </c>
      <c r="G27" s="2">
        <f t="shared" si="0"/>
        <v>20.399999999999999</v>
      </c>
      <c r="H27" s="2">
        <f>VLOOKUP(C27,Vehicle_Params!$A:$B,2,FALSE)</f>
        <v>0.35</v>
      </c>
      <c r="I27" s="2">
        <f t="shared" si="1"/>
        <v>5.9499999999999993</v>
      </c>
      <c r="J27" s="2">
        <f t="shared" si="2"/>
        <v>244.8</v>
      </c>
      <c r="K27" s="2">
        <f t="shared" si="3"/>
        <v>204</v>
      </c>
    </row>
    <row r="28" spans="1:11" ht="15.75" customHeight="1" x14ac:dyDescent="0.25">
      <c r="A28" s="2">
        <v>1</v>
      </c>
      <c r="B28" s="2" t="s">
        <v>22</v>
      </c>
      <c r="C28" s="2" t="s">
        <v>14</v>
      </c>
      <c r="D28" s="2">
        <v>6</v>
      </c>
      <c r="E28" s="2">
        <v>300</v>
      </c>
      <c r="F28" s="2">
        <f>VLOOKUP(C28,Vehicle_Params!$A:$C,3,FALSE)</f>
        <v>10</v>
      </c>
      <c r="G28" s="2">
        <f t="shared" si="0"/>
        <v>60</v>
      </c>
      <c r="H28" s="2">
        <f>VLOOKUP(C28,Vehicle_Params!$A:$B,2,FALSE)</f>
        <v>1.8</v>
      </c>
      <c r="I28" s="2">
        <f t="shared" si="1"/>
        <v>10.8</v>
      </c>
      <c r="J28" s="2">
        <f t="shared" si="2"/>
        <v>720</v>
      </c>
      <c r="K28" s="2">
        <f t="shared" si="3"/>
        <v>72</v>
      </c>
    </row>
    <row r="29" spans="1:11" ht="15.75" customHeight="1" x14ac:dyDescent="0.25">
      <c r="A29" s="2">
        <v>1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1</v>
      </c>
      <c r="B30" s="2" t="s">
        <v>22</v>
      </c>
      <c r="C30" s="2" t="s">
        <v>16</v>
      </c>
      <c r="D30" s="2">
        <v>3</v>
      </c>
      <c r="E30" s="2">
        <v>300</v>
      </c>
      <c r="F30" s="2">
        <f>VLOOKUP(C30,Vehicle_Params!$A:$C,3,FALSE)</f>
        <v>1</v>
      </c>
      <c r="G30" s="2">
        <f t="shared" si="0"/>
        <v>3</v>
      </c>
      <c r="H30" s="2">
        <f>VLOOKUP(C30,Vehicle_Params!$A:$B,2,FALSE)</f>
        <v>2.6</v>
      </c>
      <c r="I30" s="2">
        <f t="shared" si="1"/>
        <v>7.8000000000000007</v>
      </c>
      <c r="J30" s="2">
        <f t="shared" si="2"/>
        <v>36</v>
      </c>
      <c r="K30" s="2">
        <f t="shared" si="3"/>
        <v>36</v>
      </c>
    </row>
    <row r="31" spans="1:11" ht="15.75" customHeight="1" x14ac:dyDescent="0.25">
      <c r="A31" s="2">
        <v>1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29</v>
      </c>
      <c r="E2" s="2">
        <f>SUMIFS(Raw_Annotations!$I:$I,Raw_Annotations!$A:$A,$A2,Raw_Annotations!$B:$B,$B2)</f>
        <v>21.450000000000003</v>
      </c>
      <c r="F2" s="2">
        <f t="shared" ref="F2:F5" si="0">IF(C2=0,0,D2*3600/C2)</f>
        <v>348</v>
      </c>
      <c r="G2" s="2">
        <f>SUMIFS(Raw_Annotations!$G:$G,Raw_Annotations!$A:$A,$A2,Raw_Annotations!$B:$B,$B2)</f>
        <v>76.5</v>
      </c>
      <c r="H2" s="2">
        <f t="shared" ref="H2:H5" si="1">IF(C2=0,0,G2*3600/C2)</f>
        <v>918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40</v>
      </c>
      <c r="J2" s="2">
        <f t="shared" ref="J2:J5" si="2">IF(G2=0,0,I2/G2)</f>
        <v>0.52287581699346408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0.21445221445221441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27</v>
      </c>
      <c r="E3" s="2">
        <f>SUMIFS(Raw_Annotations!$I:$I,Raw_Annotations!$A:$A,$A3,Raw_Annotations!$B:$B,$B3)</f>
        <v>26.200000000000003</v>
      </c>
      <c r="F3" s="2">
        <f t="shared" si="0"/>
        <v>324</v>
      </c>
      <c r="G3" s="2">
        <f>SUMIFS(Raw_Annotations!$G:$G,Raw_Annotations!$A:$A,$A3,Raw_Annotations!$B:$B,$B3)</f>
        <v>72.099999999999994</v>
      </c>
      <c r="H3" s="2">
        <f t="shared" si="1"/>
        <v>865.19999999999993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 s="2">
        <f t="shared" si="2"/>
        <v>0.55478502080443837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0.27480916030534347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156</v>
      </c>
      <c r="E4" s="2">
        <f>SUMIFS(Raw_Annotations!$I:$I,Raw_Annotations!$A:$A,$A4,Raw_Annotations!$B:$B,$B4)</f>
        <v>132.29999999999998</v>
      </c>
      <c r="F4" s="2">
        <f t="shared" si="0"/>
        <v>1872</v>
      </c>
      <c r="G4" s="2">
        <f>SUMIFS(Raw_Annotations!$G:$G,Raw_Annotations!$A:$A,$A4,Raw_Annotations!$B:$B,$B4)</f>
        <v>277.5</v>
      </c>
      <c r="H4" s="2">
        <f t="shared" si="1"/>
        <v>3330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70</v>
      </c>
      <c r="J4" s="2">
        <f t="shared" si="2"/>
        <v>0.25225225225225223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9.5238095238095247E-2</v>
      </c>
    </row>
    <row r="5" spans="1:11" x14ac:dyDescent="0.25">
      <c r="A5" s="2">
        <v>1</v>
      </c>
      <c r="B5" s="2" t="s">
        <v>21</v>
      </c>
      <c r="C5" s="2">
        <v>300</v>
      </c>
      <c r="D5" s="2">
        <f>SUMIFS(Raw_Annotations!$D:$D,Raw_Annotations!$A:$A,$A5,Raw_Annotations!$B:$B,$B5)</f>
        <v>127</v>
      </c>
      <c r="E5" s="2">
        <f>SUMIFS(Raw_Annotations!$I:$I,Raw_Annotations!$A:$A,$A5,Raw_Annotations!$B:$B,$B5)</f>
        <v>115.54999999999998</v>
      </c>
      <c r="F5" s="2">
        <f t="shared" si="0"/>
        <v>1524</v>
      </c>
      <c r="G5" s="2">
        <f>SUMIFS(Raw_Annotations!$G:$G,Raw_Annotations!$A:$A,$A5,Raw_Annotations!$B:$B,$B5)</f>
        <v>310.7</v>
      </c>
      <c r="H5" s="2">
        <f t="shared" si="1"/>
        <v>3728.4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 s="2">
        <f t="shared" si="2"/>
        <v>0.48278081750885099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0.18866291648636954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2025-09-21T12:42:04Z</dcterms:modified>
</cp:coreProperties>
</file>