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B3EB8E5-6EF5-475E-818A-95CCFBAC5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G24" i="1"/>
  <c r="J24" i="1" s="1"/>
  <c r="F24" i="1"/>
  <c r="K23" i="1"/>
  <c r="I23" i="1"/>
  <c r="H23" i="1"/>
  <c r="F23" i="1"/>
  <c r="G23" i="1" s="1"/>
  <c r="J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G14" i="1"/>
  <c r="J14" i="1" s="1"/>
  <c r="F14" i="1"/>
  <c r="K13" i="1"/>
  <c r="I13" i="1"/>
  <c r="H13" i="1"/>
  <c r="F13" i="1"/>
  <c r="G13" i="1" s="1"/>
  <c r="J13" i="1" s="1"/>
  <c r="K12" i="1"/>
  <c r="H12" i="1"/>
  <c r="I12" i="1" s="1"/>
  <c r="G12" i="1"/>
  <c r="J12" i="1" s="1"/>
  <c r="F12" i="1"/>
  <c r="K11" i="1"/>
  <c r="H11" i="1"/>
  <c r="I11" i="1" s="1"/>
  <c r="F11" i="1"/>
  <c r="G11" i="1" s="1"/>
  <c r="J11" i="1" s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G8" i="1"/>
  <c r="J8" i="1" s="1"/>
  <c r="F8" i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J4" i="1" s="1"/>
  <c r="K3" i="1"/>
  <c r="H3" i="1"/>
  <c r="I3" i="1" s="1"/>
  <c r="F3" i="1"/>
  <c r="G3" i="1" s="1"/>
  <c r="J3" i="1" s="1"/>
  <c r="K2" i="1"/>
  <c r="I2" i="1"/>
  <c r="H2" i="1"/>
  <c r="F2" i="1"/>
  <c r="G2" i="1" s="1"/>
  <c r="J2" i="1" s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<sst xmlns="http://schemas.openxmlformats.org/spreadsheetml/2006/main" count="104" uniqueCount="39">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</sst>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E2" sqref="E2: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2</v>
      </c>
      <c r="B2" t="s">
        <v>5</v>
      </c>
      <c r="C2" t="s">
        <v>6</v>
      </c>
      <c r="D2">
        <v>11</v>
      </c>
      <c r="E2">
        <v>300</v>
      </c>
      <c r="F2">
        <f>VLOOKUP(C2,Vehicle_Params!$A:$C,3,FALSE)</f>
        <v>1.5</v>
      </c>
      <c r="G2">
        <f t="shared" ref="G2:G31" si="0">IF(D2="",0,D2*F2)</f>
        <v>16.5</v>
      </c>
      <c r="H2">
        <f>VLOOKUP(C2,Vehicle_Params!$A:$B,2,FALSE)</f>
        <v>1</v>
      </c>
      <c r="I2">
        <f t="shared" ref="I2:I31" si="1">IF(D2="",0,D2*H2)</f>
        <v>11</v>
      </c>
      <c r="J2">
        <f t="shared" ref="J2:J31" si="2">IF(E2=0,0,G2*3600/E2)</f>
        <v>198</v>
      </c>
      <c r="K2">
        <f t="shared" ref="K2:K31" si="3">IF(E2=0,0,IF(D2="",0,D2*3600/E2))</f>
        <v>132</v>
      </c>
    </row>
    <row r="3" spans="1:11" x14ac:dyDescent="0.25">
      <c r="A3">
        <v>2</v>
      </c>
      <c r="B3" t="s">
        <v>5</v>
      </c>
      <c r="C3" t="s">
        <v>7</v>
      </c>
      <c r="D3">
        <v>4</v>
      </c>
      <c r="E3">
        <v>300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57.6</v>
      </c>
      <c r="K3">
        <f t="shared" si="3"/>
        <v>48</v>
      </c>
    </row>
    <row r="4" spans="1:11" x14ac:dyDescent="0.25">
      <c r="A4">
        <v>2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2</v>
      </c>
      <c r="B8" t="s">
        <v>12</v>
      </c>
      <c r="C8" t="s">
        <v>6</v>
      </c>
      <c r="D8">
        <v>13</v>
      </c>
      <c r="E8">
        <v>300</v>
      </c>
      <c r="F8">
        <f>VLOOKUP(C8,Vehicle_Params!$A:$C,3,FALSE)</f>
        <v>1.5</v>
      </c>
      <c r="G8">
        <f t="shared" si="0"/>
        <v>19.5</v>
      </c>
      <c r="H8">
        <f>VLOOKUP(C8,Vehicle_Params!$A:$B,2,FALSE)</f>
        <v>1</v>
      </c>
      <c r="I8">
        <f t="shared" si="1"/>
        <v>13</v>
      </c>
      <c r="J8">
        <f t="shared" si="2"/>
        <v>234</v>
      </c>
      <c r="K8">
        <f t="shared" si="3"/>
        <v>156</v>
      </c>
    </row>
    <row r="9" spans="1:11" x14ac:dyDescent="0.25">
      <c r="A9">
        <v>2</v>
      </c>
      <c r="B9" t="s">
        <v>12</v>
      </c>
      <c r="C9" t="s">
        <v>7</v>
      </c>
      <c r="D9">
        <v>13</v>
      </c>
      <c r="E9">
        <v>300</v>
      </c>
      <c r="F9">
        <f>VLOOKUP(C9,Vehicle_Params!$A:$C,3,FALSE)</f>
        <v>1.2</v>
      </c>
      <c r="G9">
        <f t="shared" si="0"/>
        <v>15.6</v>
      </c>
      <c r="H9">
        <f>VLOOKUP(C9,Vehicle_Params!$A:$B,2,FALSE)</f>
        <v>0.35</v>
      </c>
      <c r="I9">
        <f t="shared" si="1"/>
        <v>4.55</v>
      </c>
      <c r="J9">
        <f t="shared" si="2"/>
        <v>187.2</v>
      </c>
      <c r="K9">
        <f t="shared" si="3"/>
        <v>156</v>
      </c>
    </row>
    <row r="10" spans="1:11" x14ac:dyDescent="0.25">
      <c r="A10">
        <v>2</v>
      </c>
      <c r="B10" t="s">
        <v>12</v>
      </c>
      <c r="C10" t="s">
        <v>8</v>
      </c>
      <c r="D10">
        <v>0</v>
      </c>
      <c r="E10">
        <v>300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10</v>
      </c>
      <c r="E14">
        <v>300</v>
      </c>
      <c r="F14">
        <f>VLOOKUP(C14,Vehicle_Params!$A:$C,3,FALSE)</f>
        <v>1.5</v>
      </c>
      <c r="G14">
        <f t="shared" si="0"/>
        <v>15</v>
      </c>
      <c r="H14">
        <f>VLOOKUP(C14,Vehicle_Params!$A:$B,2,FALSE)</f>
        <v>1</v>
      </c>
      <c r="I14">
        <f t="shared" si="1"/>
        <v>10</v>
      </c>
      <c r="J14">
        <f t="shared" si="2"/>
        <v>180</v>
      </c>
      <c r="K14">
        <f t="shared" si="3"/>
        <v>120</v>
      </c>
    </row>
    <row r="15" spans="1:11" x14ac:dyDescent="0.25">
      <c r="A15">
        <v>2</v>
      </c>
      <c r="B15" t="s">
        <v>13</v>
      </c>
      <c r="C15" t="s">
        <v>7</v>
      </c>
      <c r="D15">
        <v>0</v>
      </c>
      <c r="E15">
        <v>300</v>
      </c>
      <c r="F15">
        <f>VLOOKUP(C15,Vehicle_Params!$A:$C,3,FALSE)</f>
        <v>1.2</v>
      </c>
      <c r="G15">
        <f t="shared" si="0"/>
        <v>0</v>
      </c>
      <c r="H15">
        <f>VLOOKUP(C15,Vehicle_Params!$A:$B,2,FALSE)</f>
        <v>0.35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>
        <v>2</v>
      </c>
      <c r="B16" t="s">
        <v>13</v>
      </c>
      <c r="C16" t="s">
        <v>8</v>
      </c>
      <c r="D16">
        <v>3</v>
      </c>
      <c r="E16">
        <v>300</v>
      </c>
      <c r="F16">
        <f>VLOOKUP(C16,Vehicle_Params!$A:$C,3,FALSE)</f>
        <v>10</v>
      </c>
      <c r="G16">
        <f t="shared" si="0"/>
        <v>30</v>
      </c>
      <c r="H16">
        <f>VLOOKUP(C16,Vehicle_Params!$A:$B,2,FALSE)</f>
        <v>1.8</v>
      </c>
      <c r="I16">
        <f t="shared" si="1"/>
        <v>5.4</v>
      </c>
      <c r="J16">
        <f t="shared" si="2"/>
        <v>360</v>
      </c>
      <c r="K16">
        <f t="shared" si="3"/>
        <v>36</v>
      </c>
    </row>
    <row r="17" spans="1:11" x14ac:dyDescent="0.25">
      <c r="A17">
        <v>2</v>
      </c>
      <c r="B17" t="s">
        <v>13</v>
      </c>
      <c r="C17" t="s">
        <v>9</v>
      </c>
      <c r="D17">
        <v>4</v>
      </c>
      <c r="E17">
        <v>300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1440</v>
      </c>
      <c r="K17">
        <f t="shared" si="3"/>
        <v>48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36</v>
      </c>
      <c r="E20">
        <v>300</v>
      </c>
      <c r="F20">
        <f>VLOOKUP(C20,Vehicle_Params!$A:$C,3,FALSE)</f>
        <v>1.5</v>
      </c>
      <c r="G20">
        <f t="shared" si="0"/>
        <v>54</v>
      </c>
      <c r="H20">
        <f>VLOOKUP(C20,Vehicle_Params!$A:$B,2,FALSE)</f>
        <v>1</v>
      </c>
      <c r="I20">
        <f t="shared" si="1"/>
        <v>36</v>
      </c>
      <c r="J20">
        <f t="shared" si="2"/>
        <v>648</v>
      </c>
      <c r="K20">
        <f t="shared" si="3"/>
        <v>432</v>
      </c>
    </row>
    <row r="21" spans="1:11" x14ac:dyDescent="0.25">
      <c r="A21">
        <v>2</v>
      </c>
      <c r="B21" t="s">
        <v>14</v>
      </c>
      <c r="C21" t="s">
        <v>7</v>
      </c>
      <c r="D21">
        <v>10</v>
      </c>
      <c r="E21">
        <v>300</v>
      </c>
      <c r="F21">
        <f>VLOOKUP(C21,Vehicle_Params!$A:$C,3,FALSE)</f>
        <v>1.2</v>
      </c>
      <c r="G21">
        <f t="shared" si="0"/>
        <v>12</v>
      </c>
      <c r="H21">
        <f>VLOOKUP(C21,Vehicle_Params!$A:$B,2,FALSE)</f>
        <v>0.35</v>
      </c>
      <c r="I21">
        <f t="shared" si="1"/>
        <v>3.5</v>
      </c>
      <c r="J21">
        <f t="shared" si="2"/>
        <v>144</v>
      </c>
      <c r="K21">
        <f t="shared" si="3"/>
        <v>120</v>
      </c>
    </row>
    <row r="22" spans="1:11" x14ac:dyDescent="0.25">
      <c r="A22">
        <v>2</v>
      </c>
      <c r="B22" t="s">
        <v>14</v>
      </c>
      <c r="C22" t="s">
        <v>8</v>
      </c>
      <c r="D22">
        <v>9</v>
      </c>
      <c r="E22">
        <v>300</v>
      </c>
      <c r="F22">
        <f>VLOOKUP(C22,Vehicle_Params!$A:$C,3,FALSE)</f>
        <v>10</v>
      </c>
      <c r="G22">
        <f t="shared" si="0"/>
        <v>90</v>
      </c>
      <c r="H22">
        <f>VLOOKUP(C22,Vehicle_Params!$A:$B,2,FALSE)</f>
        <v>1.8</v>
      </c>
      <c r="I22">
        <f t="shared" si="1"/>
        <v>16.2</v>
      </c>
      <c r="J22">
        <f t="shared" si="2"/>
        <v>1080</v>
      </c>
      <c r="K22">
        <f t="shared" si="3"/>
        <v>108</v>
      </c>
    </row>
    <row r="23" spans="1:11" x14ac:dyDescent="0.25">
      <c r="A23">
        <v>2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38</v>
      </c>
      <c r="C26" t="s">
        <v>6</v>
      </c>
      <c r="D26">
        <v>50</v>
      </c>
      <c r="E26">
        <v>300</v>
      </c>
      <c r="F26">
        <f>VLOOKUP(C26,Vehicle_Params!$A:$C,3,FALSE)</f>
        <v>1.5</v>
      </c>
      <c r="G26">
        <f t="shared" si="0"/>
        <v>75</v>
      </c>
      <c r="H26">
        <f>VLOOKUP(C26,Vehicle_Params!$A:$B,2,FALSE)</f>
        <v>1</v>
      </c>
      <c r="I26">
        <f t="shared" si="1"/>
        <v>50</v>
      </c>
      <c r="J26">
        <f t="shared" si="2"/>
        <v>900</v>
      </c>
      <c r="K26">
        <f t="shared" si="3"/>
        <v>600</v>
      </c>
    </row>
    <row r="27" spans="1:11" x14ac:dyDescent="0.25">
      <c r="A27">
        <v>2</v>
      </c>
      <c r="B27" t="s">
        <v>38</v>
      </c>
      <c r="C27" t="s">
        <v>7</v>
      </c>
      <c r="D27">
        <v>45</v>
      </c>
      <c r="E27">
        <v>300</v>
      </c>
      <c r="F27">
        <f>VLOOKUP(C27,Vehicle_Params!$A:$C,3,FALSE)</f>
        <v>1.2</v>
      </c>
      <c r="G27">
        <f t="shared" si="0"/>
        <v>54</v>
      </c>
      <c r="H27">
        <f>VLOOKUP(C27,Vehicle_Params!$A:$B,2,FALSE)</f>
        <v>0.35</v>
      </c>
      <c r="I27">
        <f t="shared" si="1"/>
        <v>15.749999999999998</v>
      </c>
      <c r="J27">
        <f t="shared" si="2"/>
        <v>648</v>
      </c>
      <c r="K27">
        <f t="shared" si="3"/>
        <v>540</v>
      </c>
    </row>
    <row r="28" spans="1:11" x14ac:dyDescent="0.25">
      <c r="A28">
        <v>2</v>
      </c>
      <c r="B28" t="s">
        <v>38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0"/>
        <v>70</v>
      </c>
      <c r="H28">
        <f>VLOOKUP(C28,Vehicle_Params!$A:$B,2,FALSE)</f>
        <v>1.8</v>
      </c>
      <c r="I28">
        <f t="shared" si="1"/>
        <v>12.6</v>
      </c>
      <c r="J28">
        <f t="shared" si="2"/>
        <v>840</v>
      </c>
      <c r="K28">
        <f t="shared" si="3"/>
        <v>84</v>
      </c>
    </row>
    <row r="29" spans="1:11" x14ac:dyDescent="0.25">
      <c r="A29">
        <v>2</v>
      </c>
      <c r="B29" t="s">
        <v>38</v>
      </c>
      <c r="C29" t="s">
        <v>9</v>
      </c>
      <c r="D29">
        <v>3</v>
      </c>
      <c r="E29">
        <v>300</v>
      </c>
      <c r="F29">
        <f>VLOOKUP(C29,Vehicle_Params!$A:$C,3,FALSE)</f>
        <v>30</v>
      </c>
      <c r="G29">
        <f t="shared" si="0"/>
        <v>90</v>
      </c>
      <c r="H29">
        <f>VLOOKUP(C29,Vehicle_Params!$A:$B,2,FALSE)</f>
        <v>2.8</v>
      </c>
      <c r="I29">
        <f t="shared" si="1"/>
        <v>8.3999999999999986</v>
      </c>
      <c r="J29">
        <f t="shared" si="2"/>
        <v>1080</v>
      </c>
      <c r="K29">
        <f t="shared" si="3"/>
        <v>36</v>
      </c>
    </row>
    <row r="30" spans="1:11" x14ac:dyDescent="0.25">
      <c r="A30">
        <v>2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2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16</v>
      </c>
      <c r="E2">
        <f>SUMIFS(Raw_Annotations!$I:$I,Raw_Annotations!$A:$A,$A2,Raw_Annotations!$B:$B,$B2)</f>
        <v>13</v>
      </c>
      <c r="F2">
        <f>IF(C2=0,0,D2*3600/C2)</f>
        <v>192</v>
      </c>
      <c r="G2">
        <f>SUMIFS(Raw_Annotations!$G:$G,Raw_Annotations!$A:$A,$A2,Raw_Annotations!$B:$B,$B2)</f>
        <v>23.3</v>
      </c>
      <c r="H2">
        <f>IF(C2=0,0,G2*3600/C2)</f>
        <v>279.60000000000002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27</v>
      </c>
      <c r="E3">
        <f>SUMIFS(Raw_Annotations!$I:$I,Raw_Annotations!$A:$A,$A3,Raw_Annotations!$B:$B,$B3)</f>
        <v>20.150000000000002</v>
      </c>
      <c r="F3">
        <f>IF(C3=0,0,D3*3600/C3)</f>
        <v>324</v>
      </c>
      <c r="G3">
        <f>SUMIFS(Raw_Annotations!$G:$G,Raw_Annotations!$A:$A,$A3,Raw_Annotations!$B:$B,$B3)</f>
        <v>36.1</v>
      </c>
      <c r="H3">
        <f>IF(C3=0,0,G3*3600/C3)</f>
        <v>433.2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17</v>
      </c>
      <c r="E4">
        <f>SUMIFS(Raw_Annotations!$I:$I,Raw_Annotations!$A:$A,$A4,Raw_Annotations!$B:$B,$B4)</f>
        <v>26.6</v>
      </c>
      <c r="F4">
        <f>IF(C4=0,0,D4*3600/C4)</f>
        <v>204</v>
      </c>
      <c r="G4">
        <f>SUMIFS(Raw_Annotations!$G:$G,Raw_Annotations!$A:$A,$A4,Raw_Annotations!$B:$B,$B4)</f>
        <v>165</v>
      </c>
      <c r="H4">
        <f>IF(C4=0,0,G4*3600/C4)</f>
        <v>1980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>
        <f>IF(G4=0,0,I4/G4)</f>
        <v>0.90909090909090906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0.62406015037593987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58</v>
      </c>
      <c r="E5">
        <f>SUMIFS(Raw_Annotations!$I:$I,Raw_Annotations!$A:$A,$A5,Raw_Annotations!$B:$B,$B5)</f>
        <v>63.5</v>
      </c>
      <c r="F5">
        <f>IF(C5=0,0,D5*3600/C5)</f>
        <v>696</v>
      </c>
      <c r="G5">
        <f>SUMIFS(Raw_Annotations!$G:$G,Raw_Annotations!$A:$A,$A5,Raw_Annotations!$B:$B,$B5)</f>
        <v>159</v>
      </c>
      <c r="H5">
        <f>IF(C5=0,0,G5*3600/C5)</f>
        <v>1908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>
        <f>IF(G5=0,0,I5/G5)</f>
        <v>0.56603773584905659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0.25511811023622044</v>
      </c>
    </row>
    <row r="6" spans="1:11" x14ac:dyDescent="0.25">
      <c r="A6">
        <v>2</v>
      </c>
      <c r="B6" t="s">
        <v>38</v>
      </c>
      <c r="C6">
        <v>300</v>
      </c>
      <c r="D6">
        <f>SUMIFS(Raw_Annotations!$D:$D,Raw_Annotations!$A:$A,$A6,Raw_Annotations!$B:$B,$B6)</f>
        <v>107</v>
      </c>
      <c r="E6">
        <f>SUMIFS(Raw_Annotations!$I:$I,Raw_Annotations!$A:$A,$A6,Raw_Annotations!$B:$B,$B6)</f>
        <v>91.95</v>
      </c>
      <c r="F6">
        <f>IF(C6=0,0,D6*3600/C6)</f>
        <v>1284</v>
      </c>
      <c r="G6">
        <f>SUMIFS(Raw_Annotations!$G:$G,Raw_Annotations!$A:$A,$A6,Raw_Annotations!$B:$B,$B6)</f>
        <v>291</v>
      </c>
      <c r="H6">
        <f>IF(C6=0,0,G6*3600/C6)</f>
        <v>3492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160</v>
      </c>
      <c r="J6">
        <f>IF(G6=0,0,I6/G6)</f>
        <v>0.54982817869415812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0.22838499184339314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2025-09-21T12:43:27Z</dcterms:modified>
</cp:coreProperties>
</file>