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B0E7748-161F-403B-88BA-D5DFD86BBD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E6" i="3" s="1"/>
  <c r="K6" i="3" s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G9" i="1"/>
  <c r="J9" i="1" s="1"/>
  <c r="F9" i="1"/>
  <c r="K8" i="1"/>
  <c r="I8" i="1"/>
  <c r="E3" i="3" s="1"/>
  <c r="K3" i="3" s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F2" i="1"/>
  <c r="J20" i="1" l="1"/>
  <c r="G5" i="3"/>
  <c r="H4" i="3"/>
  <c r="J8" i="1"/>
  <c r="G3" i="3"/>
  <c r="I6" i="3"/>
  <c r="G6" i="3"/>
  <c r="J28" i="1"/>
  <c r="I2" i="3"/>
  <c r="J4" i="1"/>
  <c r="I4" i="3"/>
  <c r="J4" i="3" s="1"/>
  <c r="J16" i="1"/>
  <c r="J14" i="1"/>
  <c r="G2" i="3"/>
  <c r="J2" i="3" l="1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<sst xmlns="http://schemas.openxmlformats.org/spreadsheetml/2006/main" count="104" uniqueCount="39">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</sst>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</v>
      </c>
      <c r="E2" s="2">
        <v>300</v>
      </c>
      <c r="F2" s="2">
        <f>VLOOKUP(C2,Vehicle_Params!$A:$C,3,FALSE)</f>
        <v>1.5</v>
      </c>
      <c r="G2" s="2">
        <f t="shared" ref="G2:G31" si="0">IF(D2="",0,D2*F2)</f>
        <v>3</v>
      </c>
      <c r="H2" s="2">
        <f>VLOOKUP(C2,Vehicle_Params!$A:$B,2,FALSE)</f>
        <v>1</v>
      </c>
      <c r="I2" s="2">
        <f t="shared" ref="I2:I31" si="1">IF(D2="",0,D2*H2)</f>
        <v>2</v>
      </c>
      <c r="J2" s="2">
        <f t="shared" ref="J2:J31" si="2">IF(E2=0,0,G2*3600/E2)</f>
        <v>36</v>
      </c>
      <c r="K2" s="2">
        <f t="shared" ref="K2:K31" si="3">IF(E2=0,0,IF(D2="",0,D2*3600/E2))</f>
        <v>24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</v>
      </c>
      <c r="E3" s="2">
        <v>300</v>
      </c>
      <c r="F3" s="2">
        <f>VLOOKUP(C3,Vehicle_Params!$A:$C,3,FALSE)</f>
        <v>1.2</v>
      </c>
      <c r="G3" s="2">
        <f t="shared" si="0"/>
        <v>1.2</v>
      </c>
      <c r="H3" s="2">
        <f>VLOOKUP(C3,Vehicle_Params!$A:$B,2,FALSE)</f>
        <v>0.35</v>
      </c>
      <c r="I3" s="2">
        <f t="shared" si="1"/>
        <v>0.35</v>
      </c>
      <c r="J3" s="2">
        <f t="shared" si="2"/>
        <v>14.4</v>
      </c>
      <c r="K3" s="2">
        <f t="shared" si="3"/>
        <v>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50</v>
      </c>
      <c r="E8" s="2">
        <v>300</v>
      </c>
      <c r="F8" s="2">
        <f>VLOOKUP(C8,Vehicle_Params!$A:$C,3,FALSE)</f>
        <v>1.5</v>
      </c>
      <c r="G8" s="2">
        <f t="shared" si="0"/>
        <v>75</v>
      </c>
      <c r="H8" s="2">
        <f>VLOOKUP(C8,Vehicle_Params!$A:$B,2,FALSE)</f>
        <v>1</v>
      </c>
      <c r="I8" s="2">
        <f t="shared" si="1"/>
        <v>50</v>
      </c>
      <c r="J8" s="2">
        <f t="shared" si="2"/>
        <v>900</v>
      </c>
      <c r="K8" s="2">
        <f t="shared" si="3"/>
        <v>600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22</v>
      </c>
      <c r="E9" s="2">
        <v>300</v>
      </c>
      <c r="F9" s="2">
        <f>VLOOKUP(C9,Vehicle_Params!$A:$C,3,FALSE)</f>
        <v>1.2</v>
      </c>
      <c r="G9" s="2">
        <f t="shared" si="0"/>
        <v>26.4</v>
      </c>
      <c r="H9" s="2">
        <f>VLOOKUP(C9,Vehicle_Params!$A:$B,2,FALSE)</f>
        <v>0.35</v>
      </c>
      <c r="I9" s="2">
        <f t="shared" si="1"/>
        <v>7.6999999999999993</v>
      </c>
      <c r="J9" s="2">
        <f t="shared" si="2"/>
        <v>316.8</v>
      </c>
      <c r="K9" s="2">
        <f t="shared" si="3"/>
        <v>264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7</v>
      </c>
      <c r="E14" s="2">
        <v>300</v>
      </c>
      <c r="F14" s="2">
        <f>VLOOKUP(C14,Vehicle_Params!$A:$C,3,FALSE)</f>
        <v>1.5</v>
      </c>
      <c r="G14" s="2">
        <f t="shared" si="0"/>
        <v>10.5</v>
      </c>
      <c r="H14" s="2">
        <f>VLOOKUP(C14,Vehicle_Params!$A:$B,2,FALSE)</f>
        <v>1</v>
      </c>
      <c r="I14" s="2">
        <f t="shared" si="1"/>
        <v>7</v>
      </c>
      <c r="J14" s="2">
        <f t="shared" si="2"/>
        <v>126</v>
      </c>
      <c r="K14" s="2">
        <f t="shared" si="3"/>
        <v>84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</v>
      </c>
      <c r="E15" s="2">
        <v>300</v>
      </c>
      <c r="F15" s="2">
        <f>VLOOKUP(C15,Vehicle_Params!$A:$C,3,FALSE)</f>
        <v>1.2</v>
      </c>
      <c r="G15" s="2">
        <f t="shared" si="0"/>
        <v>3.5999999999999996</v>
      </c>
      <c r="H15" s="2">
        <f>VLOOKUP(C15,Vehicle_Params!$A:$B,2,FALSE)</f>
        <v>0.35</v>
      </c>
      <c r="I15" s="2">
        <f t="shared" si="1"/>
        <v>1.0499999999999998</v>
      </c>
      <c r="J15" s="2">
        <f t="shared" si="2"/>
        <v>43.199999999999996</v>
      </c>
      <c r="K15" s="2">
        <f t="shared" si="3"/>
        <v>36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3</v>
      </c>
      <c r="E16" s="2">
        <v>300</v>
      </c>
      <c r="F16" s="2">
        <f>VLOOKUP(C16,Vehicle_Params!$A:$C,3,FALSE)</f>
        <v>10</v>
      </c>
      <c r="G16" s="2">
        <f t="shared" si="0"/>
        <v>30</v>
      </c>
      <c r="H16" s="2">
        <f>VLOOKUP(C16,Vehicle_Params!$A:$B,2,FALSE)</f>
        <v>1.8</v>
      </c>
      <c r="I16" s="2">
        <f t="shared" si="1"/>
        <v>5.4</v>
      </c>
      <c r="J16" s="2">
        <f t="shared" si="2"/>
        <v>360</v>
      </c>
      <c r="K16" s="2">
        <f t="shared" si="3"/>
        <v>36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5</v>
      </c>
      <c r="E17" s="2">
        <v>300</v>
      </c>
      <c r="F17" s="2">
        <f>VLOOKUP(C17,Vehicle_Params!$A:$C,3,FALSE)</f>
        <v>30</v>
      </c>
      <c r="G17" s="2">
        <f t="shared" si="0"/>
        <v>150</v>
      </c>
      <c r="H17" s="2">
        <f>VLOOKUP(C17,Vehicle_Params!$A:$B,2,FALSE)</f>
        <v>2.8</v>
      </c>
      <c r="I17" s="2">
        <f t="shared" si="1"/>
        <v>14</v>
      </c>
      <c r="J17" s="2">
        <f t="shared" si="2"/>
        <v>1800</v>
      </c>
      <c r="K17" s="2">
        <f t="shared" si="3"/>
        <v>60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38</v>
      </c>
      <c r="E20" s="2">
        <v>300</v>
      </c>
      <c r="F20" s="2">
        <f>VLOOKUP(C20,Vehicle_Params!$A:$C,3,FALSE)</f>
        <v>1.5</v>
      </c>
      <c r="G20" s="2">
        <f t="shared" si="0"/>
        <v>57</v>
      </c>
      <c r="H20" s="2">
        <f>VLOOKUP(C20,Vehicle_Params!$A:$B,2,FALSE)</f>
        <v>1</v>
      </c>
      <c r="I20" s="2">
        <f t="shared" si="1"/>
        <v>38</v>
      </c>
      <c r="J20" s="2">
        <f t="shared" si="2"/>
        <v>684</v>
      </c>
      <c r="K20" s="2">
        <f t="shared" si="3"/>
        <v>456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26</v>
      </c>
      <c r="E21" s="2">
        <v>300</v>
      </c>
      <c r="F21" s="2">
        <f>VLOOKUP(C21,Vehicle_Params!$A:$C,3,FALSE)</f>
        <v>1.2</v>
      </c>
      <c r="G21" s="2">
        <f t="shared" si="0"/>
        <v>31.2</v>
      </c>
      <c r="H21" s="2">
        <f>VLOOKUP(C21,Vehicle_Params!$A:$B,2,FALSE)</f>
        <v>0.35</v>
      </c>
      <c r="I21" s="2">
        <f t="shared" si="1"/>
        <v>9.1</v>
      </c>
      <c r="J21" s="2">
        <f t="shared" si="2"/>
        <v>374.4</v>
      </c>
      <c r="K21" s="2">
        <f t="shared" si="3"/>
        <v>312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13</v>
      </c>
      <c r="E22" s="2">
        <v>300</v>
      </c>
      <c r="F22" s="2">
        <f>VLOOKUP(C22,Vehicle_Params!$A:$C,3,FALSE)</f>
        <v>10</v>
      </c>
      <c r="G22" s="2">
        <f t="shared" si="0"/>
        <v>130</v>
      </c>
      <c r="H22" s="2">
        <f>VLOOKUP(C22,Vehicle_Params!$A:$B,2,FALSE)</f>
        <v>1.8</v>
      </c>
      <c r="I22" s="2">
        <f t="shared" si="1"/>
        <v>23.400000000000002</v>
      </c>
      <c r="J22" s="2">
        <f t="shared" si="2"/>
        <v>1560</v>
      </c>
      <c r="K22" s="2">
        <f t="shared" si="3"/>
        <v>156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4</v>
      </c>
      <c r="E23" s="2">
        <v>300</v>
      </c>
      <c r="F23" s="2">
        <f>VLOOKUP(C23,Vehicle_Params!$A:$C,3,FALSE)</f>
        <v>30</v>
      </c>
      <c r="G23" s="2">
        <f t="shared" si="0"/>
        <v>120</v>
      </c>
      <c r="H23" s="2">
        <f>VLOOKUP(C23,Vehicle_Params!$A:$B,2,FALSE)</f>
        <v>2.8</v>
      </c>
      <c r="I23" s="2">
        <f t="shared" si="1"/>
        <v>11.2</v>
      </c>
      <c r="J23" s="2">
        <f t="shared" si="2"/>
        <v>1440</v>
      </c>
      <c r="K23" s="2">
        <f t="shared" si="3"/>
        <v>48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50</v>
      </c>
      <c r="E26" s="2">
        <v>300</v>
      </c>
      <c r="F26" s="2">
        <f>VLOOKUP(C26,Vehicle_Params!$A:$C,3,FALSE)</f>
        <v>1.5</v>
      </c>
      <c r="G26" s="2">
        <f t="shared" si="0"/>
        <v>75</v>
      </c>
      <c r="H26" s="2">
        <f>VLOOKUP(C26,Vehicle_Params!$A:$B,2,FALSE)</f>
        <v>1</v>
      </c>
      <c r="I26" s="2">
        <f t="shared" si="1"/>
        <v>50</v>
      </c>
      <c r="J26" s="2">
        <f t="shared" si="2"/>
        <v>900</v>
      </c>
      <c r="K26" s="2">
        <f t="shared" si="3"/>
        <v>600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32</v>
      </c>
      <c r="E27" s="2">
        <v>300</v>
      </c>
      <c r="F27" s="2">
        <f>VLOOKUP(C27,Vehicle_Params!$A:$C,3,FALSE)</f>
        <v>1.2</v>
      </c>
      <c r="G27" s="2">
        <f t="shared" si="0"/>
        <v>38.4</v>
      </c>
      <c r="H27" s="2">
        <f>VLOOKUP(C27,Vehicle_Params!$A:$B,2,FALSE)</f>
        <v>0.35</v>
      </c>
      <c r="I27" s="2">
        <f t="shared" si="1"/>
        <v>11.2</v>
      </c>
      <c r="J27" s="2">
        <f t="shared" si="2"/>
        <v>460.8</v>
      </c>
      <c r="K27" s="2">
        <f t="shared" si="3"/>
        <v>384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3</v>
      </c>
      <c r="E2" s="2">
        <f>SUMIFS(Raw_Annotations!$I:$I,Raw_Annotations!$A:$A,$A2,Raw_Annotations!$B:$B,$B2)</f>
        <v>2.35</v>
      </c>
      <c r="F2" s="2">
        <f t="shared" ref="F2:F6" si="0">IF(C2=0,0,D2*3600/C2)</f>
        <v>36</v>
      </c>
      <c r="G2" s="2">
        <f>SUMIFS(Raw_Annotations!$G:$G,Raw_Annotations!$A:$A,$A2,Raw_Annotations!$B:$B,$B2)</f>
        <v>4.2</v>
      </c>
      <c r="H2" s="2">
        <f t="shared" ref="H2:H6" si="1">IF(C2=0,0,G2*3600/C2)</f>
        <v>50.4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75</v>
      </c>
      <c r="E3" s="2">
        <f>SUMIFS(Raw_Annotations!$I:$I,Raw_Annotations!$A:$A,$A3,Raw_Annotations!$B:$B,$B3)</f>
        <v>63.900000000000006</v>
      </c>
      <c r="F3" s="2">
        <f t="shared" si="0"/>
        <v>900</v>
      </c>
      <c r="G3" s="2">
        <f>SUMIFS(Raw_Annotations!$G:$G,Raw_Annotations!$A:$A,$A3,Raw_Annotations!$B:$B,$B3)</f>
        <v>122.4</v>
      </c>
      <c r="H3" s="2">
        <f t="shared" si="1"/>
        <v>1468.8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0.16339869281045752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5.6338028169014079E-2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20</v>
      </c>
      <c r="E4" s="2">
        <f>SUMIFS(Raw_Annotations!$I:$I,Raw_Annotations!$A:$A,$A4,Raw_Annotations!$B:$B,$B4)</f>
        <v>30.650000000000006</v>
      </c>
      <c r="F4" s="2">
        <f t="shared" si="0"/>
        <v>240</v>
      </c>
      <c r="G4" s="2">
        <f>SUMIFS(Raw_Annotations!$G:$G,Raw_Annotations!$A:$A,$A4,Raw_Annotations!$B:$B,$B4)</f>
        <v>197.1</v>
      </c>
      <c r="H4" s="2">
        <f t="shared" si="1"/>
        <v>2365.1999999999998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0.91324200913242015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0.6329526916802608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82</v>
      </c>
      <c r="E5" s="2">
        <f>SUMIFS(Raw_Annotations!$I:$I,Raw_Annotations!$A:$A,$A5,Raw_Annotations!$B:$B,$B5)</f>
        <v>84.3</v>
      </c>
      <c r="F5" s="2">
        <f t="shared" si="0"/>
        <v>984</v>
      </c>
      <c r="G5" s="2">
        <f>SUMIFS(Raw_Annotations!$G:$G,Raw_Annotations!$A:$A,$A5,Raw_Annotations!$B:$B,$B5)</f>
        <v>339.2</v>
      </c>
      <c r="H5" s="2">
        <f t="shared" si="1"/>
        <v>4070.4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250</v>
      </c>
      <c r="J5" s="2">
        <f t="shared" si="2"/>
        <v>0.73702830188679247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0.41043890865954924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87</v>
      </c>
      <c r="E6" s="2">
        <f>SUMIFS(Raw_Annotations!$I:$I,Raw_Annotations!$A:$A,$A6,Raw_Annotations!$B:$B,$B6)</f>
        <v>71.599999999999994</v>
      </c>
      <c r="F6" s="2">
        <f t="shared" si="0"/>
        <v>1044</v>
      </c>
      <c r="G6" s="2">
        <f>SUMIFS(Raw_Annotations!$G:$G,Raw_Annotations!$A:$A,$A6,Raw_Annotations!$B:$B,$B6)</f>
        <v>157.4</v>
      </c>
      <c r="H6" s="2">
        <f t="shared" si="1"/>
        <v>1888.8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0.25412960609911056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6.4245810055865923E-2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2025-09-21T12:44:49Z</dcterms:modified>
</cp:coreProperties>
</file>