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7ED1BF1D-A79D-4940-A027-1F24E2D04D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E6" i="3" s="1"/>
  <c r="K6" i="3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E2" i="3" s="1"/>
  <c r="K2" i="3" s="1"/>
  <c r="H2" i="1"/>
  <c r="G2" i="1"/>
  <c r="G2" i="3" s="1"/>
  <c r="F2" i="1"/>
  <c r="J11" i="1" l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<sst xmlns="http://schemas.openxmlformats.org/spreadsheetml/2006/main" count="104" uniqueCount="39">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</sst>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4" workbookViewId="0">
      <selection activeCell="F31" sqref="F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58</v>
      </c>
      <c r="E8" s="2">
        <v>300</v>
      </c>
      <c r="F8" s="2">
        <f>VLOOKUP(C8,Vehicle_Params!$A:$C,3,FALSE)</f>
        <v>1.5</v>
      </c>
      <c r="G8" s="2">
        <f t="shared" si="0"/>
        <v>87</v>
      </c>
      <c r="H8" s="2">
        <f>VLOOKUP(C8,Vehicle_Params!$A:$B,2,FALSE)</f>
        <v>1</v>
      </c>
      <c r="I8" s="2">
        <f t="shared" si="1"/>
        <v>58</v>
      </c>
      <c r="J8" s="2">
        <f t="shared" si="2"/>
        <v>1044</v>
      </c>
      <c r="K8" s="2">
        <f t="shared" si="3"/>
        <v>696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24</v>
      </c>
      <c r="E9" s="2">
        <v>300</v>
      </c>
      <c r="F9" s="2">
        <f>VLOOKUP(C9,Vehicle_Params!$A:$C,3,FALSE)</f>
        <v>1.2</v>
      </c>
      <c r="G9" s="2">
        <f t="shared" si="0"/>
        <v>28.799999999999997</v>
      </c>
      <c r="H9" s="2">
        <f>VLOOKUP(C9,Vehicle_Params!$A:$B,2,FALSE)</f>
        <v>0.35</v>
      </c>
      <c r="I9" s="2">
        <f t="shared" si="1"/>
        <v>8.3999999999999986</v>
      </c>
      <c r="J9" s="2">
        <f t="shared" si="2"/>
        <v>345.59999999999997</v>
      </c>
      <c r="K9" s="2">
        <f t="shared" si="3"/>
        <v>288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</v>
      </c>
      <c r="E14" s="2">
        <v>300</v>
      </c>
      <c r="F14" s="2">
        <f>VLOOKUP(C14,Vehicle_Params!$A:$C,3,FALSE)</f>
        <v>1.5</v>
      </c>
      <c r="G14" s="2">
        <f t="shared" si="0"/>
        <v>6</v>
      </c>
      <c r="H14" s="2">
        <f>VLOOKUP(C14,Vehicle_Params!$A:$B,2,FALSE)</f>
        <v>1</v>
      </c>
      <c r="I14" s="2">
        <f t="shared" si="1"/>
        <v>4</v>
      </c>
      <c r="J14" s="2">
        <f t="shared" si="2"/>
        <v>72</v>
      </c>
      <c r="K14" s="2">
        <f t="shared" si="3"/>
        <v>48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0</v>
      </c>
      <c r="E15" s="2">
        <v>300</v>
      </c>
      <c r="F15" s="2">
        <f>VLOOKUP(C15,Vehicle_Params!$A:$C,3,FALSE)</f>
        <v>1.2</v>
      </c>
      <c r="G15" s="2">
        <f t="shared" si="0"/>
        <v>0</v>
      </c>
      <c r="H15" s="2">
        <f>VLOOKUP(C15,Vehicle_Params!$A:$B,2,FALSE)</f>
        <v>0.35</v>
      </c>
      <c r="I15" s="2">
        <f t="shared" si="1"/>
        <v>0</v>
      </c>
      <c r="J15" s="2">
        <f t="shared" si="2"/>
        <v>0</v>
      </c>
      <c r="K15" s="2">
        <f t="shared" si="3"/>
        <v>0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46</v>
      </c>
      <c r="E20" s="2">
        <v>300</v>
      </c>
      <c r="F20" s="2">
        <f>VLOOKUP(C20,Vehicle_Params!$A:$C,3,FALSE)</f>
        <v>1.5</v>
      </c>
      <c r="G20" s="2">
        <f t="shared" si="0"/>
        <v>69</v>
      </c>
      <c r="H20" s="2">
        <f>VLOOKUP(C20,Vehicle_Params!$A:$B,2,FALSE)</f>
        <v>1</v>
      </c>
      <c r="I20" s="2">
        <f t="shared" si="1"/>
        <v>46</v>
      </c>
      <c r="J20" s="2">
        <f t="shared" si="2"/>
        <v>828</v>
      </c>
      <c r="K20" s="2">
        <f t="shared" si="3"/>
        <v>552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48</v>
      </c>
      <c r="E27" s="2">
        <v>300</v>
      </c>
      <c r="F27" s="2">
        <f>VLOOKUP(C27,Vehicle_Params!$A:$C,3,FALSE)</f>
        <v>1.2</v>
      </c>
      <c r="G27" s="2">
        <f t="shared" si="0"/>
        <v>57.599999999999994</v>
      </c>
      <c r="H27" s="2">
        <f>VLOOKUP(C27,Vehicle_Params!$A:$B,2,FALSE)</f>
        <v>0.35</v>
      </c>
      <c r="I27" s="2">
        <f t="shared" si="1"/>
        <v>16.799999999999997</v>
      </c>
      <c r="J27" s="2">
        <f t="shared" si="2"/>
        <v>691.19999999999993</v>
      </c>
      <c r="K27" s="2">
        <f t="shared" si="3"/>
        <v>576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7</v>
      </c>
      <c r="E2" s="2">
        <f>SUMIFS(Raw_Annotations!$I:$I,Raw_Annotations!$A:$A,$A2,Raw_Annotations!$B:$B,$B2)</f>
        <v>5.3</v>
      </c>
      <c r="F2" s="2">
        <f t="shared" ref="F2:F6" si="0">IF(C2=0,0,D2*3600/C2)</f>
        <v>84</v>
      </c>
      <c r="G2" s="2">
        <f>SUMIFS(Raw_Annotations!$G:$G,Raw_Annotations!$A:$A,$A2,Raw_Annotations!$B:$B,$B2)</f>
        <v>10.4</v>
      </c>
      <c r="H2" s="2">
        <f t="shared" ref="H2:H6" si="1">IF(C2=0,0,G2*3600/C2)</f>
        <v>124.8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93</v>
      </c>
      <c r="E3" s="2">
        <f>SUMIFS(Raw_Annotations!$I:$I,Raw_Annotations!$A:$A,$A3,Raw_Annotations!$B:$B,$B3)</f>
        <v>87.399999999999991</v>
      </c>
      <c r="F3" s="2">
        <f t="shared" si="0"/>
        <v>1116</v>
      </c>
      <c r="G3" s="2">
        <f>SUMIFS(Raw_Annotations!$G:$G,Raw_Annotations!$A:$A,$A3,Raw_Annotations!$B:$B,$B3)</f>
        <v>190.8</v>
      </c>
      <c r="H3" s="2">
        <f t="shared" si="1"/>
        <v>2289.6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0.36687631027253664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0.14416475972540047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14</v>
      </c>
      <c r="E4" s="2">
        <f>SUMIFS(Raw_Annotations!$I:$I,Raw_Annotations!$A:$A,$A4,Raw_Annotations!$B:$B,$B4)</f>
        <v>24</v>
      </c>
      <c r="F4" s="2">
        <f t="shared" si="0"/>
        <v>168</v>
      </c>
      <c r="G4" s="2">
        <f>SUMIFS(Raw_Annotations!$G:$G,Raw_Annotations!$A:$A,$A4,Raw_Annotations!$B:$B,$B4)</f>
        <v>146</v>
      </c>
      <c r="H4" s="2">
        <f t="shared" si="1"/>
        <v>1752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0.95890410958904104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0.83333333333333337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80.45</v>
      </c>
      <c r="F5" s="2">
        <f t="shared" si="0"/>
        <v>864</v>
      </c>
      <c r="G5" s="2">
        <f>SUMIFS(Raw_Annotations!$G:$G,Raw_Annotations!$A:$A,$A5,Raw_Annotations!$B:$B,$B5)</f>
        <v>254.2</v>
      </c>
      <c r="H5" s="2">
        <f t="shared" si="1"/>
        <v>3050.4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0.66876475216365072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0.31572405220633931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124</v>
      </c>
      <c r="E6" s="2">
        <f>SUMIFS(Raw_Annotations!$I:$I,Raw_Annotations!$A:$A,$A6,Raw_Annotations!$B:$B,$B6)</f>
        <v>106.6</v>
      </c>
      <c r="F6" s="2">
        <f t="shared" si="0"/>
        <v>1488</v>
      </c>
      <c r="G6" s="2">
        <f>SUMIFS(Raw_Annotations!$G:$G,Raw_Annotations!$A:$A,$A6,Raw_Annotations!$B:$B,$B6)</f>
        <v>292.60000000000002</v>
      </c>
      <c r="H6" s="2">
        <f t="shared" si="1"/>
        <v>3511.2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0.47846889952153104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0.21200750469043153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2025-09-21T12:34:01Z</dcterms:modified>
</cp:coreProperties>
</file>