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D7E73A44-191E-447E-B2AA-203D1B66CC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gz/YcIe1ECmUy2wvIYG1kvcciba1M7XQvHqedfNSeDs="/>
    </ext>
  </extLst>
</workbook>
</file>

<file path=xl/calcChain.xml><?xml version="1.0" encoding="utf-8"?>
<calcChain xmlns="http://schemas.openxmlformats.org/spreadsheetml/2006/main">
  <c r="D4" i="3" l="1"/>
  <c r="F4" i="3" s="1"/>
  <c r="D3" i="3"/>
  <c r="F3" i="3" s="1"/>
  <c r="D2" i="3"/>
  <c r="F2" i="3" s="1"/>
  <c r="K19" i="1"/>
  <c r="I19" i="1"/>
  <c r="H19" i="1"/>
  <c r="G19" i="1"/>
  <c r="J19" i="1" s="1"/>
  <c r="F19" i="1"/>
  <c r="K18" i="1"/>
  <c r="I18" i="1"/>
  <c r="H18" i="1"/>
  <c r="F18" i="1"/>
  <c r="G18" i="1" s="1"/>
  <c r="J18" i="1" s="1"/>
  <c r="K17" i="1"/>
  <c r="H17" i="1"/>
  <c r="I17" i="1" s="1"/>
  <c r="G17" i="1"/>
  <c r="J17" i="1" s="1"/>
  <c r="F17" i="1"/>
  <c r="K16" i="1"/>
  <c r="H16" i="1"/>
  <c r="I16" i="1" s="1"/>
  <c r="F16" i="1"/>
  <c r="G16" i="1" s="1"/>
  <c r="K15" i="1"/>
  <c r="H15" i="1"/>
  <c r="I15" i="1" s="1"/>
  <c r="E4" i="3" s="1"/>
  <c r="K4" i="3" s="1"/>
  <c r="G15" i="1"/>
  <c r="J15" i="1" s="1"/>
  <c r="F15" i="1"/>
  <c r="K14" i="1"/>
  <c r="I14" i="1"/>
  <c r="H14" i="1"/>
  <c r="G14" i="1"/>
  <c r="J14" i="1" s="1"/>
  <c r="F14" i="1"/>
  <c r="K13" i="1"/>
  <c r="J13" i="1"/>
  <c r="H13" i="1"/>
  <c r="I13" i="1" s="1"/>
  <c r="G13" i="1"/>
  <c r="F13" i="1"/>
  <c r="K12" i="1"/>
  <c r="I12" i="1"/>
  <c r="H12" i="1"/>
  <c r="F12" i="1"/>
  <c r="G12" i="1" s="1"/>
  <c r="J12" i="1" s="1"/>
  <c r="K11" i="1"/>
  <c r="I11" i="1"/>
  <c r="H11" i="1"/>
  <c r="F11" i="1"/>
  <c r="G11" i="1" s="1"/>
  <c r="J11" i="1" s="1"/>
  <c r="K10" i="1"/>
  <c r="I10" i="1"/>
  <c r="H10" i="1"/>
  <c r="F10" i="1"/>
  <c r="G10" i="1" s="1"/>
  <c r="K9" i="1"/>
  <c r="H9" i="1"/>
  <c r="I9" i="1" s="1"/>
  <c r="G9" i="1"/>
  <c r="J9" i="1" s="1"/>
  <c r="F9" i="1"/>
  <c r="K8" i="1"/>
  <c r="H8" i="1"/>
  <c r="I8" i="1" s="1"/>
  <c r="E3" i="3" s="1"/>
  <c r="K3" i="3" s="1"/>
  <c r="F8" i="1"/>
  <c r="G8" i="1" s="1"/>
  <c r="K7" i="1"/>
  <c r="H7" i="1"/>
  <c r="I7" i="1" s="1"/>
  <c r="G7" i="1"/>
  <c r="J7" i="1" s="1"/>
  <c r="F7" i="1"/>
  <c r="K6" i="1"/>
  <c r="J6" i="1"/>
  <c r="I6" i="1"/>
  <c r="H6" i="1"/>
  <c r="G6" i="1"/>
  <c r="F6" i="1"/>
  <c r="K5" i="1"/>
  <c r="J5" i="1"/>
  <c r="H5" i="1"/>
  <c r="I5" i="1" s="1"/>
  <c r="E2" i="3" s="1"/>
  <c r="K2" i="3" s="1"/>
  <c r="G5" i="1"/>
  <c r="F5" i="1"/>
  <c r="K4" i="1"/>
  <c r="I4" i="1"/>
  <c r="H4" i="1"/>
  <c r="F4" i="1"/>
  <c r="G4" i="1" s="1"/>
  <c r="K3" i="1"/>
  <c r="I3" i="1"/>
  <c r="H3" i="1"/>
  <c r="F3" i="1"/>
  <c r="G3" i="1" s="1"/>
  <c r="J3" i="1" s="1"/>
  <c r="K2" i="1"/>
  <c r="I2" i="1"/>
  <c r="H2" i="1"/>
  <c r="F2" i="1"/>
  <c r="G2" i="1" s="1"/>
  <c r="J10" i="1" l="1"/>
  <c r="I3" i="3"/>
  <c r="I2" i="3"/>
  <c r="J4" i="1"/>
  <c r="J2" i="1"/>
  <c r="G2" i="3"/>
  <c r="I4" i="3"/>
  <c r="G4" i="3"/>
  <c r="J16" i="1"/>
  <c r="J8" i="1"/>
  <c r="G3" i="3"/>
  <c r="H2" i="3" l="1"/>
  <c r="J2" i="3"/>
  <c r="J4" i="3"/>
  <c r="H4" i="3"/>
  <c r="J3" i="3"/>
  <c r="H3" i="3"/>
</calcChain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<sst xmlns="http://schemas.openxmlformats.org/spreadsheetml/2006/main" count="77" uniqueCount="35">
  <si>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</si>
  <si>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</si>
  <si>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</si>
  <si>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</si>
  <si>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</si>
  <si>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</si>
  <si>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</si>
  <si>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</si>
  <si>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</si>
  <si>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</si>
  <si>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</si>
  <si>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SD_W</t>
  </si>
  <si>
    <t>Car</t>
  </si>
  <si>
    <t>Motorcycle</t>
  </si>
  <si>
    <t>Jeepney</t>
  </si>
  <si>
    <t>Bus</t>
  </si>
  <si>
    <t>Truck</t>
  </si>
  <si>
    <t>Tricycle</t>
  </si>
  <si>
    <t>SD_S</t>
  </si>
  <si>
    <t>SD_E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</si>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</sst>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G23" sqref="G23"/>
    </sheetView>
  </sheetViews>
  <sheetFormatPr defaultColWidth="14.42578125" defaultRowHeight="15" customHeight="1" x14ac:dyDescent="0.25"/>
  <cols>
    <col min="1" max="1" width="8.85546875" customWidth="1"/>
    <col min="2" max="2" width="9" customWidth="1"/>
    <col min="3" max="3" width="19" customWidth="1"/>
    <col min="4" max="4" width="9.140625" customWidth="1"/>
    <col min="5" max="5" width="13.42578125" customWidth="1"/>
    <col min="6" max="6" width="16.42578125" customWidth="1"/>
    <col min="7" max="11" width="25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12</v>
      </c>
      <c r="D2" s="2">
        <v>89</v>
      </c>
      <c r="E2" s="2">
        <v>300</v>
      </c>
      <c r="F2" s="2">
        <f>VLOOKUP(C2,Vehicle_Params!$A:$C,3,FALSE)</f>
        <v>1.5</v>
      </c>
      <c r="G2" s="2">
        <f t="shared" ref="G2:G19" si="0">IF(D2="",0,D2*F2)</f>
        <v>133.5</v>
      </c>
      <c r="H2" s="2">
        <f>VLOOKUP(C2,Vehicle_Params!$A:$B,2,FALSE)</f>
        <v>1</v>
      </c>
      <c r="I2" s="2">
        <f t="shared" ref="I2:I19" si="1">IF(D2="",0,D2*H2)</f>
        <v>89</v>
      </c>
      <c r="J2" s="2">
        <f t="shared" ref="J2:J19" si="2">IF(E2=0,0,G2*3600/E2)</f>
        <v>1602</v>
      </c>
      <c r="K2" s="2">
        <f t="shared" ref="K2:K19" si="3">IF(E2=0,0,IF(D2="",0,D2*3600/E2))</f>
        <v>1068</v>
      </c>
    </row>
    <row r="3" spans="1:11" x14ac:dyDescent="0.25">
      <c r="A3" s="2">
        <v>1</v>
      </c>
      <c r="B3" s="2" t="s">
        <v>11</v>
      </c>
      <c r="C3" s="2" t="s">
        <v>13</v>
      </c>
      <c r="D3" s="2">
        <v>46</v>
      </c>
      <c r="E3" s="2">
        <v>300</v>
      </c>
      <c r="F3" s="2">
        <f>VLOOKUP(C3,Vehicle_Params!$A:$C,3,FALSE)</f>
        <v>1.2</v>
      </c>
      <c r="G3" s="2">
        <f t="shared" si="0"/>
        <v>55.199999999999996</v>
      </c>
      <c r="H3" s="2">
        <f>VLOOKUP(C3,Vehicle_Params!$A:$B,2,FALSE)</f>
        <v>0.35</v>
      </c>
      <c r="I3" s="2">
        <f t="shared" si="1"/>
        <v>16.099999999999998</v>
      </c>
      <c r="J3" s="2">
        <f t="shared" si="2"/>
        <v>662.39999999999986</v>
      </c>
      <c r="K3" s="2">
        <f t="shared" si="3"/>
        <v>552</v>
      </c>
    </row>
    <row r="4" spans="1:11" x14ac:dyDescent="0.25">
      <c r="A4" s="2">
        <v>1</v>
      </c>
      <c r="B4" s="2" t="s">
        <v>11</v>
      </c>
      <c r="C4" s="2" t="s">
        <v>14</v>
      </c>
      <c r="D4" s="2">
        <v>23</v>
      </c>
      <c r="E4" s="2">
        <v>300</v>
      </c>
      <c r="F4" s="2">
        <f>VLOOKUP(C4,Vehicle_Params!$A:$C,3,FALSE)</f>
        <v>10</v>
      </c>
      <c r="G4" s="2">
        <f t="shared" si="0"/>
        <v>230</v>
      </c>
      <c r="H4" s="2">
        <f>VLOOKUP(C4,Vehicle_Params!$A:$B,2,FALSE)</f>
        <v>1.8</v>
      </c>
      <c r="I4" s="2">
        <f t="shared" si="1"/>
        <v>41.4</v>
      </c>
      <c r="J4" s="2">
        <f t="shared" si="2"/>
        <v>2760</v>
      </c>
      <c r="K4" s="2">
        <f t="shared" si="3"/>
        <v>276</v>
      </c>
    </row>
    <row r="5" spans="1:11" x14ac:dyDescent="0.25">
      <c r="A5" s="2">
        <v>1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1</v>
      </c>
      <c r="B6" s="2" t="s">
        <v>11</v>
      </c>
      <c r="C6" s="2" t="s">
        <v>16</v>
      </c>
      <c r="D6" s="2">
        <v>6</v>
      </c>
      <c r="E6" s="2">
        <v>300</v>
      </c>
      <c r="F6" s="2">
        <f>VLOOKUP(C6,Vehicle_Params!$A:$C,3,FALSE)</f>
        <v>1</v>
      </c>
      <c r="G6" s="2">
        <f t="shared" si="0"/>
        <v>6</v>
      </c>
      <c r="H6" s="2">
        <f>VLOOKUP(C6,Vehicle_Params!$A:$B,2,FALSE)</f>
        <v>2.6</v>
      </c>
      <c r="I6" s="2">
        <f t="shared" si="1"/>
        <v>15.600000000000001</v>
      </c>
      <c r="J6" s="2">
        <f t="shared" si="2"/>
        <v>72</v>
      </c>
      <c r="K6" s="2">
        <f t="shared" si="3"/>
        <v>72</v>
      </c>
    </row>
    <row r="7" spans="1:11" x14ac:dyDescent="0.25">
      <c r="A7" s="2">
        <v>1</v>
      </c>
      <c r="B7" s="2" t="s">
        <v>11</v>
      </c>
      <c r="C7" s="2" t="s">
        <v>17</v>
      </c>
      <c r="D7" s="2">
        <v>1</v>
      </c>
      <c r="E7" s="2">
        <v>300</v>
      </c>
      <c r="F7" s="2">
        <f>VLOOKUP(C7,Vehicle_Params!$A:$C,3,FALSE)</f>
        <v>2</v>
      </c>
      <c r="G7" s="2">
        <f t="shared" si="0"/>
        <v>2</v>
      </c>
      <c r="H7" s="2">
        <f>VLOOKUP(C7,Vehicle_Params!$A:$B,2,FALSE)</f>
        <v>0.6</v>
      </c>
      <c r="I7" s="2">
        <f t="shared" si="1"/>
        <v>0.6</v>
      </c>
      <c r="J7" s="2">
        <f t="shared" si="2"/>
        <v>24</v>
      </c>
      <c r="K7" s="2">
        <f t="shared" si="3"/>
        <v>12</v>
      </c>
    </row>
    <row r="8" spans="1:11" x14ac:dyDescent="0.25">
      <c r="A8" s="2">
        <v>1</v>
      </c>
      <c r="B8" s="2" t="s">
        <v>18</v>
      </c>
      <c r="C8" s="2" t="s">
        <v>12</v>
      </c>
      <c r="D8" s="2">
        <v>53</v>
      </c>
      <c r="E8" s="2">
        <v>300</v>
      </c>
      <c r="F8" s="2">
        <f>VLOOKUP(C8,Vehicle_Params!$A:$C,3,FALSE)</f>
        <v>1.5</v>
      </c>
      <c r="G8" s="2">
        <f t="shared" si="0"/>
        <v>79.5</v>
      </c>
      <c r="H8" s="2">
        <f>VLOOKUP(C8,Vehicle_Params!$A:$B,2,FALSE)</f>
        <v>1</v>
      </c>
      <c r="I8" s="2">
        <f t="shared" si="1"/>
        <v>53</v>
      </c>
      <c r="J8" s="2">
        <f t="shared" si="2"/>
        <v>954</v>
      </c>
      <c r="K8" s="2">
        <f t="shared" si="3"/>
        <v>636</v>
      </c>
    </row>
    <row r="9" spans="1:11" x14ac:dyDescent="0.25">
      <c r="A9" s="2">
        <v>1</v>
      </c>
      <c r="B9" s="2" t="s">
        <v>18</v>
      </c>
      <c r="C9" s="2" t="s">
        <v>13</v>
      </c>
      <c r="D9" s="2">
        <v>39</v>
      </c>
      <c r="E9" s="2">
        <v>300</v>
      </c>
      <c r="F9" s="2">
        <f>VLOOKUP(C9,Vehicle_Params!$A:$C,3,FALSE)</f>
        <v>1.2</v>
      </c>
      <c r="G9" s="2">
        <f t="shared" si="0"/>
        <v>46.8</v>
      </c>
      <c r="H9" s="2">
        <f>VLOOKUP(C9,Vehicle_Params!$A:$B,2,FALSE)</f>
        <v>0.35</v>
      </c>
      <c r="I9" s="2">
        <f t="shared" si="1"/>
        <v>13.649999999999999</v>
      </c>
      <c r="J9" s="2">
        <f t="shared" si="2"/>
        <v>561.6</v>
      </c>
      <c r="K9" s="2">
        <f t="shared" si="3"/>
        <v>468</v>
      </c>
    </row>
    <row r="10" spans="1:11" x14ac:dyDescent="0.25">
      <c r="A10" s="2">
        <v>1</v>
      </c>
      <c r="B10" s="2" t="s">
        <v>18</v>
      </c>
      <c r="C10" s="2" t="s">
        <v>14</v>
      </c>
      <c r="D10" s="2">
        <v>27</v>
      </c>
      <c r="E10" s="2">
        <v>300</v>
      </c>
      <c r="F10" s="2">
        <f>VLOOKUP(C10,Vehicle_Params!$A:$C,3,FALSE)</f>
        <v>10</v>
      </c>
      <c r="G10" s="2">
        <f t="shared" si="0"/>
        <v>270</v>
      </c>
      <c r="H10" s="2">
        <f>VLOOKUP(C10,Vehicle_Params!$A:$B,2,FALSE)</f>
        <v>1.8</v>
      </c>
      <c r="I10" s="2">
        <f t="shared" si="1"/>
        <v>48.6</v>
      </c>
      <c r="J10" s="2">
        <f t="shared" si="2"/>
        <v>3240</v>
      </c>
      <c r="K10" s="2">
        <f t="shared" si="3"/>
        <v>324</v>
      </c>
    </row>
    <row r="11" spans="1:11" x14ac:dyDescent="0.25">
      <c r="A11" s="2">
        <v>1</v>
      </c>
      <c r="B11" s="2" t="s">
        <v>18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1" x14ac:dyDescent="0.25">
      <c r="A12" s="2">
        <v>1</v>
      </c>
      <c r="B12" s="2" t="s">
        <v>18</v>
      </c>
      <c r="C12" s="2" t="s">
        <v>16</v>
      </c>
      <c r="D12" s="2">
        <v>6</v>
      </c>
      <c r="E12" s="2">
        <v>300</v>
      </c>
      <c r="F12" s="2">
        <f>VLOOKUP(C12,Vehicle_Params!$A:$C,3,FALSE)</f>
        <v>1</v>
      </c>
      <c r="G12" s="2">
        <f t="shared" si="0"/>
        <v>6</v>
      </c>
      <c r="H12" s="2">
        <f>VLOOKUP(C12,Vehicle_Params!$A:$B,2,FALSE)</f>
        <v>2.6</v>
      </c>
      <c r="I12" s="2">
        <f t="shared" si="1"/>
        <v>15.600000000000001</v>
      </c>
      <c r="J12" s="2">
        <f t="shared" si="2"/>
        <v>72</v>
      </c>
      <c r="K12" s="2">
        <f t="shared" si="3"/>
        <v>72</v>
      </c>
    </row>
    <row r="13" spans="1:11" x14ac:dyDescent="0.25">
      <c r="A13" s="2">
        <v>1</v>
      </c>
      <c r="B13" s="2" t="s">
        <v>18</v>
      </c>
      <c r="C13" s="2" t="s">
        <v>17</v>
      </c>
      <c r="D13" s="2">
        <v>2</v>
      </c>
      <c r="E13" s="2">
        <v>300</v>
      </c>
      <c r="F13" s="2">
        <f>VLOOKUP(C13,Vehicle_Params!$A:$C,3,FALSE)</f>
        <v>2</v>
      </c>
      <c r="G13" s="2">
        <f t="shared" si="0"/>
        <v>4</v>
      </c>
      <c r="H13" s="2">
        <f>VLOOKUP(C13,Vehicle_Params!$A:$B,2,FALSE)</f>
        <v>0.6</v>
      </c>
      <c r="I13" s="2">
        <f t="shared" si="1"/>
        <v>1.2</v>
      </c>
      <c r="J13" s="2">
        <f t="shared" si="2"/>
        <v>48</v>
      </c>
      <c r="K13" s="2">
        <f t="shared" si="3"/>
        <v>24</v>
      </c>
    </row>
    <row r="14" spans="1:11" x14ac:dyDescent="0.25">
      <c r="A14" s="2">
        <v>1</v>
      </c>
      <c r="B14" s="2" t="s">
        <v>19</v>
      </c>
      <c r="C14" s="2" t="s">
        <v>12</v>
      </c>
      <c r="D14" s="2">
        <v>41</v>
      </c>
      <c r="E14" s="2">
        <v>300</v>
      </c>
      <c r="F14" s="2">
        <f>VLOOKUP(C14,Vehicle_Params!$A:$C,3,FALSE)</f>
        <v>1.5</v>
      </c>
      <c r="G14" s="2">
        <f t="shared" si="0"/>
        <v>61.5</v>
      </c>
      <c r="H14" s="2">
        <f>VLOOKUP(C14,Vehicle_Params!$A:$B,2,FALSE)</f>
        <v>1</v>
      </c>
      <c r="I14" s="2">
        <f t="shared" si="1"/>
        <v>41</v>
      </c>
      <c r="J14" s="2">
        <f t="shared" si="2"/>
        <v>738</v>
      </c>
      <c r="K14" s="2">
        <f t="shared" si="3"/>
        <v>492</v>
      </c>
    </row>
    <row r="15" spans="1:11" x14ac:dyDescent="0.25">
      <c r="A15" s="2">
        <v>1</v>
      </c>
      <c r="B15" s="2" t="s">
        <v>19</v>
      </c>
      <c r="C15" s="2" t="s">
        <v>13</v>
      </c>
      <c r="D15" s="2">
        <v>21</v>
      </c>
      <c r="E15" s="2">
        <v>300</v>
      </c>
      <c r="F15" s="2">
        <f>VLOOKUP(C15,Vehicle_Params!$A:$C,3,FALSE)</f>
        <v>1.2</v>
      </c>
      <c r="G15" s="2">
        <f t="shared" si="0"/>
        <v>25.2</v>
      </c>
      <c r="H15" s="2">
        <f>VLOOKUP(C15,Vehicle_Params!$A:$B,2,FALSE)</f>
        <v>0.35</v>
      </c>
      <c r="I15" s="2">
        <f t="shared" si="1"/>
        <v>7.35</v>
      </c>
      <c r="J15" s="2">
        <f t="shared" si="2"/>
        <v>302.39999999999998</v>
      </c>
      <c r="K15" s="2">
        <f t="shared" si="3"/>
        <v>252</v>
      </c>
    </row>
    <row r="16" spans="1:11" x14ac:dyDescent="0.25">
      <c r="A16" s="2">
        <v>1</v>
      </c>
      <c r="B16" s="2" t="s">
        <v>19</v>
      </c>
      <c r="C16" s="2" t="s">
        <v>14</v>
      </c>
      <c r="D16" s="2">
        <v>9</v>
      </c>
      <c r="E16" s="2">
        <v>300</v>
      </c>
      <c r="F16" s="2">
        <f>VLOOKUP(C16,Vehicle_Params!$A:$C,3,FALSE)</f>
        <v>10</v>
      </c>
      <c r="G16" s="2">
        <f t="shared" si="0"/>
        <v>90</v>
      </c>
      <c r="H16" s="2">
        <f>VLOOKUP(C16,Vehicle_Params!$A:$B,2,FALSE)</f>
        <v>1.8</v>
      </c>
      <c r="I16" s="2">
        <f t="shared" si="1"/>
        <v>16.2</v>
      </c>
      <c r="J16" s="2">
        <f t="shared" si="2"/>
        <v>1080</v>
      </c>
      <c r="K16" s="2">
        <f t="shared" si="3"/>
        <v>108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0</v>
      </c>
      <c r="E17" s="2">
        <v>300</v>
      </c>
      <c r="F17" s="2">
        <f>VLOOKUP(C17,Vehicle_Params!$A:$C,3,FALSE)</f>
        <v>30</v>
      </c>
      <c r="G17" s="2">
        <f t="shared" si="0"/>
        <v>0</v>
      </c>
      <c r="H17" s="2">
        <f>VLOOKUP(C17,Vehicle_Params!$A:$B,2,FALSE)</f>
        <v>2.8</v>
      </c>
      <c r="I17" s="2">
        <f t="shared" si="1"/>
        <v>0</v>
      </c>
      <c r="J17" s="2">
        <f t="shared" si="2"/>
        <v>0</v>
      </c>
      <c r="K17" s="2">
        <f t="shared" si="3"/>
        <v>0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4</v>
      </c>
      <c r="E18" s="2">
        <v>300</v>
      </c>
      <c r="F18" s="2">
        <f>VLOOKUP(C18,Vehicle_Params!$A:$C,3,FALSE)</f>
        <v>1</v>
      </c>
      <c r="G18" s="2">
        <f t="shared" si="0"/>
        <v>4</v>
      </c>
      <c r="H18" s="2">
        <f>VLOOKUP(C18,Vehicle_Params!$A:$B,2,FALSE)</f>
        <v>2.6</v>
      </c>
      <c r="I18" s="2">
        <f t="shared" si="1"/>
        <v>10.4</v>
      </c>
      <c r="J18" s="2">
        <f t="shared" si="2"/>
        <v>48</v>
      </c>
      <c r="K18" s="2">
        <f t="shared" si="3"/>
        <v>48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2</v>
      </c>
      <c r="E19" s="2">
        <v>300</v>
      </c>
      <c r="F19" s="2">
        <f>VLOOKUP(C19,Vehicle_Params!$A:$C,3,FALSE)</f>
        <v>2</v>
      </c>
      <c r="G19" s="2">
        <f t="shared" si="0"/>
        <v>4</v>
      </c>
      <c r="H19" s="2">
        <f>VLOOKUP(C19,Vehicle_Params!$A:$B,2,FALSE)</f>
        <v>0.6</v>
      </c>
      <c r="I19" s="2">
        <f t="shared" si="1"/>
        <v>1.2</v>
      </c>
      <c r="J19" s="2">
        <f t="shared" si="2"/>
        <v>48</v>
      </c>
      <c r="K19" s="2">
        <f t="shared" si="3"/>
        <v>24</v>
      </c>
    </row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19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5.85546875" customWidth="1"/>
    <col min="2" max="2" width="20.140625" customWidth="1"/>
    <col min="3" max="3" width="15.85546875" customWidth="1"/>
    <col min="4" max="26" width="8.7109375" customWidth="1"/>
  </cols>
  <sheetData>
    <row r="1" spans="1:3" x14ac:dyDescent="0.25">
      <c r="A1" s="1" t="s">
        <v>2</v>
      </c>
      <c r="B1" s="1" t="s">
        <v>7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3" width="8.7109375" customWidth="1"/>
    <col min="4" max="6" width="20.140625" customWidth="1"/>
    <col min="7" max="8" width="22.7109375" customWidth="1"/>
    <col min="9" max="11" width="20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165</v>
      </c>
      <c r="E2" s="2">
        <f>SUMIFS(Raw_Annotations!$I:$I,Raw_Annotations!$A:$A,$A2,Raw_Annotations!$B:$B,$B2)</f>
        <v>162.69999999999999</v>
      </c>
      <c r="F2" s="2">
        <f t="shared" ref="F2:F4" si="0">IF(C2=0,0,D2*3600/C2)</f>
        <v>1980</v>
      </c>
      <c r="G2" s="2">
        <f>SUMIFS(Raw_Annotations!$G:$G,Raw_Annotations!$A:$A,$A2,Raw_Annotations!$B:$B,$B2)</f>
        <v>426.7</v>
      </c>
      <c r="H2" s="2">
        <f t="shared" ref="H2:H4" si="1">IF(C2=0,0,G2*3600/C2)</f>
        <v>5120.3999999999996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230</v>
      </c>
      <c r="J2" s="2">
        <f t="shared" ref="J2:J4" si="2">IF(G2=0,0,I2/G2)</f>
        <v>0.53902038903210692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0.25445605408727723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128</v>
      </c>
      <c r="E3" s="2">
        <f>SUMIFS(Raw_Annotations!$I:$I,Raw_Annotations!$A:$A,$A3,Raw_Annotations!$B:$B,$B3)</f>
        <v>134.85</v>
      </c>
      <c r="F3" s="2">
        <f t="shared" si="0"/>
        <v>1536</v>
      </c>
      <c r="G3" s="2">
        <f>SUMIFS(Raw_Annotations!$G:$G,Raw_Annotations!$A:$A,$A3,Raw_Annotations!$B:$B,$B3)</f>
        <v>436.3</v>
      </c>
      <c r="H3" s="2">
        <f t="shared" si="1"/>
        <v>5235.6000000000004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300</v>
      </c>
      <c r="J3" s="2">
        <f t="shared" si="2"/>
        <v>0.68760027504011001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0.38116425658138675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77</v>
      </c>
      <c r="E4" s="2">
        <f>SUMIFS(Raw_Annotations!$I:$I,Raw_Annotations!$A:$A,$A4,Raw_Annotations!$B:$B,$B4)</f>
        <v>76.150000000000006</v>
      </c>
      <c r="F4" s="2">
        <f t="shared" si="0"/>
        <v>924</v>
      </c>
      <c r="G4" s="2">
        <f>SUMIFS(Raw_Annotations!$G:$G,Raw_Annotations!$A:$A,$A4,Raw_Annotations!$B:$B,$B4)</f>
        <v>184.7</v>
      </c>
      <c r="H4" s="2">
        <f t="shared" si="1"/>
        <v>2216.4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90</v>
      </c>
      <c r="J4" s="2">
        <f t="shared" si="2"/>
        <v>0.48727666486193832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0.21273801707156925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28</v>
      </c>
    </row>
    <row r="3" spans="1:1" x14ac:dyDescent="0.25">
      <c r="A3" s="2" t="s">
        <v>29</v>
      </c>
    </row>
    <row r="4" spans="1:1" x14ac:dyDescent="0.25">
      <c r="A4" s="2" t="s">
        <v>30</v>
      </c>
    </row>
    <row r="5" spans="1:1" x14ac:dyDescent="0.25">
      <c r="A5" s="2" t="s">
        <v>31</v>
      </c>
    </row>
    <row r="6" spans="1:1" x14ac:dyDescent="0.25">
      <c r="A6" s="2" t="s">
        <v>32</v>
      </c>
    </row>
    <row r="7" spans="1:1" x14ac:dyDescent="0.25">
      <c r="A7" s="2" t="s">
        <v>33</v>
      </c>
    </row>
    <row r="9" spans="1:1" x14ac:dyDescent="0.25">
      <c r="A9" s="2" t="s">
        <v>34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2025-09-21T12:35:26Z</dcterms:modified>
</cp:coreProperties>
</file>