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D\Desktop\"/>
    </mc:Choice>
  </mc:AlternateContent>
  <xr:revisionPtr revIDLastSave="0" documentId="8_{15F57864-9ACD-4310-8FFF-8F1DCB7C80BF}" xr6:coauthVersionLast="45" xr6:coauthVersionMax="45" xr10:uidLastSave="{00000000-0000-0000-0000-000000000000}"/>
  <bookViews>
    <workbookView xWindow="6915" yWindow="2220" windowWidth="17085" windowHeight="1518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<sst xmlns="http://schemas.openxmlformats.org/spreadsheetml/2006/main" count="102" uniqueCount="38">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</sst>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404827</xdr:colOff>
      <xdr:row>38</xdr:row>
      <xdr:rowOff>39329</xdr:rowOff>
    </xdr:from>
    <xdr:to>
      <xdr:col>8</xdr:col>
      <xdr:colOff>403570</xdr:colOff>
      <xdr:row>52</xdr:row>
      <xdr:rowOff>171526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7FF6C-2844-4704-83DB-F2EC9AF41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7863" y="7278329"/>
          <a:ext cx="3972028" cy="27991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15" zoomScaleNormal="115" workbookViewId="0">
      <selection activeCell="G19" sqref="G19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1</v>
      </c>
      <c r="B2" t="s">
        <v>5</v>
      </c>
      <c r="C2" t="s">
        <v>6</v>
      </c>
      <c r="D2">
        <v>12</v>
      </c>
      <c r="E2">
        <v>55</v>
      </c>
      <c r="F2">
        <v>1.5</v>
      </c>
      <c r="G2">
        <f t="shared" ref="G2:G25" si="0">IF(D2="",0,D2*F2)</f>
        <v>18</v>
      </c>
      <c r="H2">
        <f>VLOOKUP(C2,Vehicle_Params!$A:$B,2,FALSE)</f>
        <v>1</v>
      </c>
      <c r="I2">
        <f t="shared" ref="I2:I25" si="1">IF(D2="",0,D2*H2)</f>
        <v>12</v>
      </c>
      <c r="J2">
        <f t="shared" ref="J2:J25" si="2">IF(E2=0,0,G2*3600/E2)</f>
        <v>1178.1818181818182</v>
      </c>
      <c r="K2">
        <f t="shared" ref="K2:K25" si="3">IF(E2=0,0,IF(D2="",0,D2*3600/E2))</f>
        <v>785.4545454545455</v>
      </c>
    </row>
    <row r="3" spans="1:11" x14ac:dyDescent="0.25">
      <c r="A3">
        <v>1</v>
      </c>
      <c r="B3" t="s">
        <v>5</v>
      </c>
      <c r="C3" t="s">
        <v>7</v>
      </c>
      <c r="D3">
        <v>8</v>
      </c>
      <c r="E3">
        <v>55</v>
      </c>
      <c r="F3">
        <f>VLOOKUP(C3,Vehicle_Params!$A:$C,3,FALSE)</f>
        <v>1.2</v>
      </c>
      <c r="G3">
        <f t="shared" si="0"/>
        <v>9.6</v>
      </c>
      <c r="H3">
        <f>VLOOKUP(C3,Vehicle_Params!$A:$B,2,FALSE)</f>
        <v>0.35</v>
      </c>
      <c r="I3">
        <f t="shared" si="1"/>
        <v>2.8</v>
      </c>
      <c r="J3">
        <f t="shared" si="2"/>
        <v>628.36363636363637</v>
      </c>
      <c r="K3">
        <f t="shared" si="3"/>
        <v>523.63636363636363</v>
      </c>
    </row>
    <row r="4" spans="1:11" x14ac:dyDescent="0.25">
      <c r="A4">
        <v>1</v>
      </c>
      <c r="B4" t="s">
        <v>5</v>
      </c>
      <c r="C4" t="s">
        <v>8</v>
      </c>
      <c r="D4">
        <v>3</v>
      </c>
      <c r="E4">
        <v>55</v>
      </c>
      <c r="F4">
        <f>VLOOKUP(C4,Vehicle_Params!$A:$C,3,FALSE)</f>
        <v>10</v>
      </c>
      <c r="G4">
        <f t="shared" si="0"/>
        <v>30</v>
      </c>
      <c r="H4">
        <f>VLOOKUP(C4,Vehicle_Params!$A:$B,2,FALSE)</f>
        <v>1.8</v>
      </c>
      <c r="I4">
        <f t="shared" si="1"/>
        <v>5.4</v>
      </c>
      <c r="J4">
        <f t="shared" si="2"/>
        <v>1963.6363636363637</v>
      </c>
      <c r="K4">
        <f t="shared" si="3"/>
        <v>196.36363636363637</v>
      </c>
    </row>
    <row r="5" spans="1:11" x14ac:dyDescent="0.25">
      <c r="A5">
        <v>1</v>
      </c>
      <c r="B5" t="s">
        <v>5</v>
      </c>
      <c r="C5" t="s">
        <v>9</v>
      </c>
      <c r="D5">
        <v>0</v>
      </c>
      <c r="E5">
        <v>55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1</v>
      </c>
      <c r="B6" t="s">
        <v>5</v>
      </c>
      <c r="C6" t="s">
        <v>10</v>
      </c>
      <c r="D6">
        <v>2</v>
      </c>
      <c r="E6">
        <v>55</v>
      </c>
      <c r="F6">
        <f>VLOOKUP(C6,Vehicle_Params!$A:$C,3,FALSE)</f>
        <v>1</v>
      </c>
      <c r="G6">
        <f t="shared" si="0"/>
        <v>2</v>
      </c>
      <c r="H6">
        <f>VLOOKUP(C6,Vehicle_Params!$A:$B,2,FALSE)</f>
        <v>2.6</v>
      </c>
      <c r="I6">
        <f t="shared" si="1"/>
        <v>5.2</v>
      </c>
      <c r="J6">
        <f t="shared" si="2"/>
        <v>130.90909090909091</v>
      </c>
      <c r="K6">
        <f t="shared" si="3"/>
        <v>130.90909090909091</v>
      </c>
    </row>
    <row r="7" spans="1:11" x14ac:dyDescent="0.25">
      <c r="A7">
        <v>1</v>
      </c>
      <c r="B7" t="s">
        <v>5</v>
      </c>
      <c r="C7" t="s">
        <v>11</v>
      </c>
      <c r="D7">
        <v>3</v>
      </c>
      <c r="E7">
        <v>55</v>
      </c>
      <c r="F7">
        <f>VLOOKUP(C7,Vehicle_Params!$A:$C,3,FALSE)</f>
        <v>2</v>
      </c>
      <c r="G7">
        <f t="shared" si="0"/>
        <v>6</v>
      </c>
      <c r="H7">
        <f>VLOOKUP(C7,Vehicle_Params!$A:$B,2,FALSE)</f>
        <v>0.6</v>
      </c>
      <c r="I7">
        <f t="shared" si="1"/>
        <v>1.7999999999999998</v>
      </c>
      <c r="J7">
        <f t="shared" si="2"/>
        <v>392.72727272727275</v>
      </c>
      <c r="K7">
        <f t="shared" si="3"/>
        <v>196.36363636363637</v>
      </c>
    </row>
    <row r="8" spans="1:11" x14ac:dyDescent="0.25">
      <c r="A8">
        <v>1</v>
      </c>
      <c r="B8" t="s">
        <v>12</v>
      </c>
      <c r="C8" t="s">
        <v>6</v>
      </c>
      <c r="D8">
        <v>13</v>
      </c>
      <c r="E8">
        <v>45</v>
      </c>
      <c r="F8">
        <f>VLOOKUP(C8,Vehicle_Params!$A:$C,3,FALSE)</f>
        <v>1.5</v>
      </c>
      <c r="G8">
        <f t="shared" si="0"/>
        <v>19.5</v>
      </c>
      <c r="H8">
        <f>VLOOKUP(C8,Vehicle_Params!$A:$B,2,FALSE)</f>
        <v>1</v>
      </c>
      <c r="I8">
        <f t="shared" si="1"/>
        <v>13</v>
      </c>
      <c r="J8">
        <f t="shared" si="2"/>
        <v>1560</v>
      </c>
      <c r="K8">
        <f t="shared" si="3"/>
        <v>1040</v>
      </c>
    </row>
    <row r="9" spans="1:11" x14ac:dyDescent="0.25">
      <c r="A9">
        <v>1</v>
      </c>
      <c r="B9" t="s">
        <v>12</v>
      </c>
      <c r="C9" t="s">
        <v>7</v>
      </c>
      <c r="D9">
        <v>3</v>
      </c>
      <c r="E9">
        <v>45</v>
      </c>
      <c r="F9">
        <f>VLOOKUP(C9,Vehicle_Params!$A:$C,3,FALSE)</f>
        <v>1.2</v>
      </c>
      <c r="G9">
        <f t="shared" si="0"/>
        <v>3.5999999999999996</v>
      </c>
      <c r="H9">
        <f>VLOOKUP(C9,Vehicle_Params!$A:$B,2,FALSE)</f>
        <v>0.35</v>
      </c>
      <c r="I9">
        <f t="shared" si="1"/>
        <v>1.0499999999999998</v>
      </c>
      <c r="J9">
        <f t="shared" si="2"/>
        <v>287.99999999999994</v>
      </c>
      <c r="K9">
        <f t="shared" si="3"/>
        <v>240</v>
      </c>
    </row>
    <row r="10" spans="1:11" x14ac:dyDescent="0.25">
      <c r="A10">
        <v>1</v>
      </c>
      <c r="B10" t="s">
        <v>12</v>
      </c>
      <c r="C10" t="s">
        <v>8</v>
      </c>
      <c r="D10">
        <v>5</v>
      </c>
      <c r="E10">
        <v>45</v>
      </c>
      <c r="F10">
        <f>VLOOKUP(C10,Vehicle_Params!$A:$C,3,FALSE)</f>
        <v>10</v>
      </c>
      <c r="G10">
        <f t="shared" si="0"/>
        <v>50</v>
      </c>
      <c r="H10">
        <f>VLOOKUP(C10,Vehicle_Params!$A:$B,2,FALSE)</f>
        <v>1.8</v>
      </c>
      <c r="I10">
        <f t="shared" si="1"/>
        <v>9</v>
      </c>
      <c r="J10">
        <f t="shared" si="2"/>
        <v>4000</v>
      </c>
      <c r="K10">
        <f t="shared" si="3"/>
        <v>400</v>
      </c>
    </row>
    <row r="11" spans="1:11" x14ac:dyDescent="0.25">
      <c r="A11">
        <v>1</v>
      </c>
      <c r="B11" t="s">
        <v>12</v>
      </c>
      <c r="C11" t="s">
        <v>9</v>
      </c>
      <c r="D11">
        <v>0</v>
      </c>
      <c r="E11">
        <v>45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1</v>
      </c>
      <c r="B12" t="s">
        <v>12</v>
      </c>
      <c r="C12" t="s">
        <v>10</v>
      </c>
      <c r="D12">
        <v>0</v>
      </c>
      <c r="E12">
        <v>45</v>
      </c>
      <c r="F12">
        <f>VLOOKUP(C12,Vehicle_Params!$A:$C,3,FALSE)</f>
        <v>1</v>
      </c>
      <c r="G12">
        <f t="shared" si="0"/>
        <v>0</v>
      </c>
      <c r="H12">
        <f>VLOOKUP(C12,Vehicle_Params!$A:$B,2,FALSE)</f>
        <v>2.6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 x14ac:dyDescent="0.25">
      <c r="A13">
        <v>1</v>
      </c>
      <c r="B13" t="s">
        <v>12</v>
      </c>
      <c r="C13" t="s">
        <v>11</v>
      </c>
      <c r="D13">
        <v>2</v>
      </c>
      <c r="E13">
        <v>45</v>
      </c>
      <c r="F13">
        <f>VLOOKUP(C13,Vehicle_Params!$A:$C,3,FALSE)</f>
        <v>2</v>
      </c>
      <c r="G13">
        <f t="shared" si="0"/>
        <v>4</v>
      </c>
      <c r="H13">
        <f>VLOOKUP(C13,Vehicle_Params!$A:$B,2,FALSE)</f>
        <v>0.6</v>
      </c>
      <c r="I13">
        <f t="shared" si="1"/>
        <v>1.2</v>
      </c>
      <c r="J13">
        <f t="shared" si="2"/>
        <v>320</v>
      </c>
      <c r="K13">
        <f t="shared" si="3"/>
        <v>160</v>
      </c>
    </row>
    <row r="14" spans="1:11" x14ac:dyDescent="0.25">
      <c r="A14">
        <v>1</v>
      </c>
      <c r="B14" t="s">
        <v>13</v>
      </c>
      <c r="C14" t="s">
        <v>6</v>
      </c>
      <c r="D14">
        <v>80</v>
      </c>
      <c r="E14">
        <v>120</v>
      </c>
      <c r="F14">
        <f>VLOOKUP(C14,Vehicle_Params!$A:$C,3,FALSE)</f>
        <v>1.5</v>
      </c>
      <c r="G14">
        <f t="shared" si="0"/>
        <v>120</v>
      </c>
      <c r="H14">
        <f>VLOOKUP(C14,Vehicle_Params!$A:$B,2,FALSE)</f>
        <v>1</v>
      </c>
      <c r="I14">
        <f t="shared" si="1"/>
        <v>80</v>
      </c>
      <c r="J14">
        <f t="shared" si="2"/>
        <v>3600</v>
      </c>
      <c r="K14">
        <f t="shared" si="3"/>
        <v>2400</v>
      </c>
    </row>
    <row r="15" spans="1:11" x14ac:dyDescent="0.25">
      <c r="A15">
        <v>1</v>
      </c>
      <c r="B15" t="s">
        <v>13</v>
      </c>
      <c r="C15" t="s">
        <v>7</v>
      </c>
      <c r="D15">
        <v>46</v>
      </c>
      <c r="E15">
        <v>120</v>
      </c>
      <c r="F15">
        <f>VLOOKUP(C15,Vehicle_Params!$A:$C,3,FALSE)</f>
        <v>1.2</v>
      </c>
      <c r="G15">
        <f t="shared" si="0"/>
        <v>55.199999999999996</v>
      </c>
      <c r="H15">
        <f>VLOOKUP(C15,Vehicle_Params!$A:$B,2,FALSE)</f>
        <v>0.35</v>
      </c>
      <c r="I15">
        <f t="shared" si="1"/>
        <v>16.099999999999998</v>
      </c>
      <c r="J15">
        <f t="shared" si="2"/>
        <v>1655.9999999999998</v>
      </c>
      <c r="K15">
        <f t="shared" si="3"/>
        <v>1380</v>
      </c>
    </row>
    <row r="16" spans="1:11" x14ac:dyDescent="0.25">
      <c r="A16">
        <v>1</v>
      </c>
      <c r="B16" t="s">
        <v>13</v>
      </c>
      <c r="C16" t="s">
        <v>8</v>
      </c>
      <c r="D16">
        <v>9</v>
      </c>
      <c r="E16">
        <v>120</v>
      </c>
      <c r="F16">
        <f>VLOOKUP(C16,Vehicle_Params!$A:$C,3,FALSE)</f>
        <v>10</v>
      </c>
      <c r="G16">
        <f t="shared" si="0"/>
        <v>90</v>
      </c>
      <c r="H16">
        <f>VLOOKUP(C16,Vehicle_Params!$A:$B,2,FALSE)</f>
        <v>1.8</v>
      </c>
      <c r="I16">
        <f t="shared" si="1"/>
        <v>16.2</v>
      </c>
      <c r="J16">
        <f t="shared" si="2"/>
        <v>2700</v>
      </c>
      <c r="K16">
        <f t="shared" si="3"/>
        <v>270</v>
      </c>
    </row>
    <row r="17" spans="1:11" x14ac:dyDescent="0.25">
      <c r="A17">
        <v>1</v>
      </c>
      <c r="B17" t="s">
        <v>13</v>
      </c>
      <c r="C17" t="s">
        <v>9</v>
      </c>
      <c r="D17">
        <v>1</v>
      </c>
      <c r="E17">
        <v>120</v>
      </c>
      <c r="F17">
        <f>VLOOKUP(C17,Vehicle_Params!$A:$C,3,FALSE)</f>
        <v>30</v>
      </c>
      <c r="G17">
        <f t="shared" si="0"/>
        <v>30</v>
      </c>
      <c r="H17">
        <f>VLOOKUP(C17,Vehicle_Params!$A:$B,2,FALSE)</f>
        <v>2.8</v>
      </c>
      <c r="I17">
        <f t="shared" si="1"/>
        <v>2.8</v>
      </c>
      <c r="J17">
        <f t="shared" si="2"/>
        <v>900</v>
      </c>
      <c r="K17">
        <f t="shared" si="3"/>
        <v>30</v>
      </c>
    </row>
    <row r="18" spans="1:11" x14ac:dyDescent="0.25">
      <c r="A18">
        <v>1</v>
      </c>
      <c r="B18" t="s">
        <v>13</v>
      </c>
      <c r="C18" t="s">
        <v>10</v>
      </c>
      <c r="D18">
        <v>2</v>
      </c>
      <c r="E18">
        <v>120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60</v>
      </c>
      <c r="K18">
        <f t="shared" si="3"/>
        <v>60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120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59</v>
      </c>
      <c r="E20">
        <v>110</v>
      </c>
      <c r="F20">
        <f>VLOOKUP(C20,Vehicle_Params!$A:$C,3,FALSE)</f>
        <v>1.5</v>
      </c>
      <c r="G20">
        <f t="shared" si="0"/>
        <v>88.5</v>
      </c>
      <c r="H20">
        <f>VLOOKUP(C20,Vehicle_Params!$A:$B,2,FALSE)</f>
        <v>1</v>
      </c>
      <c r="I20">
        <f t="shared" si="1"/>
        <v>59</v>
      </c>
      <c r="J20">
        <f t="shared" si="2"/>
        <v>2896.3636363636365</v>
      </c>
      <c r="K20">
        <f t="shared" si="3"/>
        <v>1930.909090909091</v>
      </c>
    </row>
    <row r="21" spans="1:11" x14ac:dyDescent="0.25">
      <c r="A21">
        <v>1</v>
      </c>
      <c r="B21" t="s">
        <v>14</v>
      </c>
      <c r="C21" t="s">
        <v>7</v>
      </c>
      <c r="D21">
        <v>21</v>
      </c>
      <c r="E21">
        <v>110</v>
      </c>
      <c r="F21">
        <f>VLOOKUP(C21,Vehicle_Params!$A:$C,3,FALSE)</f>
        <v>1.2</v>
      </c>
      <c r="G21">
        <f t="shared" si="0"/>
        <v>25.2</v>
      </c>
      <c r="H21">
        <f>VLOOKUP(C21,Vehicle_Params!$A:$B,2,FALSE)</f>
        <v>0.35</v>
      </c>
      <c r="I21">
        <f t="shared" si="1"/>
        <v>7.35</v>
      </c>
      <c r="J21">
        <f t="shared" si="2"/>
        <v>824.72727272727275</v>
      </c>
      <c r="K21">
        <f t="shared" si="3"/>
        <v>687.27272727272725</v>
      </c>
    </row>
    <row r="22" spans="1:11" x14ac:dyDescent="0.25">
      <c r="A22">
        <v>1</v>
      </c>
      <c r="B22" t="s">
        <v>14</v>
      </c>
      <c r="C22" t="s">
        <v>8</v>
      </c>
      <c r="D22">
        <v>12</v>
      </c>
      <c r="E22">
        <v>110</v>
      </c>
      <c r="F22">
        <f>VLOOKUP(C22,Vehicle_Params!$A:$C,3,FALSE)</f>
        <v>10</v>
      </c>
      <c r="G22">
        <f t="shared" si="0"/>
        <v>120</v>
      </c>
      <c r="H22">
        <f>VLOOKUP(C22,Vehicle_Params!$A:$B,2,FALSE)</f>
        <v>1.8</v>
      </c>
      <c r="I22">
        <f t="shared" si="1"/>
        <v>21.6</v>
      </c>
      <c r="J22">
        <f t="shared" si="2"/>
        <v>3927.2727272727275</v>
      </c>
      <c r="K22">
        <f t="shared" si="3"/>
        <v>392.72727272727275</v>
      </c>
    </row>
    <row r="23" spans="1:11" x14ac:dyDescent="0.25">
      <c r="A23">
        <v>1</v>
      </c>
      <c r="B23" t="s">
        <v>14</v>
      </c>
      <c r="C23" t="s">
        <v>9</v>
      </c>
      <c r="D23">
        <v>2</v>
      </c>
      <c r="E23">
        <v>110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1963.6363636363637</v>
      </c>
      <c r="K23">
        <f t="shared" si="3"/>
        <v>65.454545454545453</v>
      </c>
    </row>
    <row r="24" spans="1:11" x14ac:dyDescent="0.25">
      <c r="A24">
        <v>1</v>
      </c>
      <c r="B24" t="s">
        <v>14</v>
      </c>
      <c r="C24" t="s">
        <v>10</v>
      </c>
      <c r="D24">
        <v>1</v>
      </c>
      <c r="E24">
        <v>110</v>
      </c>
      <c r="F24">
        <f>VLOOKUP(C24,Vehicle_Params!$A:$C,3,FALSE)</f>
        <v>1</v>
      </c>
      <c r="G24">
        <f t="shared" si="0"/>
        <v>1</v>
      </c>
      <c r="H24">
        <f>VLOOKUP(C24,Vehicle_Params!$A:$B,2,FALSE)</f>
        <v>2.6</v>
      </c>
      <c r="I24">
        <f t="shared" si="1"/>
        <v>2.6</v>
      </c>
      <c r="J24">
        <f t="shared" si="2"/>
        <v>32.727272727272727</v>
      </c>
      <c r="K24">
        <f t="shared" si="3"/>
        <v>32.727272727272727</v>
      </c>
    </row>
    <row r="25" spans="1:11" x14ac:dyDescent="0.25">
      <c r="A25">
        <v>1</v>
      </c>
      <c r="B25" t="s">
        <v>14</v>
      </c>
      <c r="C25" t="s">
        <v>11</v>
      </c>
      <c r="D25">
        <v>0</v>
      </c>
      <c r="E25">
        <v>110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1</v>
      </c>
      <c r="B26" t="s">
        <v>37</v>
      </c>
      <c r="C26" t="s">
        <v>6</v>
      </c>
      <c r="D26">
        <v>24</v>
      </c>
      <c r="E26">
        <v>80</v>
      </c>
      <c r="F26">
        <f>VLOOKUP(C26,Vehicle_Params!$A:$C,3,FALSE)</f>
        <v>1.5</v>
      </c>
      <c r="G26">
        <f t="shared" ref="G26:G31" si="4">IF(D26="",0,D26*F26)</f>
        <v>36</v>
      </c>
      <c r="H26">
        <f>VLOOKUP(C26,Vehicle_Params!$A:$B,2,FALSE)</f>
        <v>1</v>
      </c>
      <c r="I26">
        <f t="shared" ref="I26:I31" si="5">IF(D26="",0,D26*H26)</f>
        <v>24</v>
      </c>
      <c r="J26">
        <f t="shared" ref="J26:J31" si="6">IF(E26=0,0,G26*3600/E26)</f>
        <v>1620</v>
      </c>
      <c r="K26">
        <f t="shared" ref="K26:K31" si="7">IF(E26=0,0,IF(D26="",0,D26*3600/E26))</f>
        <v>1080</v>
      </c>
    </row>
    <row r="27" spans="1:11" x14ac:dyDescent="0.25">
      <c r="A27">
        <v>1</v>
      </c>
      <c r="B27" t="s">
        <v>37</v>
      </c>
      <c r="C27" t="s">
        <v>7</v>
      </c>
      <c r="D27">
        <v>23</v>
      </c>
      <c r="E27">
        <v>80</v>
      </c>
      <c r="F27">
        <f>VLOOKUP(C27,Vehicle_Params!$A:$C,3,FALSE)</f>
        <v>1.2</v>
      </c>
      <c r="G27">
        <f t="shared" si="4"/>
        <v>27.599999999999998</v>
      </c>
      <c r="H27">
        <f>VLOOKUP(C27,Vehicle_Params!$A:$B,2,FALSE)</f>
        <v>0.35</v>
      </c>
      <c r="I27">
        <f t="shared" si="5"/>
        <v>8.0499999999999989</v>
      </c>
      <c r="J27">
        <f t="shared" si="6"/>
        <v>1241.9999999999998</v>
      </c>
      <c r="K27">
        <f t="shared" si="7"/>
        <v>1035</v>
      </c>
    </row>
    <row r="28" spans="1:11" x14ac:dyDescent="0.25">
      <c r="A28">
        <v>1</v>
      </c>
      <c r="B28" t="s">
        <v>37</v>
      </c>
      <c r="C28" t="s">
        <v>8</v>
      </c>
      <c r="D28">
        <v>2</v>
      </c>
      <c r="E28">
        <v>80</v>
      </c>
      <c r="F28">
        <f>VLOOKUP(C28,Vehicle_Params!$A:$C,3,FALSE)</f>
        <v>10</v>
      </c>
      <c r="G28">
        <f t="shared" si="4"/>
        <v>20</v>
      </c>
      <c r="H28">
        <f>VLOOKUP(C28,Vehicle_Params!$A:$B,2,FALSE)</f>
        <v>1.8</v>
      </c>
      <c r="I28">
        <f t="shared" si="5"/>
        <v>3.6</v>
      </c>
      <c r="J28">
        <f t="shared" si="6"/>
        <v>900</v>
      </c>
      <c r="K28">
        <f t="shared" si="7"/>
        <v>90</v>
      </c>
    </row>
    <row r="29" spans="1:11" x14ac:dyDescent="0.25">
      <c r="A29">
        <v>1</v>
      </c>
      <c r="B29" t="s">
        <v>37</v>
      </c>
      <c r="C29" t="s">
        <v>9</v>
      </c>
      <c r="D29">
        <v>0</v>
      </c>
      <c r="E29">
        <v>80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1</v>
      </c>
      <c r="B30" t="s">
        <v>37</v>
      </c>
      <c r="C30" t="s">
        <v>10</v>
      </c>
      <c r="D30">
        <v>1</v>
      </c>
      <c r="E30">
        <v>80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45</v>
      </c>
      <c r="K30">
        <f t="shared" si="7"/>
        <v>45</v>
      </c>
    </row>
    <row r="31" spans="1:11" x14ac:dyDescent="0.25">
      <c r="A31">
        <v>1</v>
      </c>
      <c r="B31" t="s">
        <v>37</v>
      </c>
      <c r="C31" t="s">
        <v>11</v>
      </c>
      <c r="D31">
        <v>1</v>
      </c>
      <c r="E31">
        <v>80</v>
      </c>
      <c r="F31">
        <f>VLOOKUP(C31,Vehicle_Params!$A:$C,3,FALSE)</f>
        <v>2</v>
      </c>
      <c r="G31">
        <f t="shared" si="4"/>
        <v>2</v>
      </c>
      <c r="H31">
        <f>VLOOKUP(C31,Vehicle_Params!$A:$B,2,FALSE)</f>
        <v>0.6</v>
      </c>
      <c r="I31">
        <f t="shared" si="5"/>
        <v>0.6</v>
      </c>
      <c r="J31">
        <f t="shared" si="6"/>
        <v>90</v>
      </c>
      <c r="K31">
        <f t="shared" si="7"/>
        <v>45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opLeftCell="B1" zoomScale="115" zoomScaleNormal="115" workbookViewId="0">
      <selection activeCell="E22" sqref="E22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28</v>
      </c>
      <c r="E2">
        <f>SUMIFS(Raw_Annotations!$I:$I,Raw_Annotations!$A:$A,$A2,Raw_Annotations!$B:$B,$B2)</f>
        <v>27.200000000000003</v>
      </c>
      <c r="F2">
        <f>IF(C2=0,0,D2*3600/C2)</f>
        <v>336</v>
      </c>
      <c r="G2">
        <f>SUMIFS(Raw_Annotations!$G:$G,Raw_Annotations!$A:$A,$A2,Raw_Annotations!$B:$B,$B2)</f>
        <v>65.599999999999994</v>
      </c>
      <c r="H2">
        <f>IF(C2=0,0,G2*3600/C2)</f>
        <v>787.19999999999993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30</v>
      </c>
      <c r="J2">
        <f>IF(G2=0,0,I2/G2)</f>
        <v>0.45731707317073172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0.19852941176470587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23</v>
      </c>
      <c r="E3">
        <f>SUMIFS(Raw_Annotations!$I:$I,Raw_Annotations!$A:$A,$A3,Raw_Annotations!$B:$B,$B3)</f>
        <v>24.25</v>
      </c>
      <c r="F3">
        <f>IF(C3=0,0,D3*3600/C3)</f>
        <v>276</v>
      </c>
      <c r="G3">
        <f>SUMIFS(Raw_Annotations!$G:$G,Raw_Annotations!$A:$A,$A3,Raw_Annotations!$B:$B,$B3)</f>
        <v>77.099999999999994</v>
      </c>
      <c r="H3">
        <f>IF(C3=0,0,G3*3600/C3)</f>
        <v>925.2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50</v>
      </c>
      <c r="J3">
        <f>IF(G3=0,0,I3/G3)</f>
        <v>0.64850843060959795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0.37113402061855671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138</v>
      </c>
      <c r="E4">
        <f>SUMIFS(Raw_Annotations!$I:$I,Raw_Annotations!$A:$A,$A4,Raw_Annotations!$B:$B,$B4)</f>
        <v>120.3</v>
      </c>
      <c r="F4">
        <f>IF(C4=0,0,D4*3600/C4)</f>
        <v>1656</v>
      </c>
      <c r="G4">
        <f>SUMIFS(Raw_Annotations!$G:$G,Raw_Annotations!$A:$A,$A4,Raw_Annotations!$B:$B,$B4)</f>
        <v>297.2</v>
      </c>
      <c r="H4">
        <f>IF(C4=0,0,G4*3600/C4)</f>
        <v>3566.4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120</v>
      </c>
      <c r="J4">
        <f>IF(G4=0,0,I4/G4)</f>
        <v>0.40376850605652759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0.15793848711554448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95</v>
      </c>
      <c r="E5">
        <f>SUMIFS(Raw_Annotations!$I:$I,Raw_Annotations!$A:$A,$A5,Raw_Annotations!$B:$B,$B5)</f>
        <v>96.149999999999977</v>
      </c>
      <c r="F5">
        <f>IF(C5=0,0,D5*3600/C5)</f>
        <v>1140</v>
      </c>
      <c r="G5">
        <f>SUMIFS(Raw_Annotations!$G:$G,Raw_Annotations!$A:$A,$A5,Raw_Annotations!$B:$B,$B5)</f>
        <v>294.7</v>
      </c>
      <c r="H5">
        <f>IF(C5=0,0,G5*3600/C5)</f>
        <v>3536.4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>
        <f>IF(G5=0,0,I5/G5)</f>
        <v>0.61079063454360372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0.28289131565262621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</cp:lastModifiedBy>
  <dcterms:created xsi:type="dcterms:W3CDTF">2025-08-28T10:27:28Z</dcterms:created>
  <dcterms:modified xsi:type="dcterms:W3CDTF">2025-09-05T10:32:49Z</dcterms:modified>
</cp:coreProperties>
</file>