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con\Desktop\Bai tap nop theo nhom\"/>
    </mc:Choice>
  </mc:AlternateContent>
  <xr:revisionPtr revIDLastSave="0" documentId="13_ncr:1_{B442556E-E504-4A05-8EAE-1AE7A9FE1F2A}" xr6:coauthVersionLast="44" xr6:coauthVersionMax="44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Bài 1" sheetId="11" r:id="rId1"/>
    <sheet name="Bài 2" sheetId="10" r:id="rId2"/>
    <sheet name="Bài 3" sheetId="1" r:id="rId3"/>
    <sheet name="Bài 4" sheetId="2" r:id="rId4"/>
    <sheet name="bài 5" sheetId="3" r:id="rId5"/>
    <sheet name="Bài 6," sheetId="4" r:id="rId6"/>
    <sheet name="Max(XOngcode)DataDriven" sheetId="21" r:id="rId7"/>
    <sheet name="Bài 7(XongCode)" sheetId="5" r:id="rId8"/>
    <sheet name="Bài 8DataDriven" sheetId="6" r:id="rId9"/>
    <sheet name="9(XongCode)DataDriven" sheetId="7" r:id="rId10"/>
    <sheet name="Bài 10XongCode" sheetId="8" r:id="rId11"/>
    <sheet name="11(XongCode)DataDriven" sheetId="15" r:id="rId12"/>
    <sheet name="Bài 12(Nop)" sheetId="14" r:id="rId13"/>
    <sheet name="Bài 13" sheetId="13" r:id="rId14"/>
    <sheet name="Bài 14(NOP)" sheetId="9" r:id="rId15"/>
    <sheet name="Bài 15" sheetId="12" r:id="rId16"/>
    <sheet name="Bài 16(CHC)" sheetId="17" r:id="rId17"/>
    <sheet name="Bài 17(CHC)" sheetId="18" r:id="rId18"/>
    <sheet name="Bài 18(CHC)" sheetId="19" r:id="rId19"/>
    <sheet name="Bài 19(CHC)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6" l="1"/>
  <c r="G26" i="6" l="1"/>
  <c r="G41" i="6"/>
  <c r="G40" i="6"/>
  <c r="G36" i="6"/>
  <c r="G35" i="6"/>
  <c r="G34" i="6"/>
  <c r="G33" i="6"/>
  <c r="G32" i="6"/>
  <c r="G39" i="6"/>
  <c r="G38" i="6"/>
  <c r="G37" i="6"/>
  <c r="F26" i="6" l="1"/>
  <c r="F33" i="6" l="1"/>
  <c r="F34" i="6"/>
  <c r="F35" i="6"/>
  <c r="F36" i="6"/>
  <c r="F37" i="6"/>
  <c r="F38" i="6"/>
  <c r="F39" i="6"/>
  <c r="F41" i="6"/>
  <c r="F40" i="6"/>
  <c r="F32" i="6"/>
</calcChain>
</file>

<file path=xl/sharedStrings.xml><?xml version="1.0" encoding="utf-8"?>
<sst xmlns="http://schemas.openxmlformats.org/spreadsheetml/2006/main" count="755" uniqueCount="285">
  <si>
    <t>Bảng Phân Tích</t>
  </si>
  <si>
    <t>Conditions</t>
  </si>
  <si>
    <t>Invalid partition</t>
  </si>
  <si>
    <t>0-1000,SNT</t>
  </si>
  <si>
    <t>&lt; 0</t>
  </si>
  <si>
    <t>0-1000,KSNT</t>
  </si>
  <si>
    <t>&gt;1000</t>
  </si>
  <si>
    <t>Test case</t>
  </si>
  <si>
    <t>STT</t>
  </si>
  <si>
    <t>Expected result</t>
  </si>
  <si>
    <t>Num</t>
  </si>
  <si>
    <t>Lỗi số nhỏ hơn phạm vi[0-1000]</t>
  </si>
  <si>
    <t>Lỗi số lớn hơn phạm vi[0-1000]</t>
  </si>
  <si>
    <t>Bảng phân tích</t>
  </si>
  <si>
    <t>&lt;1582</t>
  </si>
  <si>
    <t xml:space="preserve">Test case </t>
  </si>
  <si>
    <t>num</t>
  </si>
  <si>
    <t>Bin To Dec</t>
  </si>
  <si>
    <t>null</t>
  </si>
  <si>
    <t>Scalene</t>
  </si>
  <si>
    <t>Isosceles</t>
  </si>
  <si>
    <t>not integer</t>
  </si>
  <si>
    <t>&gt;=1582, không chia hết cho 400</t>
  </si>
  <si>
    <t>Valid partition</t>
  </si>
  <si>
    <t>Expect result</t>
  </si>
  <si>
    <t>s</t>
  </si>
  <si>
    <t>n</t>
  </si>
  <si>
    <t>Condition</t>
  </si>
  <si>
    <t>Invalid boundary</t>
  </si>
  <si>
    <t>Valid boundary</t>
  </si>
  <si>
    <t xml:space="preserve">User Name </t>
  </si>
  <si>
    <t>Age</t>
  </si>
  <si>
    <t>City</t>
  </si>
  <si>
    <t>Postal Code</t>
  </si>
  <si>
    <t>[6-12] kí tự</t>
  </si>
  <si>
    <t>1st là chữ</t>
  </si>
  <si>
    <t>Chỉ chứa chữ</t>
  </si>
  <si>
    <t>&lt; 6 kí tự</t>
  </si>
  <si>
    <t>&gt; 12 kí tự</t>
  </si>
  <si>
    <t>1st không phải chữ</t>
  </si>
  <si>
    <t>chứa kí tự khác cả 
chữ hoặc số</t>
  </si>
  <si>
    <t>6 kí tự</t>
  </si>
  <si>
    <t>12 kí tự</t>
  </si>
  <si>
    <t>5 kí tự</t>
  </si>
  <si>
    <t>13 kí tự</t>
  </si>
  <si>
    <t>&gt;= 18</t>
  </si>
  <si>
    <t>&lt;= 65</t>
  </si>
  <si>
    <t>&lt; 18</t>
  </si>
  <si>
    <t>&gt; 65</t>
  </si>
  <si>
    <t>Toronto</t>
  </si>
  <si>
    <t>Halifax.</t>
  </si>
  <si>
    <t>Montreal</t>
  </si>
  <si>
    <t>Ottawa</t>
  </si>
  <si>
    <t>Khác Ottawa</t>
  </si>
  <si>
    <t>Khác Toronto</t>
  </si>
  <si>
    <t>Khác Montreal</t>
  </si>
  <si>
    <t>Khác Halifax.</t>
  </si>
  <si>
    <t>Luân phiên chữ và số</t>
  </si>
  <si>
    <t>lớn hay nhỏ hơn 6 kí tự</t>
  </si>
  <si>
    <t>1st là số</t>
  </si>
  <si>
    <t>Không luân phiên
 chữ và số</t>
  </si>
  <si>
    <t>Kí tự khác chữ hoặc số</t>
  </si>
  <si>
    <t>7 kí tự</t>
  </si>
  <si>
    <t>Type</t>
  </si>
  <si>
    <t>User Name</t>
  </si>
  <si>
    <t>STBC Anh Ba</t>
  </si>
  <si>
    <t>Otawa</t>
  </si>
  <si>
    <t>A1B2C3</t>
  </si>
  <si>
    <t>Invalid partion</t>
  </si>
  <si>
    <t>abcde</t>
  </si>
  <si>
    <t>Lỗi nhỏ hơn 6 kí tự</t>
  </si>
  <si>
    <t>1abcde</t>
  </si>
  <si>
    <t>Lỗi 1st là số</t>
  </si>
  <si>
    <t>abcde@</t>
  </si>
  <si>
    <t>Chứa kí tự khác chữ và số</t>
  </si>
  <si>
    <t>Hanoi</t>
  </si>
  <si>
    <t>A1B2C</t>
  </si>
  <si>
    <t>A1B2C3D</t>
  </si>
  <si>
    <t>AAB2C3</t>
  </si>
  <si>
    <t>A1B2C,</t>
  </si>
  <si>
    <t>Lỗi tuổi nhỏ hơn 18</t>
  </si>
  <si>
    <t>Lỗi tuổi lớn hơn 96</t>
  </si>
  <si>
    <t>Lỗi không đúng tên thành phố</t>
  </si>
  <si>
    <t>Lỗi khác 6 kí tự</t>
  </si>
  <si>
    <t>Lỗi không luân phiên chữ và số</t>
  </si>
  <si>
    <t>Lỗi có kí tự khác chữ và số</t>
  </si>
  <si>
    <t>p</t>
  </si>
  <si>
    <t>&lt;0</t>
  </si>
  <si>
    <t>s - 1 số kí tự</t>
  </si>
  <si>
    <t>s số kí tự</t>
  </si>
  <si>
    <t>expected result</t>
  </si>
  <si>
    <t>abcdefhg</t>
  </si>
  <si>
    <t>Lỗi null</t>
  </si>
  <si>
    <t>list</t>
  </si>
  <si>
    <t>left</t>
  </si>
  <si>
    <t>right</t>
  </si>
  <si>
    <t>[0]</t>
  </si>
  <si>
    <t>[]</t>
  </si>
  <si>
    <t>[list - 1]</t>
  </si>
  <si>
    <t>[!0]</t>
  </si>
  <si>
    <t>left &lt;= right</t>
  </si>
  <si>
    <t>left &gt;  right</t>
  </si>
  <si>
    <t>List[]</t>
  </si>
  <si>
    <t>[1,2,3,4,5]</t>
  </si>
  <si>
    <t>[1,3,2,4,5]</t>
  </si>
  <si>
    <t>s0</t>
  </si>
  <si>
    <t>&gt;= 0</t>
  </si>
  <si>
    <t>a[]</t>
  </si>
  <si>
    <t>số kí tự mảng &gt;= 0</t>
  </si>
  <si>
    <t>mảng 1 kí tự</t>
  </si>
  <si>
    <t>mảng null</t>
  </si>
  <si>
    <t>[1]</t>
  </si>
  <si>
    <t>[4,3,6]</t>
  </si>
  <si>
    <t>[1,2,3,1,2,3]</t>
  </si>
  <si>
    <t>&gt; 0</t>
  </si>
  <si>
    <t>&lt;= 0</t>
  </si>
  <si>
    <t>chia hết cho 2 , &gt;1</t>
  </si>
  <si>
    <t>không chia hết cho 2 ,&gt; 1</t>
  </si>
  <si>
    <t>[1,2,3,1,2]</t>
  </si>
  <si>
    <t>[1,2,3,1,2,4]</t>
  </si>
  <si>
    <t>s1</t>
  </si>
  <si>
    <t>s2</t>
  </si>
  <si>
    <t>s3</t>
  </si>
  <si>
    <t>Nguyen Viet Tuan</t>
  </si>
  <si>
    <t>Viet</t>
  </si>
  <si>
    <t>Anh</t>
  </si>
  <si>
    <t>Nguyen Anh Tuan</t>
  </si>
  <si>
    <t>""</t>
  </si>
  <si>
    <t>Nguyen  Tuan</t>
  </si>
  <si>
    <t>Số kí tự chuỗi s2 lớn hơn s1</t>
  </si>
  <si>
    <t>Nguyen Viet Tuannn</t>
  </si>
  <si>
    <t>valid boundary</t>
  </si>
  <si>
    <t>g</t>
  </si>
  <si>
    <t>chuỗi có kí tự trùng ở đầu</t>
  </si>
  <si>
    <t>chuỗi có kí tự trùng cuỗi</t>
  </si>
  <si>
    <t>Dai hoc Cong Nghiep</t>
  </si>
  <si>
    <t>D</t>
  </si>
  <si>
    <t>gai hoc Cong Nghiep</t>
  </si>
  <si>
    <t>nh</t>
  </si>
  <si>
    <t>không có chuỗi s2 trong s1</t>
  </si>
  <si>
    <t>anh</t>
  </si>
  <si>
    <t>h</t>
  </si>
  <si>
    <t>aD</t>
  </si>
  <si>
    <t>pa</t>
  </si>
  <si>
    <t>Dai hoc Cong Nghieh</t>
  </si>
  <si>
    <t>chiSoCu</t>
  </si>
  <si>
    <t>chiSoMoi</t>
  </si>
  <si>
    <t>soKWTieuThu</t>
  </si>
  <si>
    <t>&gt;0</t>
  </si>
  <si>
    <t>[0-50]</t>
  </si>
  <si>
    <t>[51-100]</t>
  </si>
  <si>
    <t>[101-200]</t>
  </si>
  <si>
    <t>[201-300]</t>
  </si>
  <si>
    <t>[301-400]</t>
  </si>
  <si>
    <t>&gt;= 401</t>
  </si>
  <si>
    <t>$Max</t>
  </si>
  <si>
    <t>$Max + 1</t>
  </si>
  <si>
    <t>$Max - 19</t>
  </si>
  <si>
    <t>sbin</t>
  </si>
  <si>
    <t>kí tự 0 hoặc 1</t>
  </si>
  <si>
    <t>1ab</t>
  </si>
  <si>
    <t>Lỗi có kí tự khác 0,1</t>
  </si>
  <si>
    <t>lỗi Null</t>
  </si>
  <si>
    <t xml:space="preserve">&gt;=1582, không chia hết cho 4 </t>
  </si>
  <si>
    <t>chia hết cho 400</t>
  </si>
  <si>
    <t>&gt;=1582</t>
  </si>
  <si>
    <t>chia hết cho 4,
không chia hết cho 100</t>
  </si>
  <si>
    <t>throw Exception</t>
  </si>
  <si>
    <t>Hexa</t>
  </si>
  <si>
    <t>1,2,3,4,5,6,7,8,9,10,A,B,C,D,E,F</t>
  </si>
  <si>
    <t>Khác những kí tự 1,2,3,4,5,6,7,8,9,10,A,B,C,D,E,F</t>
  </si>
  <si>
    <t>1A</t>
  </si>
  <si>
    <t>1AG</t>
  </si>
  <si>
    <t>Lỗi sai kí tự</t>
  </si>
  <si>
    <t>1.A</t>
  </si>
  <si>
    <t>Ngày</t>
  </si>
  <si>
    <t>Trạng thái khách</t>
  </si>
  <si>
    <t>Giờ vào</t>
  </si>
  <si>
    <t>Độ tuổi khách</t>
  </si>
  <si>
    <t>7 ngày trong tuần</t>
  </si>
  <si>
    <t>OT hoặc M</t>
  </si>
  <si>
    <t>&gt;24</t>
  </si>
  <si>
    <t>&lt;24</t>
  </si>
  <si>
    <t>kí tự khác (chữ,..)</t>
  </si>
  <si>
    <t>&lt;120</t>
  </si>
  <si>
    <t>&gt;120</t>
  </si>
  <si>
    <t>kí tự không thuộc
 bảy ngày trong tuần</t>
  </si>
  <si>
    <t>Mon</t>
  </si>
  <si>
    <t>OT</t>
  </si>
  <si>
    <t>5.00$</t>
  </si>
  <si>
    <t>Sat</t>
  </si>
  <si>
    <t>M</t>
  </si>
  <si>
    <t>8.00$</t>
  </si>
  <si>
    <t>5.50$</t>
  </si>
  <si>
    <t>Max</t>
  </si>
  <si>
    <t>không phải tên 
2 loại Thẻ trên</t>
  </si>
  <si>
    <t>OTT</t>
  </si>
  <si>
    <t>Lỗi sai tên trạng thái</t>
  </si>
  <si>
    <t>Lỗi sai tên ngày</t>
  </si>
  <si>
    <t>&gt;6.00</t>
  </si>
  <si>
    <t>&lt;6.00</t>
  </si>
  <si>
    <t>Lỗi giờ phải &gt; 6.00</t>
  </si>
  <si>
    <t>Lỗi giờ phải &lt; 24.00</t>
  </si>
  <si>
    <t>aa</t>
  </si>
  <si>
    <t>lỗi giờ không được là chữ</t>
  </si>
  <si>
    <t>Lỗi null giờ vào</t>
  </si>
  <si>
    <t>lỗi null trạng thái khách</t>
  </si>
  <si>
    <t>lỗi null ngày</t>
  </si>
  <si>
    <t>aaa</t>
  </si>
  <si>
    <t>Lỗi null độ tuổi</t>
  </si>
  <si>
    <t>lỗi độ tuổi phải là số</t>
  </si>
  <si>
    <t>Lỗi độ tuổi phài &lt; 120</t>
  </si>
  <si>
    <t>lỗi độ tuổi phải &gt; 0</t>
  </si>
  <si>
    <t>3.50$</t>
  </si>
  <si>
    <t>a</t>
  </si>
  <si>
    <t>b</t>
  </si>
  <si>
    <t>c</t>
  </si>
  <si>
    <t>a&gt;0 ,b &gt; 0,c &gt; 0, A = max</t>
  </si>
  <si>
    <t>a&gt;0 ,b &gt; 0,c &gt; 0, b = max</t>
  </si>
  <si>
    <t>a&gt;0 ,b &gt; 0,c &gt; 0, c = max</t>
  </si>
  <si>
    <t>a &lt; 0</t>
  </si>
  <si>
    <t>b &lt; 0</t>
  </si>
  <si>
    <t>c &lt; 0</t>
  </si>
  <si>
    <t>Actual result</t>
  </si>
  <si>
    <t>T/F</t>
  </si>
  <si>
    <t>n &gt; chieu dai s-p</t>
  </si>
  <si>
    <t>p &lt; chieu dai s</t>
  </si>
  <si>
    <t>n &lt;= chieu dai s-p</t>
  </si>
  <si>
    <t>chieu dai s</t>
  </si>
  <si>
    <t>chieu dai s +1</t>
  </si>
  <si>
    <t>p &gt;= chieu dai s</t>
  </si>
  <si>
    <t>afgh</t>
  </si>
  <si>
    <t>abcdef</t>
  </si>
  <si>
    <t>&gt;=0</t>
  </si>
  <si>
    <t xml:space="preserve">chiSoMoi &gt;= chiSoCu </t>
  </si>
  <si>
    <t xml:space="preserve">chiSoMoi &lt; chiSoCu </t>
  </si>
  <si>
    <t>Throw Expection</t>
  </si>
  <si>
    <t>Equilatera</t>
  </si>
  <si>
    <t>a=b,b=c</t>
  </si>
  <si>
    <t>a = b, a+b &gt; c</t>
  </si>
  <si>
    <t>a = c, a+c &gt; b</t>
  </si>
  <si>
    <t>b= c, c+b &gt; a</t>
  </si>
  <si>
    <t>a+b&gt;c, a+c&gt;b , b+a &gt; c</t>
  </si>
  <si>
    <t>a + b &lt;= c</t>
  </si>
  <si>
    <t>a &lt;= 0</t>
  </si>
  <si>
    <t>b &lt;= 0</t>
  </si>
  <si>
    <t>c &lt;= 0</t>
  </si>
  <si>
    <t>a + c &lt;= b</t>
  </si>
  <si>
    <t>c + b &lt;= a</t>
  </si>
  <si>
    <t>Throw Expected</t>
  </si>
  <si>
    <t>T</t>
  </si>
  <si>
    <t>F</t>
  </si>
  <si>
    <t>Vô số nghiệm</t>
  </si>
  <si>
    <t>Vô nghiệm</t>
  </si>
  <si>
    <t>a = 0 , b = 0 ,  c = 0</t>
  </si>
  <si>
    <t>a = 0 , b = 0 ,  c != 0</t>
  </si>
  <si>
    <t>delta &lt; 0</t>
  </si>
  <si>
    <t>Có 1 nghiệm</t>
  </si>
  <si>
    <t>a = 0 , b != 0 ,  c != 0</t>
  </si>
  <si>
    <t>Có nghiệm kép</t>
  </si>
  <si>
    <t>Có 2 nghiệm Phân Biệt</t>
  </si>
  <si>
    <t>delta &gt; 0</t>
  </si>
  <si>
    <t>efgh</t>
  </si>
  <si>
    <t xml:space="preserve"> </t>
  </si>
  <si>
    <t xml:space="preserve">  </t>
  </si>
  <si>
    <t xml:space="preserve">Test method HuyChuoi.UnitTestHuyChuoi.TestCaseHuyChuoi_02 threw exception:     System.ArgumentOutOfRangeException: StartIndex cannot be less than zero.Parameter </t>
  </si>
  <si>
    <t xml:space="preserve">    </t>
  </si>
  <si>
    <t>Test method HuyChuoi.UnitTestHuyChuoi.TestCaseHuyChuoi_04 threw exception: System.ArgumentOutOfRangeException: Length cannot be less than zero.Parameter name: length</t>
  </si>
  <si>
    <t xml:space="preserve">Assert.AreEqual failed. Expected:&lt;abcdef&gt;. Actual:&lt;abcdefhg&gt;. </t>
  </si>
  <si>
    <t xml:space="preserve">  Stack Trace: </t>
  </si>
  <si>
    <t>Test method HuyChuoi.UnitTestHuyChuoi.TestCaseHuyChuoi_06 threw exception:     System.ArgumentOutOfRangeException: StartIndex cannot be less than zero.    Parameter name: startIndex</t>
  </si>
  <si>
    <t>abcdefg</t>
  </si>
  <si>
    <t>abcdefh</t>
  </si>
  <si>
    <t xml:space="preserve">    Assert.AreEqual failed. Expected:&lt;abcdefh&gt;. Actual:&lt;abcdefg&gt;.</t>
  </si>
  <si>
    <t>Test method HuyChuoi.UnitTestHuyChuoi.TestCaseHuyChuoi_08 threw exception:</t>
  </si>
  <si>
    <t>0+1 = 1</t>
  </si>
  <si>
    <t>0+1+2+3 = 6</t>
  </si>
  <si>
    <t>0+1+2+3+4+5+6 = 21</t>
  </si>
  <si>
    <t>s0 &lt; $Max</t>
  </si>
  <si>
    <t>Một chuỗi s2 có số kí tự nhỏ hơn số kí tự s1</t>
  </si>
  <si>
    <t>Một chuỗi s2 có số kí tự  bằng số kí tự s1</t>
  </si>
  <si>
    <t>delta = 0</t>
  </si>
  <si>
    <t>Có 2 nghiệm phân biệt</t>
  </si>
  <si>
    <t>Throw Exception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</si>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</sst>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2" fillId="2" borderId="1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4" fillId="0" borderId="1" xfId="0" applyFont="1" applyBorder="1" applyAlignment="1">
      <alignment vertical="top"/>
    </xf>
    <xf numFmtId="0" fontId="0" fillId="3" borderId="1" xfId="0" applyFill="1" applyBorder="1"/>
    <xf numFmtId="0" fontId="5" fillId="3" borderId="1" xfId="1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5" xfId="0" applyBorder="1"/>
    <xf numFmtId="0" fontId="1" fillId="2" borderId="1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6" borderId="1" xfId="0" applyFill="1" applyBorder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4" xfId="0" applyBorder="1" applyAlignment="1"/>
    <xf numFmtId="0" fontId="2" fillId="2" borderId="1" xfId="0" applyFont="1" applyFill="1" applyBorder="1" applyAlignment="1"/>
    <xf numFmtId="2" fontId="0" fillId="0" borderId="1" xfId="0" applyNumberForma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2" fontId="0" fillId="3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4" fontId="0" fillId="0" borderId="1" xfId="0" applyNumberFormat="1" applyBorder="1"/>
    <xf numFmtId="4" fontId="0" fillId="0" borderId="1" xfId="0" applyNumberFormat="1" applyFill="1" applyBorder="1"/>
    <xf numFmtId="0" fontId="2" fillId="1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10" borderId="9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0</xdr:row>
      <xdr:rowOff>0</xdr:rowOff>
    </xdr:from>
    <xdr:to>
      <xdr:col>14</xdr:col>
      <xdr:colOff>246823</xdr:colOff>
      <xdr:row>16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0"/>
          <a:ext cx="6619048" cy="3495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0</xdr:row>
      <xdr:rowOff>142875</xdr:rowOff>
    </xdr:from>
    <xdr:to>
      <xdr:col>17</xdr:col>
      <xdr:colOff>200025</xdr:colOff>
      <xdr:row>15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42875"/>
          <a:ext cx="49815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0</xdr:row>
      <xdr:rowOff>0</xdr:rowOff>
    </xdr:from>
    <xdr:to>
      <xdr:col>18</xdr:col>
      <xdr:colOff>0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0"/>
          <a:ext cx="57816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</xdr:rowOff>
    </xdr:from>
    <xdr:to>
      <xdr:col>14</xdr:col>
      <xdr:colOff>304800</xdr:colOff>
      <xdr:row>12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38100"/>
          <a:ext cx="49149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19050</xdr:rowOff>
    </xdr:from>
    <xdr:to>
      <xdr:col>13</xdr:col>
      <xdr:colOff>457200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9050"/>
          <a:ext cx="42291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333374</xdr:colOff>
      <xdr:row>0</xdr:row>
      <xdr:rowOff>0</xdr:rowOff>
    </xdr:from>
    <xdr:to>
      <xdr:col>14</xdr:col>
      <xdr:colOff>19049</xdr:colOff>
      <xdr:row>15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49" y="0"/>
          <a:ext cx="51720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0</xdr:rowOff>
    </xdr:from>
    <xdr:to>
      <xdr:col>13</xdr:col>
      <xdr:colOff>514350</xdr:colOff>
      <xdr:row>14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90500"/>
          <a:ext cx="527685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133350</xdr:rowOff>
    </xdr:from>
    <xdr:to>
      <xdr:col>21</xdr:col>
      <xdr:colOff>103937</xdr:colOff>
      <xdr:row>17</xdr:row>
      <xdr:rowOff>75802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33350"/>
          <a:ext cx="6704762" cy="318095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0</xdr:rowOff>
    </xdr:from>
    <xdr:to>
      <xdr:col>19</xdr:col>
      <xdr:colOff>504090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0"/>
          <a:ext cx="5876190" cy="51428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2</xdr:row>
      <xdr:rowOff>0</xdr:rowOff>
    </xdr:from>
    <xdr:to>
      <xdr:col>19</xdr:col>
      <xdr:colOff>123376</xdr:colOff>
      <xdr:row>4</xdr:row>
      <xdr:rowOff>161857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3590476" cy="5428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</xdr:row>
      <xdr:rowOff>180975</xdr:rowOff>
    </xdr:from>
    <xdr:to>
      <xdr:col>10</xdr:col>
      <xdr:colOff>227850</xdr:colOff>
      <xdr:row>15</xdr:row>
      <xdr:rowOff>104523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42975"/>
          <a:ext cx="6000000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35204</xdr:rowOff>
    </xdr:from>
    <xdr:to>
      <xdr:col>9</xdr:col>
      <xdr:colOff>247650</xdr:colOff>
      <xdr:row>17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5204"/>
          <a:ext cx="4476750" cy="3774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0</xdr:row>
      <xdr:rowOff>0</xdr:rowOff>
    </xdr:from>
    <xdr:to>
      <xdr:col>15</xdr:col>
      <xdr:colOff>542925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0"/>
          <a:ext cx="629602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76200</xdr:rowOff>
    </xdr:from>
    <xdr:to>
      <xdr:col>14</xdr:col>
      <xdr:colOff>133350</xdr:colOff>
      <xdr:row>13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76200"/>
          <a:ext cx="5505450" cy="2667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171450</xdr:rowOff>
    </xdr:from>
    <xdr:to>
      <xdr:col>16</xdr:col>
      <xdr:colOff>457200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71450"/>
          <a:ext cx="590550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161925</xdr:rowOff>
    </xdr:from>
    <xdr:to>
      <xdr:col>16</xdr:col>
      <xdr:colOff>523875</xdr:colOff>
      <xdr:row>13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161925"/>
          <a:ext cx="590550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66675</xdr:rowOff>
    </xdr:from>
    <xdr:to>
      <xdr:col>19</xdr:col>
      <xdr:colOff>66675</xdr:colOff>
      <xdr:row>14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66675"/>
          <a:ext cx="65913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66675</xdr:rowOff>
    </xdr:from>
    <xdr:to>
      <xdr:col>9</xdr:col>
      <xdr:colOff>361950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66675"/>
          <a:ext cx="35337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400051</xdr:colOff>
      <xdr:row>0</xdr:row>
      <xdr:rowOff>0</xdr:rowOff>
    </xdr:from>
    <xdr:to>
      <xdr:col>17</xdr:col>
      <xdr:colOff>100001</xdr:colOff>
      <xdr:row>16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6" y="0"/>
          <a:ext cx="5186350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95250</xdr:rowOff>
    </xdr:from>
    <xdr:to>
      <xdr:col>16</xdr:col>
      <xdr:colOff>95250</xdr:colOff>
      <xdr:row>14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250"/>
          <a:ext cx="607695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@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topLeftCell="A22" workbookViewId="0">
      <selection activeCell="C40" sqref="C40"/>
    </sheetView>
  </sheetViews>
  <sheetFormatPr defaultRowHeight="14.4" x14ac:dyDescent="0.3"/>
  <cols>
    <col min="1" max="1" width="15.88671875" customWidth="1"/>
    <col min="2" max="2" width="18.6640625" customWidth="1"/>
    <col min="3" max="3" width="18.44140625" customWidth="1"/>
    <col min="4" max="4" width="19.44140625" customWidth="1"/>
    <col min="5" max="5" width="17.44140625" customWidth="1"/>
    <col min="6" max="6" width="15.88671875" customWidth="1"/>
    <col min="7" max="7" width="24.44140625" customWidth="1"/>
  </cols>
  <sheetData>
    <row r="2" spans="1:5" x14ac:dyDescent="0.3">
      <c r="A2" s="80" t="s">
        <v>27</v>
      </c>
      <c r="B2" s="80" t="s">
        <v>23</v>
      </c>
      <c r="C2" s="80" t="s">
        <v>2</v>
      </c>
      <c r="D2" s="80" t="s">
        <v>29</v>
      </c>
      <c r="E2" s="80" t="s">
        <v>28</v>
      </c>
    </row>
    <row r="3" spans="1:5" ht="34.5" customHeight="1" x14ac:dyDescent="0.3">
      <c r="A3" s="82" t="s">
        <v>175</v>
      </c>
      <c r="B3" s="78" t="s">
        <v>179</v>
      </c>
      <c r="C3" s="7" t="s">
        <v>186</v>
      </c>
      <c r="D3" s="78"/>
      <c r="E3" s="78"/>
    </row>
    <row r="4" spans="1:5" x14ac:dyDescent="0.3">
      <c r="A4" s="83"/>
      <c r="B4" s="78"/>
      <c r="C4" s="78" t="s">
        <v>18</v>
      </c>
      <c r="D4" s="78"/>
      <c r="E4" s="78"/>
    </row>
    <row r="5" spans="1:5" ht="28.8" x14ac:dyDescent="0.3">
      <c r="A5" s="82" t="s">
        <v>176</v>
      </c>
      <c r="B5" s="78" t="s">
        <v>180</v>
      </c>
      <c r="C5" s="7" t="s">
        <v>195</v>
      </c>
      <c r="D5" s="78"/>
      <c r="E5" s="78"/>
    </row>
    <row r="6" spans="1:5" x14ac:dyDescent="0.3">
      <c r="A6" s="83"/>
      <c r="B6" s="78"/>
      <c r="C6" s="78" t="s">
        <v>18</v>
      </c>
      <c r="D6" s="78"/>
      <c r="E6" s="78"/>
    </row>
    <row r="7" spans="1:5" x14ac:dyDescent="0.3">
      <c r="A7" s="82" t="s">
        <v>177</v>
      </c>
      <c r="B7" s="78" t="s">
        <v>199</v>
      </c>
      <c r="C7" s="78" t="s">
        <v>200</v>
      </c>
      <c r="D7" s="81">
        <v>6</v>
      </c>
      <c r="E7" s="78">
        <v>5.99</v>
      </c>
    </row>
    <row r="8" spans="1:5" x14ac:dyDescent="0.3">
      <c r="A8" s="84"/>
      <c r="B8" s="78" t="s">
        <v>182</v>
      </c>
      <c r="C8" s="78" t="s">
        <v>181</v>
      </c>
      <c r="D8" s="81">
        <v>24</v>
      </c>
      <c r="E8" s="81">
        <v>25</v>
      </c>
    </row>
    <row r="9" spans="1:5" x14ac:dyDescent="0.3">
      <c r="A9" s="84"/>
      <c r="B9" s="78"/>
      <c r="C9" s="78" t="s">
        <v>183</v>
      </c>
      <c r="D9" s="78"/>
      <c r="E9" s="78"/>
    </row>
    <row r="10" spans="1:5" x14ac:dyDescent="0.3">
      <c r="A10" s="83"/>
      <c r="B10" s="78"/>
      <c r="C10" s="78" t="s">
        <v>18</v>
      </c>
      <c r="D10" s="78"/>
      <c r="E10" s="78"/>
    </row>
    <row r="11" spans="1:5" x14ac:dyDescent="0.3">
      <c r="A11" s="82" t="s">
        <v>178</v>
      </c>
      <c r="B11" s="78" t="s">
        <v>148</v>
      </c>
      <c r="C11" s="78" t="s">
        <v>87</v>
      </c>
      <c r="D11" s="78">
        <v>0</v>
      </c>
      <c r="E11" s="78">
        <v>-1</v>
      </c>
    </row>
    <row r="12" spans="1:5" x14ac:dyDescent="0.3">
      <c r="A12" s="84"/>
      <c r="B12" s="78" t="s">
        <v>184</v>
      </c>
      <c r="C12" s="78" t="s">
        <v>185</v>
      </c>
      <c r="D12" s="78">
        <v>120</v>
      </c>
      <c r="E12" s="78">
        <v>120</v>
      </c>
    </row>
    <row r="13" spans="1:5" x14ac:dyDescent="0.3">
      <c r="A13" s="84"/>
      <c r="B13" s="78"/>
      <c r="C13" s="78" t="s">
        <v>183</v>
      </c>
      <c r="D13" s="78"/>
      <c r="E13" s="78"/>
    </row>
    <row r="14" spans="1:5" x14ac:dyDescent="0.3">
      <c r="A14" s="79"/>
      <c r="B14" s="78"/>
      <c r="C14" s="78" t="s">
        <v>18</v>
      </c>
      <c r="D14" s="78"/>
      <c r="E14" s="78"/>
    </row>
    <row r="19" spans="1:7" x14ac:dyDescent="0.3">
      <c r="F19">
        <v>0</v>
      </c>
    </row>
    <row r="20" spans="1:7" x14ac:dyDescent="0.3">
      <c r="A20" s="55" t="s">
        <v>8</v>
      </c>
      <c r="B20" s="54" t="s">
        <v>63</v>
      </c>
      <c r="C20" s="54" t="s">
        <v>175</v>
      </c>
      <c r="D20" s="54" t="s">
        <v>176</v>
      </c>
      <c r="E20" s="54" t="s">
        <v>177</v>
      </c>
      <c r="F20" s="54" t="s">
        <v>178</v>
      </c>
      <c r="G20" s="54" t="s">
        <v>9</v>
      </c>
    </row>
    <row r="21" spans="1:7" x14ac:dyDescent="0.3">
      <c r="A21" s="51">
        <v>1</v>
      </c>
      <c r="B21" s="61" t="s">
        <v>23</v>
      </c>
      <c r="C21" s="38" t="s">
        <v>187</v>
      </c>
      <c r="D21" s="38" t="s">
        <v>188</v>
      </c>
      <c r="E21" s="57">
        <v>7.55</v>
      </c>
      <c r="F21" s="57">
        <v>8.4</v>
      </c>
      <c r="G21" s="38" t="s">
        <v>189</v>
      </c>
    </row>
    <row r="22" spans="1:7" x14ac:dyDescent="0.3">
      <c r="A22" s="52">
        <v>2</v>
      </c>
      <c r="B22" s="62"/>
      <c r="C22" s="38" t="s">
        <v>190</v>
      </c>
      <c r="D22" s="38" t="s">
        <v>191</v>
      </c>
      <c r="E22" s="57">
        <v>20.440000000000001</v>
      </c>
      <c r="F22" s="57">
        <v>42.7</v>
      </c>
      <c r="G22" s="38" t="s">
        <v>192</v>
      </c>
    </row>
    <row r="23" spans="1:7" x14ac:dyDescent="0.3">
      <c r="A23" s="41">
        <v>3</v>
      </c>
      <c r="B23" s="63"/>
      <c r="C23" s="38" t="s">
        <v>190</v>
      </c>
      <c r="D23" s="38" t="s">
        <v>191</v>
      </c>
      <c r="E23" s="57">
        <v>20.440000000000001</v>
      </c>
      <c r="F23" s="57">
        <v>65</v>
      </c>
      <c r="G23" s="38" t="s">
        <v>193</v>
      </c>
    </row>
    <row r="24" spans="1:7" x14ac:dyDescent="0.3">
      <c r="A24" s="51">
        <v>1</v>
      </c>
      <c r="B24" s="61" t="s">
        <v>2</v>
      </c>
      <c r="C24" s="58" t="s">
        <v>194</v>
      </c>
      <c r="D24" s="38" t="s">
        <v>188</v>
      </c>
      <c r="E24" s="57">
        <v>7.55</v>
      </c>
      <c r="F24" s="57">
        <v>8.4</v>
      </c>
      <c r="G24" s="38" t="s">
        <v>198</v>
      </c>
    </row>
    <row r="25" spans="1:7" x14ac:dyDescent="0.3">
      <c r="A25" s="51">
        <v>2</v>
      </c>
      <c r="B25" s="62"/>
      <c r="C25" s="38" t="s">
        <v>127</v>
      </c>
      <c r="D25" s="38" t="s">
        <v>188</v>
      </c>
      <c r="E25" s="57">
        <v>24.99</v>
      </c>
      <c r="F25" s="57">
        <v>8.4</v>
      </c>
      <c r="G25" s="38" t="s">
        <v>207</v>
      </c>
    </row>
    <row r="26" spans="1:7" x14ac:dyDescent="0.3">
      <c r="A26" s="51">
        <v>3</v>
      </c>
      <c r="B26" s="62"/>
      <c r="C26" s="38" t="s">
        <v>187</v>
      </c>
      <c r="D26" s="58" t="s">
        <v>196</v>
      </c>
      <c r="E26" s="57">
        <v>7.55</v>
      </c>
      <c r="F26" s="57">
        <v>8.4</v>
      </c>
      <c r="G26" s="38" t="s">
        <v>197</v>
      </c>
    </row>
    <row r="27" spans="1:7" x14ac:dyDescent="0.3">
      <c r="A27" s="51">
        <v>4</v>
      </c>
      <c r="B27" s="62"/>
      <c r="C27" s="38" t="s">
        <v>187</v>
      </c>
      <c r="D27" s="38" t="s">
        <v>127</v>
      </c>
      <c r="E27" s="85">
        <v>24.99</v>
      </c>
      <c r="F27" s="57">
        <v>8.4</v>
      </c>
      <c r="G27" s="38" t="s">
        <v>206</v>
      </c>
    </row>
    <row r="28" spans="1:7" x14ac:dyDescent="0.3">
      <c r="A28" s="51">
        <v>5</v>
      </c>
      <c r="B28" s="62"/>
      <c r="C28" s="38" t="s">
        <v>187</v>
      </c>
      <c r="D28" s="38" t="s">
        <v>188</v>
      </c>
      <c r="E28" s="85">
        <v>4</v>
      </c>
      <c r="F28" s="57">
        <v>8.4</v>
      </c>
      <c r="G28" s="38" t="s">
        <v>201</v>
      </c>
    </row>
    <row r="29" spans="1:7" x14ac:dyDescent="0.3">
      <c r="A29" s="51">
        <v>6</v>
      </c>
      <c r="B29" s="62"/>
      <c r="C29" s="38" t="s">
        <v>187</v>
      </c>
      <c r="D29" s="38" t="s">
        <v>188</v>
      </c>
      <c r="E29" s="85">
        <v>24.99</v>
      </c>
      <c r="F29" s="57">
        <v>8.4</v>
      </c>
      <c r="G29" s="38" t="s">
        <v>202</v>
      </c>
    </row>
    <row r="30" spans="1:7" x14ac:dyDescent="0.3">
      <c r="A30" s="51">
        <v>7</v>
      </c>
      <c r="B30" s="62"/>
      <c r="C30" s="38" t="s">
        <v>187</v>
      </c>
      <c r="D30" s="38" t="s">
        <v>188</v>
      </c>
      <c r="E30" s="85" t="s">
        <v>203</v>
      </c>
      <c r="F30" s="57">
        <v>8.4</v>
      </c>
      <c r="G30" s="38" t="s">
        <v>204</v>
      </c>
    </row>
    <row r="31" spans="1:7" x14ac:dyDescent="0.3">
      <c r="A31" s="51">
        <v>8</v>
      </c>
      <c r="B31" s="62"/>
      <c r="C31" s="38" t="s">
        <v>187</v>
      </c>
      <c r="D31" s="38" t="s">
        <v>188</v>
      </c>
      <c r="E31" s="85" t="s">
        <v>127</v>
      </c>
      <c r="F31" s="57">
        <v>8.4</v>
      </c>
      <c r="G31" s="38" t="s">
        <v>205</v>
      </c>
    </row>
    <row r="32" spans="1:7" x14ac:dyDescent="0.3">
      <c r="A32" s="51">
        <v>9</v>
      </c>
      <c r="B32" s="62"/>
      <c r="C32" s="38" t="s">
        <v>187</v>
      </c>
      <c r="D32" s="38" t="s">
        <v>188</v>
      </c>
      <c r="E32" s="57">
        <v>24.99</v>
      </c>
      <c r="F32" s="85">
        <v>-5</v>
      </c>
      <c r="G32" s="38" t="s">
        <v>212</v>
      </c>
    </row>
    <row r="33" spans="1:7" x14ac:dyDescent="0.3">
      <c r="A33" s="51">
        <v>10</v>
      </c>
      <c r="B33" s="62"/>
      <c r="C33" s="38" t="s">
        <v>187</v>
      </c>
      <c r="D33" s="38" t="s">
        <v>188</v>
      </c>
      <c r="E33" s="57">
        <v>24.99</v>
      </c>
      <c r="F33" s="85">
        <v>150</v>
      </c>
      <c r="G33" s="38" t="s">
        <v>211</v>
      </c>
    </row>
    <row r="34" spans="1:7" x14ac:dyDescent="0.3">
      <c r="A34" s="51">
        <v>11</v>
      </c>
      <c r="B34" s="62"/>
      <c r="C34" s="38" t="s">
        <v>187</v>
      </c>
      <c r="D34" s="38" t="s">
        <v>188</v>
      </c>
      <c r="E34" s="57">
        <v>24.99</v>
      </c>
      <c r="F34" s="85" t="s">
        <v>208</v>
      </c>
      <c r="G34" s="38" t="s">
        <v>210</v>
      </c>
    </row>
    <row r="35" spans="1:7" x14ac:dyDescent="0.3">
      <c r="A35" s="51">
        <v>12</v>
      </c>
      <c r="B35" s="63"/>
      <c r="C35" s="38" t="s">
        <v>187</v>
      </c>
      <c r="D35" s="38" t="s">
        <v>188</v>
      </c>
      <c r="E35" s="57">
        <v>24.99</v>
      </c>
      <c r="F35" s="85" t="s">
        <v>127</v>
      </c>
      <c r="G35" s="38" t="s">
        <v>209</v>
      </c>
    </row>
    <row r="36" spans="1:7" x14ac:dyDescent="0.3">
      <c r="A36" s="51">
        <v>1</v>
      </c>
      <c r="B36" s="61" t="s">
        <v>29</v>
      </c>
      <c r="C36" s="38" t="s">
        <v>190</v>
      </c>
      <c r="D36" s="38" t="s">
        <v>191</v>
      </c>
      <c r="E36" s="57">
        <v>6</v>
      </c>
      <c r="F36" s="57">
        <v>0</v>
      </c>
      <c r="G36" s="38" t="s">
        <v>213</v>
      </c>
    </row>
    <row r="37" spans="1:7" x14ac:dyDescent="0.3">
      <c r="A37" s="51">
        <v>2</v>
      </c>
      <c r="B37" s="62"/>
      <c r="C37" s="38" t="s">
        <v>190</v>
      </c>
      <c r="D37" s="38" t="s">
        <v>191</v>
      </c>
      <c r="E37" s="57">
        <v>19</v>
      </c>
      <c r="F37" s="86">
        <v>16</v>
      </c>
      <c r="G37" s="38" t="s">
        <v>213</v>
      </c>
    </row>
    <row r="38" spans="1:7" x14ac:dyDescent="0.3">
      <c r="A38" s="51">
        <v>3</v>
      </c>
      <c r="B38" s="62"/>
      <c r="C38" s="38" t="s">
        <v>190</v>
      </c>
      <c r="D38" s="38" t="s">
        <v>191</v>
      </c>
      <c r="E38" s="57">
        <v>19.010000000000002</v>
      </c>
      <c r="F38" s="86">
        <v>16.010000000000002</v>
      </c>
      <c r="G38" s="38" t="s">
        <v>192</v>
      </c>
    </row>
    <row r="39" spans="1:7" x14ac:dyDescent="0.3">
      <c r="A39" s="51">
        <v>4</v>
      </c>
      <c r="B39" s="62"/>
      <c r="C39" s="38" t="s">
        <v>190</v>
      </c>
      <c r="D39" s="38" t="s">
        <v>191</v>
      </c>
      <c r="E39" s="57">
        <v>19.010000000000002</v>
      </c>
      <c r="F39" s="86">
        <v>60</v>
      </c>
      <c r="G39" s="38" t="s">
        <v>192</v>
      </c>
    </row>
    <row r="40" spans="1:7" x14ac:dyDescent="0.3">
      <c r="A40" s="51">
        <v>5</v>
      </c>
      <c r="B40" s="62"/>
      <c r="C40" s="38" t="s">
        <v>190</v>
      </c>
      <c r="D40" s="38" t="s">
        <v>191</v>
      </c>
      <c r="E40" s="57">
        <v>24</v>
      </c>
      <c r="F40" s="86">
        <v>60.01</v>
      </c>
      <c r="G40" s="38" t="s">
        <v>193</v>
      </c>
    </row>
    <row r="41" spans="1:7" x14ac:dyDescent="0.3">
      <c r="A41" s="51">
        <v>6</v>
      </c>
      <c r="B41" s="63"/>
      <c r="C41" s="38" t="s">
        <v>190</v>
      </c>
      <c r="D41" s="38" t="s">
        <v>191</v>
      </c>
      <c r="E41" s="57">
        <v>24</v>
      </c>
      <c r="F41" s="86">
        <v>120</v>
      </c>
      <c r="G41" s="38" t="s">
        <v>193</v>
      </c>
    </row>
    <row r="42" spans="1:7" x14ac:dyDescent="0.3">
      <c r="A42" s="51">
        <v>1</v>
      </c>
      <c r="B42" s="61" t="s">
        <v>28</v>
      </c>
      <c r="C42" s="38" t="s">
        <v>190</v>
      </c>
      <c r="D42" s="38" t="s">
        <v>191</v>
      </c>
      <c r="E42" s="85">
        <v>5.99</v>
      </c>
      <c r="F42" s="86">
        <v>8.4</v>
      </c>
      <c r="G42" s="38" t="s">
        <v>201</v>
      </c>
    </row>
    <row r="43" spans="1:7" x14ac:dyDescent="0.3">
      <c r="A43" s="51">
        <v>2</v>
      </c>
      <c r="B43" s="62"/>
      <c r="C43" s="38" t="s">
        <v>190</v>
      </c>
      <c r="D43" s="38" t="s">
        <v>191</v>
      </c>
      <c r="E43" s="85">
        <v>24.01</v>
      </c>
      <c r="F43" s="86">
        <v>8.4</v>
      </c>
      <c r="G43" s="38" t="s">
        <v>202</v>
      </c>
    </row>
    <row r="44" spans="1:7" x14ac:dyDescent="0.3">
      <c r="A44" s="51">
        <v>3</v>
      </c>
      <c r="B44" s="62"/>
      <c r="C44" s="38" t="s">
        <v>190</v>
      </c>
      <c r="D44" s="38" t="s">
        <v>191</v>
      </c>
      <c r="E44" s="57">
        <v>8</v>
      </c>
      <c r="F44" s="85">
        <v>-1</v>
      </c>
      <c r="G44" s="38" t="s">
        <v>212</v>
      </c>
    </row>
    <row r="45" spans="1:7" x14ac:dyDescent="0.3">
      <c r="A45" s="38">
        <v>4</v>
      </c>
      <c r="B45" s="63"/>
      <c r="C45" s="38" t="s">
        <v>190</v>
      </c>
      <c r="D45" s="38" t="s">
        <v>191</v>
      </c>
      <c r="E45" s="57">
        <v>8</v>
      </c>
      <c r="F45" s="85">
        <v>121</v>
      </c>
      <c r="G45" s="38" t="s">
        <v>211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C16" sqref="C16"/>
    </sheetView>
  </sheetViews>
  <sheetFormatPr defaultRowHeight="14.4" x14ac:dyDescent="0.3"/>
  <cols>
    <col min="1" max="1" width="17.5546875" customWidth="1"/>
    <col min="2" max="2" width="17.6640625" customWidth="1"/>
    <col min="3" max="3" width="28.44140625" customWidth="1"/>
    <col min="4" max="4" width="16.6640625" customWidth="1"/>
    <col min="5" max="5" width="18.44140625" customWidth="1"/>
  </cols>
  <sheetData>
    <row r="1" spans="1:6" x14ac:dyDescent="0.3">
      <c r="A1" s="1" t="s">
        <v>13</v>
      </c>
    </row>
    <row r="3" spans="1:6" x14ac:dyDescent="0.3">
      <c r="A3" s="11" t="s">
        <v>27</v>
      </c>
      <c r="B3" s="11" t="s">
        <v>23</v>
      </c>
      <c r="C3" s="11" t="s">
        <v>2</v>
      </c>
      <c r="D3" s="11" t="s">
        <v>29</v>
      </c>
      <c r="E3" s="11" t="s">
        <v>28</v>
      </c>
    </row>
    <row r="4" spans="1:6" x14ac:dyDescent="0.3">
      <c r="A4" s="4" t="s">
        <v>105</v>
      </c>
      <c r="B4" s="4" t="s">
        <v>278</v>
      </c>
      <c r="C4" s="4"/>
      <c r="D4" s="6"/>
      <c r="E4" s="6"/>
    </row>
    <row r="7" spans="1:6" x14ac:dyDescent="0.3">
      <c r="A7" s="88" t="s">
        <v>8</v>
      </c>
      <c r="B7" s="88" t="s">
        <v>105</v>
      </c>
      <c r="C7" s="88" t="s">
        <v>25</v>
      </c>
      <c r="D7" s="88" t="s">
        <v>24</v>
      </c>
      <c r="E7" s="54" t="s">
        <v>223</v>
      </c>
      <c r="F7" s="54" t="s">
        <v>224</v>
      </c>
    </row>
    <row r="8" spans="1:6" x14ac:dyDescent="0.3">
      <c r="A8" s="101">
        <v>1</v>
      </c>
      <c r="B8" s="101">
        <v>-1</v>
      </c>
      <c r="C8" s="101">
        <v>0</v>
      </c>
      <c r="D8" s="101">
        <v>1</v>
      </c>
      <c r="E8" s="101">
        <v>1</v>
      </c>
      <c r="F8" s="4" t="s">
        <v>250</v>
      </c>
    </row>
    <row r="9" spans="1:6" x14ac:dyDescent="0.3">
      <c r="A9" s="101">
        <v>2</v>
      </c>
      <c r="B9" s="101">
        <v>0</v>
      </c>
      <c r="C9" s="101" t="s">
        <v>275</v>
      </c>
      <c r="D9" s="101">
        <v>2</v>
      </c>
      <c r="E9" s="101">
        <v>2</v>
      </c>
      <c r="F9" s="4" t="s">
        <v>250</v>
      </c>
    </row>
    <row r="10" spans="1:6" x14ac:dyDescent="0.3">
      <c r="A10" s="101">
        <v>3</v>
      </c>
      <c r="B10" s="101">
        <v>3.5</v>
      </c>
      <c r="C10" s="101" t="s">
        <v>276</v>
      </c>
      <c r="D10" s="101">
        <v>4</v>
      </c>
      <c r="E10" s="101">
        <v>4</v>
      </c>
      <c r="F10" s="4" t="s">
        <v>250</v>
      </c>
    </row>
    <row r="11" spans="1:6" x14ac:dyDescent="0.3">
      <c r="A11" s="101">
        <v>4</v>
      </c>
      <c r="B11" s="101">
        <v>15</v>
      </c>
      <c r="C11" s="101" t="s">
        <v>277</v>
      </c>
      <c r="D11" s="101">
        <v>7</v>
      </c>
      <c r="E11" s="101">
        <v>7</v>
      </c>
      <c r="F11" s="4" t="s">
        <v>250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topLeftCell="A10" workbookViewId="0">
      <selection activeCell="C27" sqref="C27"/>
    </sheetView>
  </sheetViews>
  <sheetFormatPr defaultRowHeight="14.4" x14ac:dyDescent="0.3"/>
  <cols>
    <col min="1" max="1" width="15.5546875" customWidth="1"/>
    <col min="2" max="2" width="22.6640625" customWidth="1"/>
    <col min="3" max="3" width="19" customWidth="1"/>
    <col min="4" max="4" width="20.6640625" customWidth="1"/>
    <col min="5" max="5" width="19.33203125" customWidth="1"/>
    <col min="6" max="6" width="19.5546875" customWidth="1"/>
    <col min="7" max="7" width="18.109375" customWidth="1"/>
    <col min="8" max="8" width="11.88671875" customWidth="1"/>
  </cols>
  <sheetData>
    <row r="1" spans="1:8" x14ac:dyDescent="0.3">
      <c r="A1" s="54" t="s">
        <v>27</v>
      </c>
      <c r="B1" s="54" t="s">
        <v>23</v>
      </c>
      <c r="C1" s="54" t="s">
        <v>2</v>
      </c>
      <c r="D1" s="54" t="s">
        <v>29</v>
      </c>
      <c r="E1" s="54" t="s">
        <v>28</v>
      </c>
    </row>
    <row r="2" spans="1:8" x14ac:dyDescent="0.3">
      <c r="A2" s="38" t="s">
        <v>25</v>
      </c>
      <c r="C2" s="38"/>
      <c r="D2" s="38"/>
      <c r="E2" s="38"/>
    </row>
    <row r="3" spans="1:8" x14ac:dyDescent="0.3">
      <c r="A3" s="103" t="s">
        <v>86</v>
      </c>
      <c r="B3" s="38" t="s">
        <v>106</v>
      </c>
      <c r="C3" s="38" t="s">
        <v>87</v>
      </c>
      <c r="D3" s="38">
        <v>0</v>
      </c>
      <c r="E3" s="38">
        <v>-1</v>
      </c>
    </row>
    <row r="4" spans="1:8" x14ac:dyDescent="0.3">
      <c r="A4" s="104"/>
      <c r="B4" s="38" t="s">
        <v>226</v>
      </c>
      <c r="C4" s="38" t="s">
        <v>230</v>
      </c>
      <c r="D4" s="38" t="s">
        <v>88</v>
      </c>
      <c r="E4" s="38" t="s">
        <v>89</v>
      </c>
    </row>
    <row r="5" spans="1:8" x14ac:dyDescent="0.3">
      <c r="A5" s="103" t="s">
        <v>26</v>
      </c>
      <c r="B5" s="38" t="s">
        <v>106</v>
      </c>
      <c r="C5" s="38" t="s">
        <v>87</v>
      </c>
      <c r="D5" s="38">
        <v>0</v>
      </c>
      <c r="E5" s="38">
        <v>-1</v>
      </c>
    </row>
    <row r="6" spans="1:8" x14ac:dyDescent="0.3">
      <c r="A6" s="105"/>
      <c r="B6" s="38" t="s">
        <v>227</v>
      </c>
      <c r="C6" s="38" t="s">
        <v>225</v>
      </c>
      <c r="D6" s="38" t="s">
        <v>228</v>
      </c>
      <c r="E6" s="38" t="s">
        <v>229</v>
      </c>
    </row>
    <row r="8" spans="1:8" x14ac:dyDescent="0.3">
      <c r="A8" s="15" t="s">
        <v>8</v>
      </c>
      <c r="B8" s="88" t="s">
        <v>63</v>
      </c>
      <c r="C8" s="88" t="s">
        <v>25</v>
      </c>
      <c r="D8" s="88" t="s">
        <v>26</v>
      </c>
      <c r="E8" s="88" t="s">
        <v>86</v>
      </c>
      <c r="F8" s="88" t="s">
        <v>90</v>
      </c>
      <c r="G8" s="54" t="s">
        <v>223</v>
      </c>
      <c r="H8" s="54" t="s">
        <v>224</v>
      </c>
    </row>
    <row r="9" spans="1:8" x14ac:dyDescent="0.3">
      <c r="A9" s="6">
        <v>1</v>
      </c>
      <c r="B9" s="38" t="s">
        <v>23</v>
      </c>
      <c r="C9" s="38" t="s">
        <v>91</v>
      </c>
      <c r="D9" s="38">
        <v>4</v>
      </c>
      <c r="E9" s="38">
        <v>1</v>
      </c>
      <c r="F9" s="38" t="s">
        <v>231</v>
      </c>
      <c r="G9" s="56" t="s">
        <v>262</v>
      </c>
      <c r="H9" s="4" t="s">
        <v>251</v>
      </c>
    </row>
    <row r="10" spans="1:8" x14ac:dyDescent="0.3">
      <c r="A10" s="6">
        <v>2</v>
      </c>
      <c r="B10" s="103" t="s">
        <v>2</v>
      </c>
      <c r="C10" s="38" t="s">
        <v>91</v>
      </c>
      <c r="D10" s="38">
        <v>5</v>
      </c>
      <c r="E10" s="38">
        <v>-1</v>
      </c>
      <c r="F10" s="38" t="s">
        <v>91</v>
      </c>
      <c r="G10" s="4" t="s">
        <v>265</v>
      </c>
      <c r="H10" s="4" t="s">
        <v>251</v>
      </c>
    </row>
    <row r="11" spans="1:8" x14ac:dyDescent="0.3">
      <c r="A11" s="6">
        <v>3</v>
      </c>
      <c r="B11" s="104"/>
      <c r="C11" s="38" t="s">
        <v>91</v>
      </c>
      <c r="D11" s="38">
        <v>5</v>
      </c>
      <c r="E11" s="38">
        <v>9</v>
      </c>
      <c r="F11" s="38" t="s">
        <v>91</v>
      </c>
      <c r="G11" s="99" t="s">
        <v>91</v>
      </c>
      <c r="H11" s="4" t="s">
        <v>250</v>
      </c>
    </row>
    <row r="12" spans="1:8" x14ac:dyDescent="0.3">
      <c r="A12" s="6">
        <v>4</v>
      </c>
      <c r="B12" s="104"/>
      <c r="C12" s="38" t="s">
        <v>91</v>
      </c>
      <c r="D12" s="89">
        <v>-1</v>
      </c>
      <c r="E12" s="38">
        <v>5</v>
      </c>
      <c r="F12" s="38" t="s">
        <v>91</v>
      </c>
      <c r="G12" s="4" t="s">
        <v>267</v>
      </c>
      <c r="H12" s="4" t="s">
        <v>251</v>
      </c>
    </row>
    <row r="13" spans="1:8" x14ac:dyDescent="0.3">
      <c r="A13" s="6">
        <v>5</v>
      </c>
      <c r="B13" s="105"/>
      <c r="C13" s="38" t="s">
        <v>91</v>
      </c>
      <c r="D13" s="38">
        <v>5</v>
      </c>
      <c r="E13" s="89">
        <v>5</v>
      </c>
      <c r="F13" s="38" t="s">
        <v>232</v>
      </c>
      <c r="G13" s="4" t="s">
        <v>91</v>
      </c>
      <c r="H13" s="4" t="s">
        <v>251</v>
      </c>
    </row>
    <row r="14" spans="1:8" x14ac:dyDescent="0.3">
      <c r="A14" s="6">
        <v>6</v>
      </c>
      <c r="B14" s="103" t="s">
        <v>29</v>
      </c>
      <c r="C14" s="38" t="s">
        <v>91</v>
      </c>
      <c r="D14" s="38">
        <v>8</v>
      </c>
      <c r="E14" s="89">
        <v>0</v>
      </c>
      <c r="F14" s="38" t="s">
        <v>127</v>
      </c>
      <c r="G14" s="4" t="s">
        <v>270</v>
      </c>
      <c r="H14" s="4" t="s">
        <v>251</v>
      </c>
    </row>
    <row r="15" spans="1:8" x14ac:dyDescent="0.3">
      <c r="A15" s="6">
        <v>7</v>
      </c>
      <c r="B15" s="105"/>
      <c r="C15" s="38" t="s">
        <v>91</v>
      </c>
      <c r="D15" s="38">
        <v>1</v>
      </c>
      <c r="E15" s="89">
        <v>7</v>
      </c>
      <c r="F15" s="99" t="s">
        <v>272</v>
      </c>
      <c r="G15" s="4" t="s">
        <v>271</v>
      </c>
      <c r="H15" s="4" t="s">
        <v>251</v>
      </c>
    </row>
    <row r="16" spans="1:8" x14ac:dyDescent="0.3">
      <c r="A16" s="6">
        <v>8</v>
      </c>
      <c r="B16" s="103" t="s">
        <v>28</v>
      </c>
      <c r="C16" s="38" t="s">
        <v>91</v>
      </c>
      <c r="D16" s="38">
        <v>4</v>
      </c>
      <c r="E16" s="89">
        <v>-1</v>
      </c>
      <c r="F16" s="38" t="s">
        <v>91</v>
      </c>
      <c r="G16" s="4" t="s">
        <v>274</v>
      </c>
      <c r="H16" s="4" t="s">
        <v>251</v>
      </c>
    </row>
    <row r="17" spans="1:8" x14ac:dyDescent="0.3">
      <c r="A17" s="6">
        <v>9</v>
      </c>
      <c r="B17" s="104"/>
      <c r="C17" s="38" t="s">
        <v>91</v>
      </c>
      <c r="D17" s="38">
        <v>4</v>
      </c>
      <c r="E17" s="89">
        <v>8</v>
      </c>
      <c r="F17" s="38" t="s">
        <v>91</v>
      </c>
      <c r="G17" s="99" t="s">
        <v>91</v>
      </c>
      <c r="H17" s="4" t="s">
        <v>250</v>
      </c>
    </row>
    <row r="18" spans="1:8" x14ac:dyDescent="0.3">
      <c r="A18" s="6">
        <v>10</v>
      </c>
      <c r="B18" s="104"/>
      <c r="C18" s="38" t="s">
        <v>91</v>
      </c>
      <c r="D18" s="38">
        <v>-1</v>
      </c>
      <c r="E18" s="89">
        <v>5</v>
      </c>
      <c r="F18" s="38" t="s">
        <v>91</v>
      </c>
      <c r="G18" s="4" t="s">
        <v>274</v>
      </c>
      <c r="H18" s="4" t="s">
        <v>251</v>
      </c>
    </row>
    <row r="19" spans="1:8" x14ac:dyDescent="0.3">
      <c r="A19" s="6">
        <v>11</v>
      </c>
      <c r="B19" s="105"/>
      <c r="C19" s="38" t="s">
        <v>91</v>
      </c>
      <c r="D19" s="56">
        <v>9</v>
      </c>
      <c r="E19" s="38">
        <v>5</v>
      </c>
      <c r="F19" s="38" t="s">
        <v>232</v>
      </c>
      <c r="G19" s="99" t="s">
        <v>91</v>
      </c>
      <c r="H19" s="4" t="s">
        <v>251</v>
      </c>
    </row>
    <row r="23" spans="1:8" x14ac:dyDescent="0.3">
      <c r="B23">
        <v>5</v>
      </c>
      <c r="C23" t="s">
        <v>268</v>
      </c>
      <c r="D23" t="s">
        <v>263</v>
      </c>
    </row>
    <row r="24" spans="1:8" x14ac:dyDescent="0.3">
      <c r="B24" t="s">
        <v>266</v>
      </c>
      <c r="C24" t="s">
        <v>269</v>
      </c>
      <c r="D24" t="s">
        <v>264</v>
      </c>
    </row>
    <row r="25" spans="1:8" x14ac:dyDescent="0.3">
      <c r="B25">
        <v>7</v>
      </c>
      <c r="C25" t="s">
        <v>273</v>
      </c>
    </row>
    <row r="27" spans="1:8" x14ac:dyDescent="0.3">
      <c r="B27">
        <v>11</v>
      </c>
      <c r="C27" t="s">
        <v>268</v>
      </c>
    </row>
  </sheetData>
  <mergeCells count="5">
    <mergeCell ref="A3:A4"/>
    <mergeCell ref="A5:A6"/>
    <mergeCell ref="B10:B13"/>
    <mergeCell ref="B14:B15"/>
    <mergeCell ref="B16:B1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>
      <selection activeCell="G7" sqref="G7"/>
    </sheetView>
  </sheetViews>
  <sheetFormatPr defaultRowHeight="14.4" x14ac:dyDescent="0.3"/>
  <cols>
    <col min="1" max="2" width="16.33203125" customWidth="1"/>
    <col min="3" max="3" width="26.109375" customWidth="1"/>
    <col min="4" max="4" width="24" customWidth="1"/>
    <col min="5" max="5" width="18.6640625" customWidth="1"/>
    <col min="6" max="6" width="20.6640625" customWidth="1"/>
    <col min="7" max="7" width="19.6640625" customWidth="1"/>
  </cols>
  <sheetData>
    <row r="1" spans="1:8" x14ac:dyDescent="0.3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8" ht="17.25" customHeight="1" x14ac:dyDescent="0.3">
      <c r="A2" s="13" t="s">
        <v>120</v>
      </c>
      <c r="B2" s="7"/>
      <c r="C2" s="4"/>
      <c r="D2" s="4"/>
      <c r="E2" s="4"/>
    </row>
    <row r="3" spans="1:8" ht="43.2" x14ac:dyDescent="0.3">
      <c r="A3" s="13" t="s">
        <v>121</v>
      </c>
      <c r="B3" s="36" t="s">
        <v>279</v>
      </c>
      <c r="C3" s="38" t="s">
        <v>129</v>
      </c>
      <c r="D3" s="38" t="s">
        <v>133</v>
      </c>
      <c r="E3" s="39"/>
    </row>
    <row r="4" spans="1:8" ht="43.2" x14ac:dyDescent="0.3">
      <c r="A4" s="33"/>
      <c r="B4" s="36" t="s">
        <v>280</v>
      </c>
      <c r="C4" s="101"/>
      <c r="D4" s="101"/>
      <c r="E4" s="39"/>
    </row>
    <row r="5" spans="1:8" x14ac:dyDescent="0.3">
      <c r="A5" s="33"/>
      <c r="B5" s="37"/>
      <c r="C5" s="4" t="s">
        <v>139</v>
      </c>
      <c r="D5" s="4" t="s">
        <v>134</v>
      </c>
      <c r="E5" s="39"/>
    </row>
    <row r="6" spans="1:8" x14ac:dyDescent="0.3">
      <c r="A6" s="13" t="s">
        <v>122</v>
      </c>
      <c r="B6" s="37"/>
      <c r="C6" s="4"/>
      <c r="D6" s="4"/>
      <c r="E6" s="4"/>
    </row>
    <row r="7" spans="1:8" x14ac:dyDescent="0.3">
      <c r="A7" s="14"/>
      <c r="B7" s="37"/>
      <c r="C7" s="4"/>
      <c r="D7" s="4"/>
      <c r="E7" s="4"/>
    </row>
    <row r="10" spans="1:8" x14ac:dyDescent="0.3">
      <c r="A10" s="48" t="s">
        <v>8</v>
      </c>
      <c r="B10" s="49" t="s">
        <v>63</v>
      </c>
      <c r="C10" s="50" t="s">
        <v>120</v>
      </c>
      <c r="D10" s="50" t="s">
        <v>121</v>
      </c>
      <c r="E10" s="50" t="s">
        <v>122</v>
      </c>
      <c r="F10" s="50" t="s">
        <v>9</v>
      </c>
      <c r="G10" s="54" t="s">
        <v>223</v>
      </c>
      <c r="H10" s="54" t="s">
        <v>224</v>
      </c>
    </row>
    <row r="11" spans="1:8" x14ac:dyDescent="0.3">
      <c r="A11" s="100">
        <v>1</v>
      </c>
      <c r="B11" s="42" t="s">
        <v>23</v>
      </c>
      <c r="C11" s="40" t="s">
        <v>123</v>
      </c>
      <c r="D11" s="38" t="s">
        <v>124</v>
      </c>
      <c r="E11" s="38" t="s">
        <v>125</v>
      </c>
      <c r="F11" s="4" t="s">
        <v>126</v>
      </c>
      <c r="G11" s="4" t="s">
        <v>126</v>
      </c>
      <c r="H11" s="56" t="s">
        <v>250</v>
      </c>
    </row>
    <row r="12" spans="1:8" x14ac:dyDescent="0.3">
      <c r="A12" s="100">
        <v>2</v>
      </c>
      <c r="B12" s="44"/>
      <c r="C12" s="40" t="s">
        <v>123</v>
      </c>
      <c r="D12" s="38" t="s">
        <v>127</v>
      </c>
      <c r="E12" s="38" t="s">
        <v>125</v>
      </c>
      <c r="F12" s="4" t="s">
        <v>123</v>
      </c>
      <c r="G12" s="4" t="s">
        <v>127</v>
      </c>
      <c r="H12" s="4" t="s">
        <v>251</v>
      </c>
    </row>
    <row r="13" spans="1:8" x14ac:dyDescent="0.3">
      <c r="A13" s="100">
        <v>3</v>
      </c>
      <c r="B13" s="44"/>
      <c r="C13" s="40" t="s">
        <v>123</v>
      </c>
      <c r="D13" s="38" t="s">
        <v>124</v>
      </c>
      <c r="E13" s="38" t="s">
        <v>127</v>
      </c>
      <c r="F13" s="4" t="s">
        <v>128</v>
      </c>
      <c r="G13" s="4" t="s">
        <v>128</v>
      </c>
      <c r="H13" s="56" t="s">
        <v>250</v>
      </c>
    </row>
    <row r="14" spans="1:8" x14ac:dyDescent="0.3">
      <c r="A14" s="100">
        <v>4</v>
      </c>
      <c r="B14" s="44"/>
      <c r="C14" s="40" t="s">
        <v>127</v>
      </c>
      <c r="D14" s="101" t="s">
        <v>127</v>
      </c>
      <c r="E14" s="101" t="s">
        <v>127</v>
      </c>
      <c r="F14" s="9" t="s">
        <v>127</v>
      </c>
      <c r="G14" s="4" t="s">
        <v>127</v>
      </c>
      <c r="H14" s="56" t="s">
        <v>250</v>
      </c>
    </row>
    <row r="15" spans="1:8" x14ac:dyDescent="0.3">
      <c r="A15" s="100">
        <v>5</v>
      </c>
      <c r="B15" s="44"/>
      <c r="C15" s="40" t="s">
        <v>123</v>
      </c>
      <c r="D15" s="40" t="s">
        <v>123</v>
      </c>
      <c r="E15" s="101" t="s">
        <v>127</v>
      </c>
      <c r="F15" s="9" t="s">
        <v>127</v>
      </c>
      <c r="G15" s="4" t="s">
        <v>127</v>
      </c>
      <c r="H15" s="56" t="s">
        <v>250</v>
      </c>
    </row>
    <row r="16" spans="1:8" x14ac:dyDescent="0.3">
      <c r="A16" s="100">
        <v>6</v>
      </c>
      <c r="B16" s="47" t="s">
        <v>2</v>
      </c>
      <c r="C16" s="40" t="s">
        <v>123</v>
      </c>
      <c r="D16" s="38" t="s">
        <v>130</v>
      </c>
      <c r="E16" s="38" t="s">
        <v>125</v>
      </c>
      <c r="F16" s="40" t="s">
        <v>123</v>
      </c>
      <c r="G16" s="4" t="s">
        <v>127</v>
      </c>
      <c r="H16" s="56" t="s">
        <v>251</v>
      </c>
    </row>
    <row r="17" spans="1:8" x14ac:dyDescent="0.3">
      <c r="A17" s="100">
        <v>7</v>
      </c>
      <c r="B17" s="44"/>
      <c r="C17" s="40" t="s">
        <v>123</v>
      </c>
      <c r="D17" s="38" t="s">
        <v>140</v>
      </c>
      <c r="E17" s="38" t="s">
        <v>138</v>
      </c>
      <c r="F17" s="40" t="s">
        <v>123</v>
      </c>
      <c r="G17" s="4" t="s">
        <v>127</v>
      </c>
      <c r="H17" s="56" t="s">
        <v>251</v>
      </c>
    </row>
    <row r="18" spans="1:8" x14ac:dyDescent="0.3">
      <c r="A18" s="100">
        <v>8</v>
      </c>
      <c r="B18" s="47" t="s">
        <v>131</v>
      </c>
      <c r="C18" s="40" t="s">
        <v>135</v>
      </c>
      <c r="D18" s="38" t="s">
        <v>136</v>
      </c>
      <c r="E18" s="38" t="s">
        <v>132</v>
      </c>
      <c r="F18" s="4" t="s">
        <v>137</v>
      </c>
      <c r="G18" s="4" t="s">
        <v>127</v>
      </c>
      <c r="H18" s="56" t="s">
        <v>251</v>
      </c>
    </row>
    <row r="19" spans="1:8" x14ac:dyDescent="0.3">
      <c r="A19" s="100">
        <v>9</v>
      </c>
      <c r="B19" s="44"/>
      <c r="C19" s="40" t="s">
        <v>135</v>
      </c>
      <c r="D19" s="38" t="s">
        <v>86</v>
      </c>
      <c r="E19" s="38" t="s">
        <v>141</v>
      </c>
      <c r="F19" s="4" t="s">
        <v>144</v>
      </c>
      <c r="G19" s="4" t="s">
        <v>144</v>
      </c>
      <c r="H19" s="56" t="s">
        <v>250</v>
      </c>
    </row>
    <row r="20" spans="1:8" x14ac:dyDescent="0.3">
      <c r="A20" s="100">
        <v>10</v>
      </c>
      <c r="B20" s="47" t="s">
        <v>28</v>
      </c>
      <c r="C20" s="40" t="s">
        <v>135</v>
      </c>
      <c r="D20" s="38" t="s">
        <v>142</v>
      </c>
      <c r="E20" s="38" t="s">
        <v>141</v>
      </c>
      <c r="F20" s="40" t="s">
        <v>135</v>
      </c>
      <c r="G20" s="4" t="s">
        <v>127</v>
      </c>
      <c r="H20" s="56" t="s">
        <v>251</v>
      </c>
    </row>
    <row r="21" spans="1:8" x14ac:dyDescent="0.3">
      <c r="A21" s="101">
        <v>11</v>
      </c>
      <c r="B21" s="46"/>
      <c r="C21" s="40" t="s">
        <v>135</v>
      </c>
      <c r="D21" s="38" t="s">
        <v>143</v>
      </c>
      <c r="E21" s="38" t="s">
        <v>141</v>
      </c>
      <c r="F21" s="40" t="s">
        <v>135</v>
      </c>
      <c r="G21" s="4" t="s">
        <v>127</v>
      </c>
      <c r="H21" s="56" t="s">
        <v>251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tabSelected="1" workbookViewId="0">
      <selection activeCell="D20" sqref="D20"/>
    </sheetView>
  </sheetViews>
  <sheetFormatPr defaultRowHeight="14.4" x14ac:dyDescent="0.3"/>
  <cols>
    <col min="1" max="1" width="19.44140625" customWidth="1"/>
    <col min="2" max="2" width="22.109375" customWidth="1"/>
    <col min="3" max="3" width="18.6640625" customWidth="1"/>
    <col min="4" max="4" width="18.5546875" customWidth="1"/>
    <col min="5" max="5" width="22.88671875" customWidth="1"/>
  </cols>
  <sheetData>
    <row r="1" spans="1:5" x14ac:dyDescent="0.3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3">
      <c r="A2" s="4" t="s">
        <v>107</v>
      </c>
      <c r="B2" s="4" t="s">
        <v>108</v>
      </c>
      <c r="C2" s="4"/>
      <c r="D2" s="4" t="s">
        <v>109</v>
      </c>
      <c r="E2" s="4" t="s">
        <v>110</v>
      </c>
    </row>
    <row r="4" spans="1:5" x14ac:dyDescent="0.3">
      <c r="A4" s="34" t="s">
        <v>8</v>
      </c>
      <c r="B4" s="34" t="s">
        <v>107</v>
      </c>
      <c r="C4" s="34" t="s">
        <v>9</v>
      </c>
      <c r="D4" s="54" t="s">
        <v>223</v>
      </c>
      <c r="E4" s="54" t="s">
        <v>224</v>
      </c>
    </row>
    <row r="5" spans="1:5" x14ac:dyDescent="0.3">
      <c r="A5" s="6">
        <v>1</v>
      </c>
      <c r="B5" s="6" t="s">
        <v>111</v>
      </c>
      <c r="C5" s="6">
        <v>1</v>
      </c>
      <c r="D5" s="4">
        <v>2147483647</v>
      </c>
      <c r="E5" s="111" t="s">
        <v>251</v>
      </c>
    </row>
    <row r="6" spans="1:5" x14ac:dyDescent="0.3">
      <c r="A6" s="6">
        <v>2</v>
      </c>
      <c r="B6" s="6" t="s">
        <v>112</v>
      </c>
      <c r="C6" s="6">
        <v>6</v>
      </c>
      <c r="D6" s="4">
        <v>2147483647</v>
      </c>
      <c r="E6" s="111" t="s">
        <v>251</v>
      </c>
    </row>
    <row r="7" spans="1:5" x14ac:dyDescent="0.3">
      <c r="A7" s="6">
        <v>3</v>
      </c>
      <c r="B7" s="6" t="s">
        <v>97</v>
      </c>
      <c r="C7" s="6" t="s">
        <v>283</v>
      </c>
      <c r="D7" s="111" t="s">
        <v>283</v>
      </c>
      <c r="E7" s="111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1"/>
  <sheetViews>
    <sheetView workbookViewId="0">
      <selection activeCell="B24" sqref="B24"/>
    </sheetView>
  </sheetViews>
  <sheetFormatPr defaultRowHeight="14.4" x14ac:dyDescent="0.3"/>
  <cols>
    <col min="1" max="1" width="20" customWidth="1"/>
    <col min="2" max="2" width="18.88671875" customWidth="1"/>
    <col min="3" max="3" width="22.109375" customWidth="1"/>
    <col min="4" max="4" width="20.109375" customWidth="1"/>
    <col min="5" max="5" width="19.33203125" customWidth="1"/>
  </cols>
  <sheetData>
    <row r="1" spans="1:5" x14ac:dyDescent="0.3">
      <c r="A1" s="35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3">
      <c r="A2" s="13" t="s">
        <v>107</v>
      </c>
      <c r="B2" s="9"/>
      <c r="C2" s="4"/>
      <c r="D2" s="4"/>
      <c r="E2" s="4"/>
    </row>
    <row r="3" spans="1:5" x14ac:dyDescent="0.3">
      <c r="A3" s="13" t="s">
        <v>26</v>
      </c>
      <c r="B3" s="9" t="s">
        <v>114</v>
      </c>
      <c r="C3" s="4" t="s">
        <v>115</v>
      </c>
      <c r="D3" s="4">
        <v>0</v>
      </c>
      <c r="E3" s="4">
        <v>-1</v>
      </c>
    </row>
    <row r="4" spans="1:5" x14ac:dyDescent="0.3">
      <c r="A4" s="14"/>
      <c r="B4" s="9" t="s">
        <v>116</v>
      </c>
      <c r="C4" s="4" t="s">
        <v>117</v>
      </c>
      <c r="D4" s="4"/>
      <c r="E4" s="4"/>
    </row>
    <row r="6" spans="1:5" x14ac:dyDescent="0.3">
      <c r="A6" s="15" t="s">
        <v>8</v>
      </c>
      <c r="B6" s="15" t="s">
        <v>107</v>
      </c>
      <c r="C6" s="15" t="s">
        <v>26</v>
      </c>
      <c r="D6" s="15" t="s">
        <v>9</v>
      </c>
      <c r="E6" s="15"/>
    </row>
    <row r="7" spans="1:5" x14ac:dyDescent="0.3">
      <c r="A7" s="6">
        <v>1</v>
      </c>
      <c r="B7" s="4" t="s">
        <v>113</v>
      </c>
      <c r="C7" s="6">
        <v>6</v>
      </c>
      <c r="D7" s="4" t="b">
        <v>1</v>
      </c>
      <c r="E7" s="4"/>
    </row>
    <row r="8" spans="1:5" x14ac:dyDescent="0.3">
      <c r="A8" s="6">
        <v>2</v>
      </c>
      <c r="B8" s="4" t="s">
        <v>96</v>
      </c>
      <c r="C8" s="6">
        <v>1</v>
      </c>
      <c r="D8" s="4" t="b">
        <v>0</v>
      </c>
      <c r="E8" s="4"/>
    </row>
    <row r="9" spans="1:5" x14ac:dyDescent="0.3">
      <c r="A9" s="6">
        <v>3</v>
      </c>
      <c r="B9" s="4" t="s">
        <v>118</v>
      </c>
      <c r="C9" s="6">
        <v>5</v>
      </c>
      <c r="D9" s="4" t="b">
        <v>0</v>
      </c>
      <c r="E9" s="4"/>
    </row>
    <row r="10" spans="1:5" x14ac:dyDescent="0.3">
      <c r="A10" s="6">
        <v>4</v>
      </c>
      <c r="B10" s="4" t="s">
        <v>119</v>
      </c>
      <c r="C10" s="6">
        <v>6</v>
      </c>
      <c r="D10" s="4" t="b">
        <v>0</v>
      </c>
      <c r="E10" s="4"/>
    </row>
    <row r="11" spans="1:5" x14ac:dyDescent="0.3">
      <c r="A11" s="6">
        <v>5</v>
      </c>
      <c r="B11" s="4" t="s">
        <v>97</v>
      </c>
      <c r="C11" s="6">
        <v>-1</v>
      </c>
      <c r="D11" s="90" t="s">
        <v>249</v>
      </c>
      <c r="E11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>
      <selection activeCell="C3" sqref="C3"/>
    </sheetView>
  </sheetViews>
  <sheetFormatPr defaultRowHeight="14.4" x14ac:dyDescent="0.3"/>
  <cols>
    <col min="1" max="1" width="17" customWidth="1"/>
    <col min="2" max="2" width="23.5546875" customWidth="1"/>
    <col min="3" max="3" width="23.44140625" customWidth="1"/>
    <col min="4" max="4" width="19.33203125" customWidth="1"/>
    <col min="5" max="5" width="25.6640625" customWidth="1"/>
  </cols>
  <sheetData>
    <row r="1" spans="1:5" x14ac:dyDescent="0.3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3">
      <c r="A2" s="13" t="s">
        <v>93</v>
      </c>
      <c r="B2" s="4"/>
      <c r="C2" s="4"/>
      <c r="D2" s="4"/>
      <c r="E2" s="4"/>
    </row>
    <row r="3" spans="1:5" x14ac:dyDescent="0.3">
      <c r="A3" s="13" t="s">
        <v>94</v>
      </c>
      <c r="B3" s="9" t="s">
        <v>96</v>
      </c>
      <c r="C3" s="4" t="s">
        <v>99</v>
      </c>
      <c r="D3" s="4"/>
      <c r="E3" s="4"/>
    </row>
    <row r="4" spans="1:5" x14ac:dyDescent="0.3">
      <c r="A4" s="13" t="s">
        <v>95</v>
      </c>
      <c r="B4" s="9" t="s">
        <v>100</v>
      </c>
      <c r="C4" s="4" t="s">
        <v>101</v>
      </c>
      <c r="D4" s="4"/>
      <c r="E4" s="4"/>
    </row>
    <row r="5" spans="1:5" x14ac:dyDescent="0.3">
      <c r="A5" s="14"/>
      <c r="B5" s="9" t="s">
        <v>98</v>
      </c>
      <c r="C5" s="4"/>
      <c r="D5" s="4"/>
      <c r="E5" s="4"/>
    </row>
    <row r="8" spans="1:5" x14ac:dyDescent="0.3">
      <c r="A8" s="15" t="s">
        <v>8</v>
      </c>
      <c r="B8" s="15" t="s">
        <v>102</v>
      </c>
      <c r="C8" s="15" t="s">
        <v>94</v>
      </c>
      <c r="D8" s="15" t="s">
        <v>95</v>
      </c>
      <c r="E8" s="15" t="s">
        <v>9</v>
      </c>
    </row>
    <row r="9" spans="1:5" x14ac:dyDescent="0.3">
      <c r="A9" s="6">
        <v>1</v>
      </c>
      <c r="B9" s="6" t="s">
        <v>104</v>
      </c>
      <c r="C9" s="6">
        <v>0</v>
      </c>
      <c r="D9" s="6">
        <v>4</v>
      </c>
      <c r="E9" s="6" t="s">
        <v>103</v>
      </c>
    </row>
    <row r="10" spans="1:5" x14ac:dyDescent="0.3">
      <c r="A10" s="6">
        <v>2</v>
      </c>
      <c r="B10" s="6" t="s">
        <v>104</v>
      </c>
      <c r="C10" s="6">
        <v>-1</v>
      </c>
      <c r="D10" s="6">
        <v>4</v>
      </c>
      <c r="E10" s="6" t="s">
        <v>249</v>
      </c>
    </row>
    <row r="11" spans="1:5" x14ac:dyDescent="0.3">
      <c r="A11" s="6">
        <v>3</v>
      </c>
      <c r="B11" s="6" t="s">
        <v>104</v>
      </c>
      <c r="C11" s="6">
        <v>0</v>
      </c>
      <c r="D11" s="6">
        <v>5</v>
      </c>
      <c r="E11" s="6" t="s">
        <v>249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C11"/>
  <sheetViews>
    <sheetView workbookViewId="0">
      <selection activeCell="E15" sqref="E15"/>
    </sheetView>
  </sheetViews>
  <sheetFormatPr defaultRowHeight="14.4" x14ac:dyDescent="0.3"/>
  <cols>
    <col min="1" max="1" width="16.109375" customWidth="1"/>
    <col min="2" max="2" width="30.109375" customWidth="1"/>
    <col min="3" max="3" width="42.5546875" customWidth="1"/>
  </cols>
  <sheetData>
    <row r="2" spans="1:3" x14ac:dyDescent="0.3">
      <c r="A2" s="11" t="s">
        <v>27</v>
      </c>
      <c r="B2" s="11" t="s">
        <v>23</v>
      </c>
      <c r="C2" s="11" t="s">
        <v>2</v>
      </c>
    </row>
    <row r="3" spans="1:3" x14ac:dyDescent="0.3">
      <c r="A3" s="73" t="s">
        <v>168</v>
      </c>
      <c r="B3" s="38" t="s">
        <v>169</v>
      </c>
      <c r="C3" s="4" t="s">
        <v>170</v>
      </c>
    </row>
    <row r="4" spans="1:3" x14ac:dyDescent="0.3">
      <c r="A4" s="4"/>
      <c r="B4" s="38"/>
      <c r="C4" s="4" t="s">
        <v>18</v>
      </c>
    </row>
    <row r="7" spans="1:3" x14ac:dyDescent="0.3">
      <c r="A7" s="54" t="s">
        <v>8</v>
      </c>
      <c r="B7" s="54" t="s">
        <v>168</v>
      </c>
      <c r="C7" s="54" t="s">
        <v>9</v>
      </c>
    </row>
    <row r="8" spans="1:3" x14ac:dyDescent="0.3">
      <c r="A8" s="38">
        <v>1</v>
      </c>
      <c r="B8" s="60" t="s">
        <v>171</v>
      </c>
      <c r="C8" s="38">
        <v>11</v>
      </c>
    </row>
    <row r="9" spans="1:3" x14ac:dyDescent="0.3">
      <c r="A9" s="38">
        <v>2</v>
      </c>
      <c r="B9" s="60" t="s">
        <v>127</v>
      </c>
      <c r="C9" s="38" t="s">
        <v>92</v>
      </c>
    </row>
    <row r="10" spans="1:3" x14ac:dyDescent="0.3">
      <c r="A10" s="38">
        <v>3</v>
      </c>
      <c r="B10" s="60" t="s">
        <v>172</v>
      </c>
      <c r="C10" s="38" t="s">
        <v>173</v>
      </c>
    </row>
    <row r="11" spans="1:3" x14ac:dyDescent="0.3">
      <c r="A11" s="38">
        <v>4</v>
      </c>
      <c r="B11" s="38" t="s">
        <v>174</v>
      </c>
      <c r="C11" s="38" t="s">
        <v>173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G9" sqref="G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19" workbookViewId="0">
      <selection activeCell="A21" sqref="A21:G21"/>
    </sheetView>
  </sheetViews>
  <sheetFormatPr defaultRowHeight="14.4" x14ac:dyDescent="0.3"/>
  <cols>
    <col min="1" max="1" width="20.5546875" customWidth="1"/>
    <col min="2" max="2" width="25.6640625" customWidth="1"/>
    <col min="3" max="3" width="20.33203125" customWidth="1"/>
    <col min="4" max="4" width="16.5546875" customWidth="1"/>
    <col min="5" max="5" width="24" customWidth="1"/>
    <col min="6" max="6" width="17.33203125" customWidth="1"/>
    <col min="7" max="7" width="29" customWidth="1"/>
  </cols>
  <sheetData>
    <row r="1" spans="1:5" x14ac:dyDescent="0.3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3">
      <c r="A2" s="16" t="s">
        <v>30</v>
      </c>
      <c r="B2" s="4" t="s">
        <v>34</v>
      </c>
      <c r="C2" s="4" t="s">
        <v>37</v>
      </c>
      <c r="D2" s="6" t="s">
        <v>41</v>
      </c>
      <c r="E2" s="4" t="s">
        <v>43</v>
      </c>
    </row>
    <row r="3" spans="1:5" x14ac:dyDescent="0.3">
      <c r="A3" s="17"/>
      <c r="B3" s="9" t="s">
        <v>35</v>
      </c>
      <c r="C3" s="4" t="s">
        <v>38</v>
      </c>
      <c r="D3" s="6" t="s">
        <v>42</v>
      </c>
      <c r="E3" s="4" t="s">
        <v>44</v>
      </c>
    </row>
    <row r="4" spans="1:5" x14ac:dyDescent="0.3">
      <c r="A4" s="17"/>
      <c r="B4" s="9" t="s">
        <v>36</v>
      </c>
      <c r="C4" s="4" t="s">
        <v>39</v>
      </c>
      <c r="D4" s="4"/>
      <c r="E4" s="4"/>
    </row>
    <row r="5" spans="1:5" ht="28.8" x14ac:dyDescent="0.3">
      <c r="A5" s="17"/>
      <c r="B5" s="10"/>
      <c r="C5" s="7" t="s">
        <v>40</v>
      </c>
      <c r="D5" s="23"/>
      <c r="E5" s="4"/>
    </row>
    <row r="6" spans="1:5" x14ac:dyDescent="0.3">
      <c r="A6" s="17"/>
      <c r="B6" s="9"/>
      <c r="C6" s="4" t="s">
        <v>18</v>
      </c>
      <c r="D6" s="4"/>
      <c r="E6" s="4"/>
    </row>
    <row r="7" spans="1:5" x14ac:dyDescent="0.3">
      <c r="A7" s="16" t="s">
        <v>31</v>
      </c>
      <c r="B7" s="4" t="s">
        <v>45</v>
      </c>
      <c r="C7" s="7" t="s">
        <v>47</v>
      </c>
      <c r="D7" s="4">
        <v>18</v>
      </c>
      <c r="E7" s="4">
        <v>17</v>
      </c>
    </row>
    <row r="8" spans="1:5" x14ac:dyDescent="0.3">
      <c r="A8" s="18"/>
      <c r="B8" s="4" t="s">
        <v>46</v>
      </c>
      <c r="C8" s="7" t="s">
        <v>48</v>
      </c>
      <c r="D8" s="4">
        <v>65</v>
      </c>
      <c r="E8" s="4">
        <v>66</v>
      </c>
    </row>
    <row r="9" spans="1:5" x14ac:dyDescent="0.3">
      <c r="A9" s="18"/>
      <c r="B9" s="4"/>
      <c r="C9" s="7" t="s">
        <v>18</v>
      </c>
      <c r="D9" s="4"/>
      <c r="E9" s="4"/>
    </row>
    <row r="10" spans="1:5" x14ac:dyDescent="0.3">
      <c r="A10" s="18"/>
      <c r="B10" s="4"/>
      <c r="C10" s="7" t="s">
        <v>21</v>
      </c>
      <c r="D10" s="4"/>
      <c r="E10" s="4"/>
    </row>
    <row r="11" spans="1:5" ht="15.6" x14ac:dyDescent="0.3">
      <c r="A11" s="16" t="s">
        <v>32</v>
      </c>
      <c r="B11" s="8" t="s">
        <v>52</v>
      </c>
      <c r="C11" s="8" t="s">
        <v>53</v>
      </c>
      <c r="D11" s="4"/>
      <c r="E11" s="4"/>
    </row>
    <row r="12" spans="1:5" x14ac:dyDescent="0.3">
      <c r="A12" s="19"/>
      <c r="B12" s="4" t="s">
        <v>49</v>
      </c>
      <c r="C12" s="4" t="s">
        <v>54</v>
      </c>
      <c r="D12" s="4"/>
      <c r="E12" s="4"/>
    </row>
    <row r="13" spans="1:5" x14ac:dyDescent="0.3">
      <c r="A13" s="18"/>
      <c r="B13" s="4" t="s">
        <v>51</v>
      </c>
      <c r="C13" s="4" t="s">
        <v>55</v>
      </c>
      <c r="D13" s="4"/>
      <c r="E13" s="4"/>
    </row>
    <row r="14" spans="1:5" x14ac:dyDescent="0.3">
      <c r="A14" s="20"/>
      <c r="B14" s="4" t="s">
        <v>50</v>
      </c>
      <c r="C14" s="4" t="s">
        <v>56</v>
      </c>
      <c r="D14" s="4"/>
      <c r="E14" s="4"/>
    </row>
    <row r="15" spans="1:5" x14ac:dyDescent="0.3">
      <c r="A15" s="16" t="s">
        <v>33</v>
      </c>
      <c r="B15" s="4" t="s">
        <v>41</v>
      </c>
      <c r="C15" s="4" t="s">
        <v>58</v>
      </c>
      <c r="D15" s="4" t="s">
        <v>41</v>
      </c>
      <c r="E15" s="4" t="s">
        <v>43</v>
      </c>
    </row>
    <row r="16" spans="1:5" x14ac:dyDescent="0.3">
      <c r="A16" s="19"/>
      <c r="B16" s="4" t="s">
        <v>35</v>
      </c>
      <c r="C16" s="4" t="s">
        <v>59</v>
      </c>
      <c r="D16" s="4"/>
      <c r="E16" s="4" t="s">
        <v>62</v>
      </c>
    </row>
    <row r="17" spans="1:7" ht="28.8" x14ac:dyDescent="0.3">
      <c r="A17" s="21"/>
      <c r="B17" s="9" t="s">
        <v>57</v>
      </c>
      <c r="C17" s="7" t="s">
        <v>60</v>
      </c>
      <c r="D17" s="4"/>
      <c r="E17" s="4"/>
    </row>
    <row r="18" spans="1:7" x14ac:dyDescent="0.3">
      <c r="A18" s="21"/>
      <c r="B18" s="9"/>
      <c r="C18" s="4" t="s">
        <v>18</v>
      </c>
      <c r="D18" s="4"/>
      <c r="E18" s="4"/>
    </row>
    <row r="19" spans="1:7" x14ac:dyDescent="0.3">
      <c r="A19" s="22"/>
      <c r="B19" s="4"/>
      <c r="C19" s="4" t="s">
        <v>61</v>
      </c>
      <c r="D19" s="4"/>
      <c r="E19" s="4"/>
    </row>
    <row r="21" spans="1:7" x14ac:dyDescent="0.3">
      <c r="A21" s="11" t="s">
        <v>8</v>
      </c>
      <c r="B21" s="11" t="s">
        <v>63</v>
      </c>
      <c r="C21" s="11" t="s">
        <v>64</v>
      </c>
      <c r="D21" s="11" t="s">
        <v>31</v>
      </c>
      <c r="E21" s="11" t="s">
        <v>32</v>
      </c>
      <c r="F21" s="11" t="s">
        <v>33</v>
      </c>
      <c r="G21" s="11" t="s">
        <v>9</v>
      </c>
    </row>
    <row r="22" spans="1:7" x14ac:dyDescent="0.3">
      <c r="A22" s="6">
        <v>1</v>
      </c>
      <c r="B22" s="4" t="s">
        <v>23</v>
      </c>
      <c r="C22" s="24" t="s">
        <v>65</v>
      </c>
      <c r="D22" s="6">
        <v>20</v>
      </c>
      <c r="E22" s="4" t="s">
        <v>66</v>
      </c>
      <c r="F22" s="4" t="s">
        <v>67</v>
      </c>
      <c r="G22" s="4" t="b">
        <v>1</v>
      </c>
    </row>
    <row r="23" spans="1:7" x14ac:dyDescent="0.3">
      <c r="A23" s="29">
        <v>1</v>
      </c>
      <c r="B23" s="4" t="s">
        <v>68</v>
      </c>
      <c r="C23" s="24" t="s">
        <v>69</v>
      </c>
      <c r="D23" s="6">
        <v>20</v>
      </c>
      <c r="E23" s="4" t="s">
        <v>66</v>
      </c>
      <c r="F23" s="4" t="s">
        <v>67</v>
      </c>
      <c r="G23" s="4" t="s">
        <v>70</v>
      </c>
    </row>
    <row r="24" spans="1:7" x14ac:dyDescent="0.3">
      <c r="A24" s="29">
        <v>2</v>
      </c>
      <c r="B24" s="28"/>
      <c r="C24" s="24" t="s">
        <v>71</v>
      </c>
      <c r="D24" s="6">
        <v>20</v>
      </c>
      <c r="E24" s="4" t="s">
        <v>66</v>
      </c>
      <c r="F24" s="4" t="s">
        <v>67</v>
      </c>
      <c r="G24" s="4" t="s">
        <v>72</v>
      </c>
    </row>
    <row r="25" spans="1:7" x14ac:dyDescent="0.3">
      <c r="A25" s="31">
        <v>3</v>
      </c>
      <c r="B25" s="5"/>
      <c r="C25" s="25" t="s">
        <v>73</v>
      </c>
      <c r="D25" s="6">
        <v>20</v>
      </c>
      <c r="E25" s="4" t="s">
        <v>66</v>
      </c>
      <c r="F25" s="4" t="s">
        <v>67</v>
      </c>
      <c r="G25" s="4" t="s">
        <v>74</v>
      </c>
    </row>
    <row r="26" spans="1:7" x14ac:dyDescent="0.3">
      <c r="A26" s="31">
        <v>4</v>
      </c>
      <c r="B26" s="5"/>
      <c r="C26" s="4" t="s">
        <v>65</v>
      </c>
      <c r="D26" s="26">
        <v>15</v>
      </c>
      <c r="E26" s="4" t="s">
        <v>66</v>
      </c>
      <c r="F26" s="4" t="s">
        <v>67</v>
      </c>
      <c r="G26" s="4" t="s">
        <v>80</v>
      </c>
    </row>
    <row r="27" spans="1:7" x14ac:dyDescent="0.3">
      <c r="A27" s="31">
        <v>5</v>
      </c>
      <c r="B27" s="5"/>
      <c r="C27" s="4" t="s">
        <v>65</v>
      </c>
      <c r="D27" s="26">
        <v>96</v>
      </c>
      <c r="E27" s="4" t="s">
        <v>66</v>
      </c>
      <c r="F27" s="4" t="s">
        <v>67</v>
      </c>
      <c r="G27" s="4" t="s">
        <v>81</v>
      </c>
    </row>
    <row r="28" spans="1:7" x14ac:dyDescent="0.3">
      <c r="A28" s="31">
        <v>6</v>
      </c>
      <c r="B28" s="5"/>
      <c r="C28" s="27" t="s">
        <v>65</v>
      </c>
      <c r="D28" s="6">
        <v>20</v>
      </c>
      <c r="E28" s="24" t="s">
        <v>75</v>
      </c>
      <c r="F28" s="4" t="s">
        <v>67</v>
      </c>
      <c r="G28" s="4" t="s">
        <v>82</v>
      </c>
    </row>
    <row r="29" spans="1:7" x14ac:dyDescent="0.3">
      <c r="A29" s="31">
        <v>7</v>
      </c>
      <c r="B29" s="5"/>
      <c r="C29" s="27" t="s">
        <v>65</v>
      </c>
      <c r="D29" s="6">
        <v>20</v>
      </c>
      <c r="E29" s="4" t="s">
        <v>66</v>
      </c>
      <c r="F29" s="24" t="s">
        <v>76</v>
      </c>
      <c r="G29" s="4" t="s">
        <v>83</v>
      </c>
    </row>
    <row r="30" spans="1:7" x14ac:dyDescent="0.3">
      <c r="A30" s="31">
        <v>8</v>
      </c>
      <c r="B30" s="5"/>
      <c r="C30" s="27" t="s">
        <v>65</v>
      </c>
      <c r="D30" s="6">
        <v>20</v>
      </c>
      <c r="E30" s="4" t="s">
        <v>66</v>
      </c>
      <c r="F30" s="24" t="s">
        <v>77</v>
      </c>
      <c r="G30" s="4" t="s">
        <v>83</v>
      </c>
    </row>
    <row r="31" spans="1:7" x14ac:dyDescent="0.3">
      <c r="A31" s="31">
        <v>9</v>
      </c>
      <c r="B31" s="5"/>
      <c r="C31" s="27" t="s">
        <v>65</v>
      </c>
      <c r="D31" s="6">
        <v>20</v>
      </c>
      <c r="E31" s="4" t="s">
        <v>66</v>
      </c>
      <c r="F31" s="24" t="s">
        <v>78</v>
      </c>
      <c r="G31" s="4" t="s">
        <v>84</v>
      </c>
    </row>
    <row r="32" spans="1:7" x14ac:dyDescent="0.3">
      <c r="A32" s="31">
        <v>10</v>
      </c>
      <c r="B32" s="12"/>
      <c r="C32" s="27" t="s">
        <v>65</v>
      </c>
      <c r="D32" s="6">
        <v>20</v>
      </c>
      <c r="E32" s="4" t="s">
        <v>66</v>
      </c>
      <c r="F32" s="24" t="s">
        <v>79</v>
      </c>
      <c r="G32" s="4" t="s">
        <v>85</v>
      </c>
    </row>
    <row r="33" spans="1:7" x14ac:dyDescent="0.3">
      <c r="A33" s="29">
        <v>1</v>
      </c>
      <c r="B33" s="9" t="s">
        <v>29</v>
      </c>
      <c r="C33" s="27" t="s">
        <v>65</v>
      </c>
      <c r="D33" s="32">
        <v>18</v>
      </c>
      <c r="E33" s="4" t="s">
        <v>66</v>
      </c>
      <c r="F33" s="4" t="s">
        <v>67</v>
      </c>
      <c r="G33" s="4" t="b">
        <v>1</v>
      </c>
    </row>
    <row r="34" spans="1:7" x14ac:dyDescent="0.3">
      <c r="A34" s="31">
        <v>2</v>
      </c>
      <c r="B34" s="9"/>
      <c r="C34" s="4" t="s">
        <v>65</v>
      </c>
      <c r="D34" s="32">
        <v>65</v>
      </c>
      <c r="E34" s="4" t="s">
        <v>66</v>
      </c>
      <c r="F34" s="4" t="s">
        <v>67</v>
      </c>
      <c r="G34" s="4" t="b">
        <v>1</v>
      </c>
    </row>
    <row r="35" spans="1:7" x14ac:dyDescent="0.3">
      <c r="A35" s="29">
        <v>1</v>
      </c>
      <c r="B35" s="9" t="s">
        <v>28</v>
      </c>
      <c r="C35" s="4" t="s">
        <v>65</v>
      </c>
      <c r="D35" s="32">
        <v>17</v>
      </c>
      <c r="E35" s="4" t="s">
        <v>66</v>
      </c>
      <c r="F35" s="4" t="s">
        <v>67</v>
      </c>
      <c r="G35" s="4" t="s">
        <v>80</v>
      </c>
    </row>
    <row r="36" spans="1:7" x14ac:dyDescent="0.3">
      <c r="A36" s="30">
        <v>2</v>
      </c>
      <c r="B36" s="9"/>
      <c r="C36" s="4" t="s">
        <v>65</v>
      </c>
      <c r="D36" s="32">
        <v>66</v>
      </c>
      <c r="E36" s="4" t="s">
        <v>66</v>
      </c>
      <c r="F36" s="4" t="s">
        <v>67</v>
      </c>
      <c r="G36" s="4" t="s">
        <v>81</v>
      </c>
    </row>
    <row r="37" spans="1:7" x14ac:dyDescent="0.3">
      <c r="A37" s="3"/>
    </row>
    <row r="38" spans="1:7" x14ac:dyDescent="0.3">
      <c r="A38" s="3"/>
    </row>
    <row r="39" spans="1:7" x14ac:dyDescent="0.3">
      <c r="A39" s="3"/>
    </row>
    <row r="40" spans="1:7" x14ac:dyDescent="0.3">
      <c r="A40" s="3"/>
    </row>
    <row r="41" spans="1:7" x14ac:dyDescent="0.3">
      <c r="A41" s="3"/>
    </row>
  </sheetData>
  <hyperlinks>
    <hyperlink ref="C25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A3" sqref="A3:E20"/>
    </sheetView>
  </sheetViews>
  <sheetFormatPr defaultRowHeight="14.4" x14ac:dyDescent="0.3"/>
  <cols>
    <col min="1" max="1" width="14.44140625" customWidth="1"/>
    <col min="2" max="2" width="19.109375" customWidth="1"/>
    <col min="3" max="3" width="15.88671875" customWidth="1"/>
    <col min="4" max="4" width="29.5546875" customWidth="1"/>
    <col min="5" max="5" width="19.44140625" customWidth="1"/>
  </cols>
  <sheetData>
    <row r="1" spans="1:5" x14ac:dyDescent="0.3">
      <c r="A1" s="1" t="s">
        <v>0</v>
      </c>
    </row>
    <row r="3" spans="1:5" x14ac:dyDescent="0.3">
      <c r="A3" s="54" t="s">
        <v>27</v>
      </c>
      <c r="B3" s="54" t="s">
        <v>23</v>
      </c>
      <c r="C3" s="54" t="s">
        <v>2</v>
      </c>
      <c r="D3" s="54" t="s">
        <v>29</v>
      </c>
      <c r="E3" s="54" t="s">
        <v>28</v>
      </c>
    </row>
    <row r="4" spans="1:5" x14ac:dyDescent="0.3">
      <c r="A4" s="51" t="s">
        <v>16</v>
      </c>
      <c r="B4" s="60" t="s">
        <v>3</v>
      </c>
      <c r="C4" s="38" t="s">
        <v>4</v>
      </c>
      <c r="D4" s="38">
        <v>3</v>
      </c>
      <c r="E4" s="38"/>
    </row>
    <row r="5" spans="1:5" x14ac:dyDescent="0.3">
      <c r="A5" s="52"/>
      <c r="B5" s="60"/>
      <c r="C5" s="38" t="s">
        <v>6</v>
      </c>
      <c r="D5" s="38">
        <v>997</v>
      </c>
      <c r="E5" s="38"/>
    </row>
    <row r="6" spans="1:5" x14ac:dyDescent="0.3">
      <c r="A6" s="52"/>
      <c r="B6" s="60" t="s">
        <v>5</v>
      </c>
      <c r="C6" s="38" t="s">
        <v>4</v>
      </c>
      <c r="D6" s="38">
        <v>0</v>
      </c>
      <c r="E6" s="38">
        <v>-1</v>
      </c>
    </row>
    <row r="7" spans="1:5" x14ac:dyDescent="0.3">
      <c r="A7" s="52"/>
      <c r="B7" s="60"/>
      <c r="C7" s="38" t="s">
        <v>6</v>
      </c>
      <c r="D7" s="38">
        <v>1000</v>
      </c>
      <c r="E7" s="38">
        <v>1001</v>
      </c>
    </row>
    <row r="8" spans="1:5" x14ac:dyDescent="0.3">
      <c r="A8" s="41"/>
      <c r="B8" s="38"/>
      <c r="C8" s="38" t="s">
        <v>18</v>
      </c>
      <c r="D8" s="38"/>
      <c r="E8" s="38"/>
    </row>
    <row r="9" spans="1:5" x14ac:dyDescent="0.3">
      <c r="A9" s="1" t="s">
        <v>7</v>
      </c>
    </row>
    <row r="11" spans="1:5" x14ac:dyDescent="0.3">
      <c r="A11" s="55" t="s">
        <v>8</v>
      </c>
      <c r="B11" s="54" t="s">
        <v>63</v>
      </c>
      <c r="C11" s="54" t="s">
        <v>10</v>
      </c>
      <c r="D11" s="54" t="s">
        <v>9</v>
      </c>
    </row>
    <row r="12" spans="1:5" x14ac:dyDescent="0.3">
      <c r="A12" s="51">
        <v>1</v>
      </c>
      <c r="B12" s="61" t="s">
        <v>23</v>
      </c>
      <c r="C12" s="38">
        <v>5</v>
      </c>
      <c r="D12" s="38" t="b">
        <v>1</v>
      </c>
    </row>
    <row r="13" spans="1:5" x14ac:dyDescent="0.3">
      <c r="A13" s="41">
        <v>2</v>
      </c>
      <c r="B13" s="63"/>
      <c r="C13" s="38">
        <v>6</v>
      </c>
      <c r="D13" s="38" t="b">
        <v>0</v>
      </c>
    </row>
    <row r="14" spans="1:5" x14ac:dyDescent="0.3">
      <c r="A14" s="38">
        <v>1</v>
      </c>
      <c r="B14" s="75" t="s">
        <v>2</v>
      </c>
      <c r="C14" s="38" t="s">
        <v>127</v>
      </c>
      <c r="D14" s="38" t="s">
        <v>162</v>
      </c>
    </row>
    <row r="15" spans="1:5" x14ac:dyDescent="0.3">
      <c r="A15" s="51">
        <v>1</v>
      </c>
      <c r="B15" s="61" t="s">
        <v>29</v>
      </c>
      <c r="C15" s="38">
        <v>3</v>
      </c>
      <c r="D15" s="38" t="b">
        <v>1</v>
      </c>
    </row>
    <row r="16" spans="1:5" x14ac:dyDescent="0.3">
      <c r="A16" s="52">
        <v>2</v>
      </c>
      <c r="B16" s="62"/>
      <c r="C16" s="38">
        <v>997</v>
      </c>
      <c r="D16" s="38" t="b">
        <v>1</v>
      </c>
    </row>
    <row r="17" spans="1:4" x14ac:dyDescent="0.3">
      <c r="A17" s="52">
        <v>3</v>
      </c>
      <c r="B17" s="62"/>
      <c r="C17" s="38">
        <v>0</v>
      </c>
      <c r="D17" s="38" t="b">
        <v>0</v>
      </c>
    </row>
    <row r="18" spans="1:4" x14ac:dyDescent="0.3">
      <c r="A18" s="41">
        <v>4</v>
      </c>
      <c r="B18" s="63"/>
      <c r="C18" s="38">
        <v>1000</v>
      </c>
      <c r="D18" s="38" t="b">
        <v>0</v>
      </c>
    </row>
    <row r="19" spans="1:4" x14ac:dyDescent="0.3">
      <c r="A19" s="51">
        <v>1</v>
      </c>
      <c r="B19" s="75" t="s">
        <v>28</v>
      </c>
      <c r="C19" s="38">
        <v>-1</v>
      </c>
      <c r="D19" s="38" t="s">
        <v>11</v>
      </c>
    </row>
    <row r="20" spans="1:4" x14ac:dyDescent="0.3">
      <c r="A20" s="41">
        <v>2</v>
      </c>
      <c r="B20" s="75"/>
      <c r="C20" s="38">
        <v>1001</v>
      </c>
      <c r="D20" s="38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C21" sqref="C21"/>
    </sheetView>
  </sheetViews>
  <sheetFormatPr defaultRowHeight="14.4" x14ac:dyDescent="0.3"/>
  <cols>
    <col min="1" max="1" width="14" customWidth="1"/>
    <col min="2" max="2" width="43.6640625" customWidth="1"/>
    <col min="3" max="3" width="31.44140625" customWidth="1"/>
    <col min="4" max="4" width="19.109375" customWidth="1"/>
    <col min="5" max="5" width="18.5546875" customWidth="1"/>
  </cols>
  <sheetData>
    <row r="1" spans="1:5" x14ac:dyDescent="0.3">
      <c r="A1" s="1" t="s">
        <v>13</v>
      </c>
    </row>
    <row r="2" spans="1:5" x14ac:dyDescent="0.3">
      <c r="A2" s="55" t="s">
        <v>27</v>
      </c>
      <c r="B2" s="54" t="s">
        <v>23</v>
      </c>
      <c r="C2" s="54" t="s">
        <v>2</v>
      </c>
      <c r="D2" s="54" t="s">
        <v>29</v>
      </c>
      <c r="E2" s="54" t="s">
        <v>28</v>
      </c>
    </row>
    <row r="3" spans="1:5" ht="17.25" customHeight="1" x14ac:dyDescent="0.3">
      <c r="A3" s="13" t="s">
        <v>26</v>
      </c>
      <c r="B3" s="9" t="s">
        <v>165</v>
      </c>
      <c r="C3" s="4" t="s">
        <v>14</v>
      </c>
      <c r="D3" s="4">
        <v>1582</v>
      </c>
      <c r="E3" s="4">
        <v>1581</v>
      </c>
    </row>
    <row r="4" spans="1:5" ht="17.25" customHeight="1" x14ac:dyDescent="0.3">
      <c r="A4" s="33"/>
      <c r="B4" s="9" t="s">
        <v>164</v>
      </c>
      <c r="C4" s="7" t="s">
        <v>22</v>
      </c>
      <c r="D4" s="4"/>
      <c r="E4" s="4"/>
    </row>
    <row r="5" spans="1:5" ht="28.8" x14ac:dyDescent="0.3">
      <c r="A5" s="33"/>
      <c r="B5" s="76" t="s">
        <v>166</v>
      </c>
      <c r="C5" s="7" t="s">
        <v>163</v>
      </c>
      <c r="D5" s="4"/>
      <c r="E5" s="4"/>
    </row>
    <row r="6" spans="1:5" x14ac:dyDescent="0.3">
      <c r="A6" s="14"/>
      <c r="B6" s="9"/>
      <c r="C6" s="4" t="s">
        <v>18</v>
      </c>
      <c r="D6" s="4"/>
      <c r="E6" s="4"/>
    </row>
    <row r="8" spans="1:5" x14ac:dyDescent="0.3">
      <c r="A8" s="1" t="s">
        <v>15</v>
      </c>
    </row>
    <row r="10" spans="1:5" x14ac:dyDescent="0.3">
      <c r="A10" s="55" t="s">
        <v>8</v>
      </c>
      <c r="B10" s="55" t="s">
        <v>63</v>
      </c>
      <c r="C10" s="54" t="s">
        <v>26</v>
      </c>
      <c r="D10" s="54" t="s">
        <v>9</v>
      </c>
    </row>
    <row r="11" spans="1:5" x14ac:dyDescent="0.3">
      <c r="A11" s="51">
        <v>1</v>
      </c>
      <c r="B11" s="61" t="s">
        <v>23</v>
      </c>
      <c r="C11" s="40">
        <v>1608</v>
      </c>
      <c r="D11" s="38" t="b">
        <v>1</v>
      </c>
    </row>
    <row r="12" spans="1:5" x14ac:dyDescent="0.3">
      <c r="A12" s="41">
        <v>2</v>
      </c>
      <c r="B12" s="77"/>
      <c r="C12" s="40">
        <v>1600</v>
      </c>
      <c r="D12" s="38" t="b">
        <v>1</v>
      </c>
    </row>
    <row r="13" spans="1:5" x14ac:dyDescent="0.3">
      <c r="A13" s="51">
        <v>1</v>
      </c>
      <c r="B13" s="61" t="s">
        <v>2</v>
      </c>
      <c r="C13" s="40">
        <v>1581</v>
      </c>
      <c r="D13" s="38" t="s">
        <v>167</v>
      </c>
    </row>
    <row r="14" spans="1:5" x14ac:dyDescent="0.3">
      <c r="A14" s="52">
        <v>2</v>
      </c>
      <c r="B14" s="62"/>
      <c r="C14" s="40">
        <v>1599</v>
      </c>
      <c r="D14" s="38" t="b">
        <v>0</v>
      </c>
    </row>
    <row r="15" spans="1:5" x14ac:dyDescent="0.3">
      <c r="A15" s="52">
        <v>3</v>
      </c>
      <c r="B15" s="62"/>
      <c r="C15" s="40">
        <v>1500</v>
      </c>
      <c r="D15" s="38" t="b">
        <v>0</v>
      </c>
    </row>
    <row r="16" spans="1:5" x14ac:dyDescent="0.3">
      <c r="A16" s="41">
        <v>4</v>
      </c>
      <c r="B16" s="63"/>
      <c r="C16" s="40" t="s">
        <v>127</v>
      </c>
      <c r="D16" s="38" t="s">
        <v>92</v>
      </c>
    </row>
    <row r="17" spans="1:4" x14ac:dyDescent="0.3">
      <c r="A17" s="41">
        <v>1</v>
      </c>
      <c r="B17" s="74" t="s">
        <v>131</v>
      </c>
      <c r="C17" s="38">
        <v>1582</v>
      </c>
      <c r="D17" s="38" t="b">
        <v>0</v>
      </c>
    </row>
    <row r="18" spans="1:4" x14ac:dyDescent="0.3">
      <c r="A18" s="38">
        <v>1</v>
      </c>
      <c r="B18" s="60" t="s">
        <v>28</v>
      </c>
      <c r="C18" s="38">
        <v>1581</v>
      </c>
      <c r="D18" s="38" t="s">
        <v>167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opLeftCell="B1" workbookViewId="0">
      <selection activeCell="B3" sqref="B3:F12"/>
    </sheetView>
  </sheetViews>
  <sheetFormatPr defaultRowHeight="14.4" x14ac:dyDescent="0.3"/>
  <cols>
    <col min="1" max="1" width="17.5546875" customWidth="1"/>
    <col min="2" max="2" width="19.44140625" customWidth="1"/>
    <col min="3" max="3" width="25.6640625" customWidth="1"/>
    <col min="4" max="4" width="21.88671875" customWidth="1"/>
    <col min="5" max="5" width="22.109375" customWidth="1"/>
    <col min="6" max="6" width="18.33203125" customWidth="1"/>
  </cols>
  <sheetData>
    <row r="1" spans="1:6" x14ac:dyDescent="0.3">
      <c r="A1" t="s">
        <v>13</v>
      </c>
    </row>
    <row r="3" spans="1:6" x14ac:dyDescent="0.3">
      <c r="A3" t="s">
        <v>1</v>
      </c>
      <c r="B3" s="11" t="s">
        <v>27</v>
      </c>
      <c r="C3" s="11" t="s">
        <v>23</v>
      </c>
      <c r="D3" s="11" t="s">
        <v>2</v>
      </c>
      <c r="E3" s="11" t="s">
        <v>29</v>
      </c>
      <c r="F3" s="11" t="s">
        <v>28</v>
      </c>
    </row>
    <row r="4" spans="1:6" x14ac:dyDescent="0.3">
      <c r="A4" t="s">
        <v>17</v>
      </c>
      <c r="B4" s="73" t="s">
        <v>158</v>
      </c>
      <c r="C4" s="38">
        <v>0</v>
      </c>
      <c r="D4" s="4" t="s">
        <v>159</v>
      </c>
      <c r="E4" s="4"/>
      <c r="F4" s="4"/>
    </row>
    <row r="5" spans="1:6" x14ac:dyDescent="0.3">
      <c r="B5" s="4"/>
      <c r="C5" s="38">
        <v>1</v>
      </c>
      <c r="D5" s="4" t="s">
        <v>18</v>
      </c>
      <c r="E5" s="4"/>
      <c r="F5" s="4"/>
    </row>
    <row r="7" spans="1:6" x14ac:dyDescent="0.3">
      <c r="A7" t="s">
        <v>7</v>
      </c>
    </row>
    <row r="8" spans="1:6" x14ac:dyDescent="0.3">
      <c r="B8" s="53" t="s">
        <v>8</v>
      </c>
      <c r="C8" s="53" t="s">
        <v>63</v>
      </c>
      <c r="D8" s="53" t="s">
        <v>158</v>
      </c>
      <c r="E8" s="53" t="s">
        <v>90</v>
      </c>
    </row>
    <row r="9" spans="1:6" x14ac:dyDescent="0.3">
      <c r="A9" t="s">
        <v>8</v>
      </c>
      <c r="B9" s="6">
        <v>1</v>
      </c>
      <c r="C9" s="71" t="s">
        <v>23</v>
      </c>
      <c r="D9" s="6">
        <v>101</v>
      </c>
      <c r="E9" s="6">
        <v>4</v>
      </c>
    </row>
    <row r="10" spans="1:6" x14ac:dyDescent="0.3">
      <c r="A10" s="3">
        <v>1</v>
      </c>
      <c r="B10" s="6">
        <v>1</v>
      </c>
      <c r="C10" s="59" t="s">
        <v>2</v>
      </c>
      <c r="D10" s="6" t="s">
        <v>127</v>
      </c>
      <c r="E10" s="6" t="s">
        <v>92</v>
      </c>
    </row>
    <row r="11" spans="1:6" x14ac:dyDescent="0.3">
      <c r="A11" s="3">
        <v>2</v>
      </c>
      <c r="B11" s="6">
        <v>2</v>
      </c>
      <c r="C11" s="72"/>
      <c r="D11" s="6" t="s">
        <v>160</v>
      </c>
      <c r="E11" s="6" t="s">
        <v>161</v>
      </c>
    </row>
    <row r="12" spans="1:6" x14ac:dyDescent="0.3">
      <c r="A12" s="3">
        <v>3</v>
      </c>
      <c r="B12" s="6">
        <v>3</v>
      </c>
      <c r="C12" s="70"/>
      <c r="D12" s="6">
        <v>10.1</v>
      </c>
      <c r="E12" s="6" t="s">
        <v>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topLeftCell="A4" workbookViewId="0">
      <selection activeCell="C19" sqref="C19"/>
    </sheetView>
  </sheetViews>
  <sheetFormatPr defaultRowHeight="14.4" x14ac:dyDescent="0.3"/>
  <cols>
    <col min="1" max="1" width="17.33203125" customWidth="1"/>
    <col min="2" max="2" width="33.88671875" customWidth="1"/>
    <col min="3" max="3" width="24.109375" bestFit="1" customWidth="1"/>
    <col min="4" max="4" width="15.5546875" customWidth="1"/>
    <col min="5" max="5" width="16.88671875" customWidth="1"/>
  </cols>
  <sheetData>
    <row r="1" spans="1:3" x14ac:dyDescent="0.3">
      <c r="A1" s="1" t="s">
        <v>13</v>
      </c>
    </row>
    <row r="3" spans="1:3" x14ac:dyDescent="0.3">
      <c r="A3" s="11" t="s">
        <v>27</v>
      </c>
      <c r="B3" s="11" t="s">
        <v>23</v>
      </c>
      <c r="C3" s="11" t="s">
        <v>2</v>
      </c>
    </row>
    <row r="4" spans="1:3" x14ac:dyDescent="0.3">
      <c r="A4" s="4" t="s">
        <v>214</v>
      </c>
      <c r="B4" s="78" t="s">
        <v>237</v>
      </c>
      <c r="C4" s="4" t="s">
        <v>238</v>
      </c>
    </row>
    <row r="5" spans="1:3" x14ac:dyDescent="0.3">
      <c r="A5" s="4" t="s">
        <v>215</v>
      </c>
      <c r="B5" s="103" t="s">
        <v>20</v>
      </c>
      <c r="C5" s="4" t="s">
        <v>239</v>
      </c>
    </row>
    <row r="6" spans="1:3" x14ac:dyDescent="0.3">
      <c r="A6" s="4" t="s">
        <v>216</v>
      </c>
      <c r="B6" s="104"/>
      <c r="C6" s="4" t="s">
        <v>240</v>
      </c>
    </row>
    <row r="7" spans="1:3" x14ac:dyDescent="0.3">
      <c r="A7" s="4"/>
      <c r="B7" s="105"/>
      <c r="C7" s="4" t="s">
        <v>241</v>
      </c>
    </row>
    <row r="8" spans="1:3" x14ac:dyDescent="0.3">
      <c r="A8" s="4"/>
      <c r="B8" s="103" t="s">
        <v>19</v>
      </c>
      <c r="C8" s="4" t="s">
        <v>242</v>
      </c>
    </row>
    <row r="9" spans="1:3" x14ac:dyDescent="0.3">
      <c r="A9" s="4"/>
      <c r="B9" s="104"/>
      <c r="C9" s="4" t="s">
        <v>243</v>
      </c>
    </row>
    <row r="10" spans="1:3" x14ac:dyDescent="0.3">
      <c r="A10" s="4"/>
      <c r="B10" s="104"/>
      <c r="C10" s="4" t="s">
        <v>247</v>
      </c>
    </row>
    <row r="11" spans="1:3" x14ac:dyDescent="0.3">
      <c r="A11" s="4"/>
      <c r="B11" s="104"/>
      <c r="C11" s="4" t="s">
        <v>248</v>
      </c>
    </row>
    <row r="12" spans="1:3" x14ac:dyDescent="0.3">
      <c r="A12" s="4"/>
      <c r="B12" s="104"/>
      <c r="C12" s="4" t="s">
        <v>244</v>
      </c>
    </row>
    <row r="13" spans="1:3" x14ac:dyDescent="0.3">
      <c r="A13" s="4"/>
      <c r="B13" s="104"/>
      <c r="C13" s="4" t="s">
        <v>245</v>
      </c>
    </row>
    <row r="14" spans="1:3" x14ac:dyDescent="0.3">
      <c r="A14" s="4"/>
      <c r="B14" s="105"/>
      <c r="C14" s="4" t="s">
        <v>246</v>
      </c>
    </row>
    <row r="15" spans="1:3" x14ac:dyDescent="0.3">
      <c r="A15" s="1" t="s">
        <v>7</v>
      </c>
    </row>
    <row r="17" spans="1:5" x14ac:dyDescent="0.3">
      <c r="A17" s="55" t="s">
        <v>8</v>
      </c>
      <c r="B17" s="54" t="s">
        <v>214</v>
      </c>
      <c r="C17" s="54" t="s">
        <v>215</v>
      </c>
      <c r="D17" s="54" t="s">
        <v>216</v>
      </c>
      <c r="E17" s="54" t="s">
        <v>9</v>
      </c>
    </row>
    <row r="18" spans="1:5" x14ac:dyDescent="0.3">
      <c r="A18" s="38">
        <v>1</v>
      </c>
      <c r="B18" s="38">
        <v>4</v>
      </c>
      <c r="C18" s="38">
        <v>4</v>
      </c>
      <c r="D18" s="38">
        <v>4</v>
      </c>
      <c r="E18" s="78" t="s">
        <v>237</v>
      </c>
    </row>
    <row r="19" spans="1:5" x14ac:dyDescent="0.3">
      <c r="A19" s="41">
        <v>2</v>
      </c>
      <c r="B19" s="38">
        <v>1</v>
      </c>
      <c r="C19" s="38">
        <v>2</v>
      </c>
      <c r="D19" s="38">
        <v>3</v>
      </c>
      <c r="E19" s="103" t="s">
        <v>20</v>
      </c>
    </row>
    <row r="20" spans="1:5" x14ac:dyDescent="0.3">
      <c r="A20" s="51">
        <v>3</v>
      </c>
      <c r="B20" s="51">
        <v>3</v>
      </c>
      <c r="C20" s="51">
        <v>2</v>
      </c>
      <c r="D20" s="51">
        <v>1</v>
      </c>
      <c r="E20" s="104"/>
    </row>
    <row r="21" spans="1:5" x14ac:dyDescent="0.3">
      <c r="A21" s="2">
        <v>4</v>
      </c>
      <c r="E21" s="105"/>
    </row>
  </sheetData>
  <mergeCells count="3">
    <mergeCell ref="B5:B7"/>
    <mergeCell ref="B8:B14"/>
    <mergeCell ref="E19:E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25"/>
  <sheetViews>
    <sheetView workbookViewId="0">
      <selection activeCell="E20" sqref="E20"/>
    </sheetView>
  </sheetViews>
  <sheetFormatPr defaultRowHeight="14.4" x14ac:dyDescent="0.3"/>
  <cols>
    <col min="1" max="1" width="13.109375" customWidth="1"/>
    <col min="2" max="2" width="24.88671875" customWidth="1"/>
    <col min="3" max="3" width="18.33203125" customWidth="1"/>
    <col min="4" max="4" width="16.5546875" customWidth="1"/>
    <col min="5" max="5" width="18.33203125" customWidth="1"/>
    <col min="6" max="6" width="16" customWidth="1"/>
  </cols>
  <sheetData>
    <row r="2" spans="1:12" x14ac:dyDescent="0.3">
      <c r="A2" s="55" t="s">
        <v>27</v>
      </c>
      <c r="B2" s="55" t="s">
        <v>23</v>
      </c>
      <c r="C2" s="55" t="s">
        <v>2</v>
      </c>
      <c r="D2" s="54" t="s">
        <v>29</v>
      </c>
      <c r="E2" s="54" t="s">
        <v>28</v>
      </c>
      <c r="L2" s="87"/>
    </row>
    <row r="3" spans="1:12" x14ac:dyDescent="0.3">
      <c r="A3" s="51" t="s">
        <v>214</v>
      </c>
      <c r="B3" s="59" t="s">
        <v>217</v>
      </c>
      <c r="C3" s="47" t="s">
        <v>220</v>
      </c>
      <c r="D3" s="40">
        <v>1</v>
      </c>
      <c r="E3" s="38">
        <v>0</v>
      </c>
      <c r="L3" s="87"/>
    </row>
    <row r="4" spans="1:12" x14ac:dyDescent="0.3">
      <c r="A4" s="41"/>
      <c r="B4" s="74"/>
      <c r="C4" s="46"/>
      <c r="D4" s="40">
        <v>50</v>
      </c>
      <c r="E4" s="38">
        <v>51</v>
      </c>
      <c r="L4" s="87"/>
    </row>
    <row r="5" spans="1:12" x14ac:dyDescent="0.3">
      <c r="A5" s="51" t="s">
        <v>215</v>
      </c>
      <c r="B5" s="59" t="s">
        <v>218</v>
      </c>
      <c r="C5" s="47" t="s">
        <v>221</v>
      </c>
      <c r="D5" s="40">
        <v>1</v>
      </c>
      <c r="E5" s="38">
        <v>0</v>
      </c>
      <c r="L5" s="87"/>
    </row>
    <row r="6" spans="1:12" x14ac:dyDescent="0.3">
      <c r="A6" s="41"/>
      <c r="B6" s="74"/>
      <c r="C6" s="46"/>
      <c r="D6" s="40">
        <v>50</v>
      </c>
      <c r="E6" s="38">
        <v>51</v>
      </c>
      <c r="L6" s="87"/>
    </row>
    <row r="7" spans="1:12" x14ac:dyDescent="0.3">
      <c r="A7" s="51" t="s">
        <v>216</v>
      </c>
      <c r="B7" s="51" t="s">
        <v>219</v>
      </c>
      <c r="C7" s="47" t="s">
        <v>222</v>
      </c>
      <c r="D7" s="40">
        <v>1</v>
      </c>
      <c r="E7" s="38">
        <v>0</v>
      </c>
      <c r="L7" s="87"/>
    </row>
    <row r="8" spans="1:12" x14ac:dyDescent="0.3">
      <c r="A8" s="41"/>
      <c r="B8" s="41"/>
      <c r="C8" s="46"/>
      <c r="D8" s="40">
        <v>50</v>
      </c>
      <c r="E8" s="38">
        <v>51</v>
      </c>
      <c r="L8" s="87"/>
    </row>
    <row r="9" spans="1:12" x14ac:dyDescent="0.3">
      <c r="A9" s="1" t="s">
        <v>7</v>
      </c>
      <c r="L9" s="87"/>
    </row>
    <row r="10" spans="1:12" x14ac:dyDescent="0.3">
      <c r="L10" s="87"/>
    </row>
    <row r="11" spans="1:12" x14ac:dyDescent="0.3">
      <c r="A11" s="54" t="s">
        <v>8</v>
      </c>
      <c r="B11" s="54" t="s">
        <v>214</v>
      </c>
      <c r="C11" s="54" t="s">
        <v>215</v>
      </c>
      <c r="D11" s="54" t="s">
        <v>216</v>
      </c>
      <c r="E11" s="54" t="s">
        <v>9</v>
      </c>
      <c r="F11" s="54" t="s">
        <v>223</v>
      </c>
      <c r="G11" s="54" t="s">
        <v>224</v>
      </c>
      <c r="L11" s="87"/>
    </row>
    <row r="12" spans="1:12" x14ac:dyDescent="0.3">
      <c r="A12" s="91">
        <v>1</v>
      </c>
      <c r="B12" s="91">
        <v>1</v>
      </c>
      <c r="C12" s="91">
        <v>2</v>
      </c>
      <c r="D12" s="91">
        <v>3</v>
      </c>
      <c r="E12" s="91">
        <v>3</v>
      </c>
      <c r="F12" s="91">
        <v>3</v>
      </c>
      <c r="G12" s="91" t="s">
        <v>250</v>
      </c>
      <c r="L12" s="87"/>
    </row>
    <row r="13" spans="1:12" x14ac:dyDescent="0.3">
      <c r="A13" s="91">
        <v>2</v>
      </c>
      <c r="B13" s="91">
        <v>1</v>
      </c>
      <c r="C13" s="91">
        <v>3</v>
      </c>
      <c r="D13" s="91">
        <v>2</v>
      </c>
      <c r="E13" s="91">
        <v>3</v>
      </c>
      <c r="F13" s="91">
        <v>3</v>
      </c>
      <c r="G13" s="91" t="s">
        <v>250</v>
      </c>
      <c r="L13" s="87"/>
    </row>
    <row r="14" spans="1:12" x14ac:dyDescent="0.3">
      <c r="A14" s="91">
        <v>3</v>
      </c>
      <c r="B14" s="91">
        <v>3</v>
      </c>
      <c r="C14" s="91">
        <v>2</v>
      </c>
      <c r="D14" s="91">
        <v>1</v>
      </c>
      <c r="E14" s="91">
        <v>3</v>
      </c>
      <c r="F14" s="91">
        <v>3</v>
      </c>
      <c r="G14" s="91" t="s">
        <v>250</v>
      </c>
      <c r="L14" s="87"/>
    </row>
    <row r="15" spans="1:12" x14ac:dyDescent="0.3">
      <c r="A15" s="91">
        <v>4</v>
      </c>
      <c r="B15" s="92">
        <v>1</v>
      </c>
      <c r="C15" s="92">
        <v>2</v>
      </c>
      <c r="D15" s="92">
        <v>-3</v>
      </c>
      <c r="E15" s="92">
        <v>0</v>
      </c>
      <c r="F15" s="92">
        <v>0</v>
      </c>
      <c r="G15" s="91" t="s">
        <v>250</v>
      </c>
      <c r="L15" s="87"/>
    </row>
    <row r="16" spans="1:12" x14ac:dyDescent="0.3">
      <c r="A16" s="91">
        <v>5</v>
      </c>
      <c r="B16" s="92">
        <v>1</v>
      </c>
      <c r="C16" s="92">
        <v>-3</v>
      </c>
      <c r="D16" s="92">
        <v>2</v>
      </c>
      <c r="E16" s="92">
        <v>0</v>
      </c>
      <c r="F16" s="92">
        <v>0</v>
      </c>
      <c r="G16" s="91" t="s">
        <v>250</v>
      </c>
    </row>
    <row r="17" spans="1:7" x14ac:dyDescent="0.3">
      <c r="A17" s="91">
        <v>6</v>
      </c>
      <c r="B17" s="92">
        <v>-3</v>
      </c>
      <c r="C17" s="92">
        <v>2</v>
      </c>
      <c r="D17" s="92">
        <v>1</v>
      </c>
      <c r="E17" s="92">
        <v>0</v>
      </c>
      <c r="F17" s="92">
        <v>0</v>
      </c>
      <c r="G17" s="91" t="s">
        <v>250</v>
      </c>
    </row>
    <row r="18" spans="1:7" x14ac:dyDescent="0.3">
      <c r="A18" s="91">
        <v>7</v>
      </c>
      <c r="B18" s="93">
        <v>50</v>
      </c>
      <c r="C18" s="93">
        <v>50</v>
      </c>
      <c r="D18" s="93">
        <v>50</v>
      </c>
      <c r="E18" s="93">
        <v>50</v>
      </c>
      <c r="F18" s="93">
        <v>50</v>
      </c>
      <c r="G18" s="91" t="s">
        <v>250</v>
      </c>
    </row>
    <row r="19" spans="1:7" x14ac:dyDescent="0.3">
      <c r="A19" s="91">
        <v>8</v>
      </c>
      <c r="B19" s="93">
        <v>1</v>
      </c>
      <c r="C19" s="93">
        <v>1</v>
      </c>
      <c r="D19" s="93">
        <v>1</v>
      </c>
      <c r="E19" s="93">
        <v>1</v>
      </c>
      <c r="F19" s="93">
        <v>1</v>
      </c>
      <c r="G19" s="91" t="s">
        <v>250</v>
      </c>
    </row>
    <row r="20" spans="1:7" x14ac:dyDescent="0.3">
      <c r="A20" s="91">
        <v>9</v>
      </c>
      <c r="B20" s="38">
        <v>0</v>
      </c>
      <c r="C20" s="38">
        <v>50</v>
      </c>
      <c r="D20" s="38">
        <v>5</v>
      </c>
      <c r="E20" s="38">
        <v>0</v>
      </c>
      <c r="F20" s="38">
        <v>0</v>
      </c>
      <c r="G20" s="91" t="s">
        <v>250</v>
      </c>
    </row>
    <row r="21" spans="1:7" x14ac:dyDescent="0.3">
      <c r="A21" s="91">
        <v>10</v>
      </c>
      <c r="B21" s="38">
        <v>51</v>
      </c>
      <c r="C21" s="38">
        <v>50</v>
      </c>
      <c r="D21" s="38">
        <v>5</v>
      </c>
      <c r="E21" s="38">
        <v>0</v>
      </c>
      <c r="F21" s="89">
        <v>51</v>
      </c>
      <c r="G21" s="91" t="s">
        <v>251</v>
      </c>
    </row>
    <row r="22" spans="1:7" x14ac:dyDescent="0.3">
      <c r="A22" s="91">
        <v>11</v>
      </c>
      <c r="B22" s="38">
        <v>5</v>
      </c>
      <c r="C22" s="38">
        <v>0</v>
      </c>
      <c r="D22" s="38">
        <v>5</v>
      </c>
      <c r="E22" s="38">
        <v>0</v>
      </c>
      <c r="F22" s="38">
        <v>0</v>
      </c>
      <c r="G22" s="91" t="s">
        <v>250</v>
      </c>
    </row>
    <row r="23" spans="1:7" x14ac:dyDescent="0.3">
      <c r="A23" s="91">
        <v>12</v>
      </c>
      <c r="B23" s="38">
        <v>5</v>
      </c>
      <c r="C23" s="38">
        <v>51</v>
      </c>
      <c r="D23" s="38">
        <v>5</v>
      </c>
      <c r="E23" s="38">
        <v>0</v>
      </c>
      <c r="F23" s="38">
        <v>51</v>
      </c>
      <c r="G23" s="91" t="s">
        <v>251</v>
      </c>
    </row>
    <row r="24" spans="1:7" x14ac:dyDescent="0.3">
      <c r="A24" s="91">
        <v>13</v>
      </c>
      <c r="B24" s="38">
        <v>5</v>
      </c>
      <c r="C24" s="38">
        <v>5</v>
      </c>
      <c r="D24" s="38">
        <v>0</v>
      </c>
      <c r="E24" s="38">
        <v>0</v>
      </c>
      <c r="F24" s="38">
        <v>0</v>
      </c>
      <c r="G24" s="91" t="s">
        <v>250</v>
      </c>
    </row>
    <row r="25" spans="1:7" x14ac:dyDescent="0.3">
      <c r="A25" s="91">
        <v>14</v>
      </c>
      <c r="B25" s="38">
        <v>5</v>
      </c>
      <c r="C25" s="38">
        <v>5</v>
      </c>
      <c r="D25" s="38">
        <v>51</v>
      </c>
      <c r="E25" s="38">
        <v>0</v>
      </c>
      <c r="F25" s="38">
        <v>51</v>
      </c>
      <c r="G25" s="91" t="s">
        <v>251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C23" sqref="C23"/>
    </sheetView>
  </sheetViews>
  <sheetFormatPr defaultRowHeight="14.4" x14ac:dyDescent="0.3"/>
  <cols>
    <col min="1" max="1" width="21.5546875" customWidth="1"/>
    <col min="2" max="2" width="25.33203125" customWidth="1"/>
    <col min="3" max="3" width="21.6640625" customWidth="1"/>
    <col min="4" max="4" width="8.44140625" customWidth="1"/>
    <col min="5" max="5" width="21.5546875" customWidth="1"/>
    <col min="6" max="6" width="21.44140625" customWidth="1"/>
    <col min="7" max="7" width="13.109375" customWidth="1"/>
  </cols>
  <sheetData>
    <row r="1" spans="1:7" x14ac:dyDescent="0.3">
      <c r="A1" s="1" t="s">
        <v>13</v>
      </c>
    </row>
    <row r="3" spans="1:7" x14ac:dyDescent="0.3">
      <c r="A3" s="96" t="s">
        <v>27</v>
      </c>
      <c r="B3" s="107" t="s">
        <v>23</v>
      </c>
      <c r="C3" s="108"/>
    </row>
    <row r="4" spans="1:7" x14ac:dyDescent="0.3">
      <c r="A4" s="33" t="s">
        <v>214</v>
      </c>
      <c r="B4" s="78" t="s">
        <v>252</v>
      </c>
      <c r="C4" s="4" t="s">
        <v>254</v>
      </c>
    </row>
    <row r="5" spans="1:7" x14ac:dyDescent="0.3">
      <c r="A5" s="33" t="s">
        <v>215</v>
      </c>
      <c r="B5" s="106" t="s">
        <v>253</v>
      </c>
      <c r="C5" s="4" t="s">
        <v>255</v>
      </c>
    </row>
    <row r="6" spans="1:7" x14ac:dyDescent="0.3">
      <c r="A6" s="33" t="s">
        <v>216</v>
      </c>
      <c r="B6" s="106"/>
      <c r="C6" s="4" t="s">
        <v>256</v>
      </c>
    </row>
    <row r="7" spans="1:7" x14ac:dyDescent="0.3">
      <c r="A7" s="33"/>
      <c r="B7" s="38" t="s">
        <v>257</v>
      </c>
      <c r="C7" s="4" t="s">
        <v>258</v>
      </c>
    </row>
    <row r="8" spans="1:7" x14ac:dyDescent="0.3">
      <c r="A8" s="33"/>
      <c r="B8" s="38" t="s">
        <v>259</v>
      </c>
      <c r="C8" s="4" t="s">
        <v>281</v>
      </c>
    </row>
    <row r="9" spans="1:7" x14ac:dyDescent="0.3">
      <c r="A9" s="14"/>
      <c r="B9" s="38" t="s">
        <v>260</v>
      </c>
      <c r="C9" s="4" t="s">
        <v>261</v>
      </c>
    </row>
    <row r="11" spans="1:7" x14ac:dyDescent="0.3">
      <c r="A11" s="54" t="s">
        <v>8</v>
      </c>
      <c r="B11" s="54" t="s">
        <v>214</v>
      </c>
      <c r="C11" s="54" t="s">
        <v>215</v>
      </c>
      <c r="D11" s="54" t="s">
        <v>216</v>
      </c>
      <c r="E11" s="54" t="s">
        <v>9</v>
      </c>
      <c r="F11" s="54" t="s">
        <v>223</v>
      </c>
      <c r="G11" s="54" t="s">
        <v>224</v>
      </c>
    </row>
    <row r="12" spans="1:7" x14ac:dyDescent="0.3">
      <c r="A12" s="38">
        <v>1</v>
      </c>
      <c r="B12" s="38">
        <v>0</v>
      </c>
      <c r="C12" s="38">
        <v>0</v>
      </c>
      <c r="D12" s="38">
        <v>0</v>
      </c>
      <c r="E12" s="78" t="s">
        <v>252</v>
      </c>
      <c r="F12" s="78" t="s">
        <v>252</v>
      </c>
      <c r="G12" s="4" t="s">
        <v>250</v>
      </c>
    </row>
    <row r="13" spans="1:7" x14ac:dyDescent="0.3">
      <c r="A13" s="38">
        <v>2</v>
      </c>
      <c r="B13" s="38">
        <v>0</v>
      </c>
      <c r="C13" s="38">
        <v>0</v>
      </c>
      <c r="D13" s="38">
        <v>1</v>
      </c>
      <c r="E13" s="97" t="s">
        <v>253</v>
      </c>
      <c r="F13" s="97" t="s">
        <v>253</v>
      </c>
      <c r="G13" s="4" t="s">
        <v>250</v>
      </c>
    </row>
    <row r="14" spans="1:7" x14ac:dyDescent="0.3">
      <c r="A14" s="38">
        <v>3</v>
      </c>
      <c r="B14" s="38">
        <v>1</v>
      </c>
      <c r="C14" s="38">
        <v>1</v>
      </c>
      <c r="D14" s="38">
        <v>1</v>
      </c>
      <c r="E14" s="97" t="s">
        <v>253</v>
      </c>
      <c r="F14" s="97" t="s">
        <v>253</v>
      </c>
      <c r="G14" s="4" t="s">
        <v>250</v>
      </c>
    </row>
    <row r="15" spans="1:7" x14ac:dyDescent="0.3">
      <c r="A15" s="38">
        <v>4</v>
      </c>
      <c r="B15" s="56">
        <v>0</v>
      </c>
      <c r="C15" s="56">
        <v>1</v>
      </c>
      <c r="D15" s="56">
        <v>2</v>
      </c>
      <c r="E15" s="97" t="s">
        <v>257</v>
      </c>
      <c r="F15" s="97" t="s">
        <v>257</v>
      </c>
      <c r="G15" s="4" t="s">
        <v>250</v>
      </c>
    </row>
    <row r="16" spans="1:7" x14ac:dyDescent="0.3">
      <c r="A16" s="38">
        <v>5</v>
      </c>
      <c r="B16" s="56">
        <v>2</v>
      </c>
      <c r="C16" s="56">
        <v>4</v>
      </c>
      <c r="D16" s="56">
        <v>2</v>
      </c>
      <c r="E16" s="98" t="s">
        <v>259</v>
      </c>
      <c r="F16" s="98" t="s">
        <v>259</v>
      </c>
      <c r="G16" s="4" t="s">
        <v>250</v>
      </c>
    </row>
    <row r="17" spans="1:7" x14ac:dyDescent="0.3">
      <c r="A17" s="99">
        <v>6</v>
      </c>
      <c r="B17" s="56">
        <v>1</v>
      </c>
      <c r="C17" s="56">
        <v>-4</v>
      </c>
      <c r="D17" s="56">
        <v>3</v>
      </c>
      <c r="E17" s="98" t="s">
        <v>282</v>
      </c>
      <c r="F17" s="98" t="s">
        <v>282</v>
      </c>
      <c r="G17" s="4" t="s">
        <v>250</v>
      </c>
    </row>
  </sheetData>
  <mergeCells count="2">
    <mergeCell ref="B5:B6"/>
    <mergeCell ref="B3:C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3"/>
  <sheetViews>
    <sheetView topLeftCell="A21" workbookViewId="0">
      <selection activeCell="F41" sqref="F41"/>
    </sheetView>
  </sheetViews>
  <sheetFormatPr defaultRowHeight="14.4" x14ac:dyDescent="0.3"/>
  <cols>
    <col min="1" max="1" width="19" customWidth="1"/>
    <col min="2" max="2" width="30.33203125" customWidth="1"/>
    <col min="3" max="3" width="21.44140625" customWidth="1"/>
    <col min="4" max="4" width="15.33203125" customWidth="1"/>
    <col min="5" max="5" width="16.6640625" customWidth="1"/>
    <col min="6" max="6" width="20.5546875" customWidth="1"/>
    <col min="7" max="7" width="13.44140625" customWidth="1"/>
  </cols>
  <sheetData>
    <row r="1" spans="1:5" x14ac:dyDescent="0.3">
      <c r="A1" t="s">
        <v>13</v>
      </c>
    </row>
    <row r="3" spans="1:5" x14ac:dyDescent="0.3">
      <c r="A3" s="55" t="s">
        <v>27</v>
      </c>
      <c r="B3" s="55" t="s">
        <v>23</v>
      </c>
      <c r="C3" s="54" t="s">
        <v>2</v>
      </c>
      <c r="D3" s="54" t="s">
        <v>29</v>
      </c>
      <c r="E3" s="54" t="s">
        <v>28</v>
      </c>
    </row>
    <row r="4" spans="1:5" x14ac:dyDescent="0.3">
      <c r="A4" s="68" t="s">
        <v>145</v>
      </c>
      <c r="B4" s="51" t="s">
        <v>233</v>
      </c>
      <c r="C4" s="40" t="s">
        <v>87</v>
      </c>
      <c r="D4" s="38"/>
      <c r="E4" s="38"/>
    </row>
    <row r="5" spans="1:5" x14ac:dyDescent="0.3">
      <c r="A5" s="68" t="s">
        <v>146</v>
      </c>
      <c r="B5" s="51" t="s">
        <v>234</v>
      </c>
      <c r="C5" s="51" t="s">
        <v>235</v>
      </c>
      <c r="D5" s="38"/>
      <c r="E5" s="38"/>
    </row>
    <row r="6" spans="1:5" x14ac:dyDescent="0.3">
      <c r="A6" s="69"/>
      <c r="B6" s="41" t="s">
        <v>106</v>
      </c>
      <c r="C6" s="40" t="s">
        <v>87</v>
      </c>
      <c r="D6" s="38"/>
      <c r="E6" s="38"/>
    </row>
    <row r="7" spans="1:5" x14ac:dyDescent="0.3">
      <c r="A7" s="68" t="s">
        <v>147</v>
      </c>
      <c r="B7" s="109" t="s">
        <v>149</v>
      </c>
      <c r="C7" s="40"/>
      <c r="D7" s="38">
        <v>0</v>
      </c>
      <c r="E7" s="38">
        <v>-1</v>
      </c>
    </row>
    <row r="8" spans="1:5" x14ac:dyDescent="0.3">
      <c r="A8" s="69"/>
      <c r="B8" s="110"/>
      <c r="C8" s="40"/>
      <c r="D8" s="38">
        <v>50</v>
      </c>
      <c r="E8" s="38"/>
    </row>
    <row r="9" spans="1:5" x14ac:dyDescent="0.3">
      <c r="A9" s="43"/>
      <c r="B9" s="109" t="s">
        <v>150</v>
      </c>
      <c r="C9" s="40"/>
      <c r="D9" s="38">
        <v>51</v>
      </c>
      <c r="E9" s="38"/>
    </row>
    <row r="10" spans="1:5" x14ac:dyDescent="0.3">
      <c r="A10" s="43"/>
      <c r="B10" s="110"/>
      <c r="C10" s="40"/>
      <c r="D10" s="38">
        <v>100</v>
      </c>
      <c r="E10" s="38"/>
    </row>
    <row r="11" spans="1:5" x14ac:dyDescent="0.3">
      <c r="A11" s="43"/>
      <c r="B11" s="109" t="s">
        <v>151</v>
      </c>
      <c r="C11" s="40"/>
      <c r="D11" s="38">
        <v>101</v>
      </c>
      <c r="E11" s="38"/>
    </row>
    <row r="12" spans="1:5" x14ac:dyDescent="0.3">
      <c r="A12" s="43"/>
      <c r="B12" s="110"/>
      <c r="C12" s="40"/>
      <c r="D12" s="38">
        <v>200</v>
      </c>
      <c r="E12" s="38"/>
    </row>
    <row r="13" spans="1:5" x14ac:dyDescent="0.3">
      <c r="A13" s="43"/>
      <c r="B13" s="109" t="s">
        <v>152</v>
      </c>
      <c r="C13" s="40"/>
      <c r="D13" s="38">
        <v>201</v>
      </c>
      <c r="E13" s="38"/>
    </row>
    <row r="14" spans="1:5" x14ac:dyDescent="0.3">
      <c r="A14" s="43"/>
      <c r="B14" s="110"/>
      <c r="C14" s="40"/>
      <c r="D14" s="38">
        <v>300</v>
      </c>
      <c r="E14" s="38"/>
    </row>
    <row r="15" spans="1:5" x14ac:dyDescent="0.3">
      <c r="A15" s="43"/>
      <c r="B15" s="109" t="s">
        <v>153</v>
      </c>
      <c r="C15" s="40"/>
      <c r="D15" s="38">
        <v>301</v>
      </c>
      <c r="E15" s="38"/>
    </row>
    <row r="16" spans="1:5" x14ac:dyDescent="0.3">
      <c r="A16" s="43"/>
      <c r="B16" s="110"/>
      <c r="C16" s="40"/>
      <c r="D16" s="38">
        <v>400</v>
      </c>
      <c r="E16" s="38"/>
    </row>
    <row r="17" spans="1:8" x14ac:dyDescent="0.3">
      <c r="A17" s="43"/>
      <c r="B17" s="109" t="s">
        <v>154</v>
      </c>
      <c r="C17" s="40"/>
      <c r="D17" s="38">
        <v>401</v>
      </c>
      <c r="E17" s="38"/>
    </row>
    <row r="18" spans="1:8" x14ac:dyDescent="0.3">
      <c r="A18" s="45"/>
      <c r="B18" s="110"/>
      <c r="C18" s="40"/>
      <c r="D18" s="38" t="s">
        <v>155</v>
      </c>
      <c r="E18" s="38" t="s">
        <v>156</v>
      </c>
    </row>
    <row r="21" spans="1:8" x14ac:dyDescent="0.3">
      <c r="A21" s="55" t="s">
        <v>8</v>
      </c>
      <c r="B21" s="54" t="s">
        <v>63</v>
      </c>
      <c r="C21" s="54" t="s">
        <v>145</v>
      </c>
      <c r="D21" s="54" t="s">
        <v>146</v>
      </c>
      <c r="E21" s="54" t="s">
        <v>147</v>
      </c>
      <c r="F21" s="54" t="s">
        <v>9</v>
      </c>
      <c r="G21" s="54" t="s">
        <v>223</v>
      </c>
      <c r="H21" s="54" t="s">
        <v>224</v>
      </c>
    </row>
    <row r="22" spans="1:8" x14ac:dyDescent="0.3">
      <c r="A22" s="51">
        <v>1</v>
      </c>
      <c r="B22" s="61" t="s">
        <v>23</v>
      </c>
      <c r="C22" s="38">
        <v>20</v>
      </c>
      <c r="D22" s="38">
        <v>30</v>
      </c>
      <c r="E22" s="38">
        <v>10</v>
      </c>
      <c r="F22" s="57">
        <v>16324</v>
      </c>
      <c r="G22" s="57">
        <v>16324</v>
      </c>
      <c r="H22" s="89" t="s">
        <v>251</v>
      </c>
    </row>
    <row r="23" spans="1:8" x14ac:dyDescent="0.3">
      <c r="A23" s="102">
        <v>2</v>
      </c>
      <c r="B23" s="62"/>
      <c r="C23" s="38">
        <v>20</v>
      </c>
      <c r="D23" s="38">
        <v>80</v>
      </c>
      <c r="E23" s="38">
        <v>60</v>
      </c>
      <c r="F23" s="57">
        <v>98483</v>
      </c>
      <c r="G23" s="57">
        <v>98483</v>
      </c>
      <c r="H23" s="89" t="s">
        <v>251</v>
      </c>
    </row>
    <row r="24" spans="1:8" x14ac:dyDescent="0.3">
      <c r="A24" s="102">
        <v>3</v>
      </c>
      <c r="B24" s="62"/>
      <c r="C24" s="38">
        <v>20</v>
      </c>
      <c r="D24" s="38">
        <v>130</v>
      </c>
      <c r="E24" s="38">
        <v>110</v>
      </c>
      <c r="F24" s="57">
        <v>185581</v>
      </c>
      <c r="G24" s="57">
        <v>185581</v>
      </c>
      <c r="H24" s="89" t="s">
        <v>251</v>
      </c>
    </row>
    <row r="25" spans="1:8" x14ac:dyDescent="0.3">
      <c r="A25" s="102">
        <v>4</v>
      </c>
      <c r="B25" s="62"/>
      <c r="C25" s="38">
        <v>20</v>
      </c>
      <c r="D25" s="38">
        <v>250</v>
      </c>
      <c r="E25" s="38">
        <v>230</v>
      </c>
      <c r="F25" s="57">
        <v>436381</v>
      </c>
      <c r="G25" s="57">
        <v>436381</v>
      </c>
      <c r="H25" s="89" t="s">
        <v>251</v>
      </c>
    </row>
    <row r="26" spans="1:8" x14ac:dyDescent="0.3">
      <c r="A26" s="102">
        <v>5</v>
      </c>
      <c r="B26" s="62"/>
      <c r="C26" s="38">
        <v>20</v>
      </c>
      <c r="D26" s="38">
        <v>350</v>
      </c>
      <c r="E26" s="38">
        <v>330</v>
      </c>
      <c r="F26" s="57">
        <f>(50*1484+50*1533+100*1786+100*2242+30*2503)*1.1</f>
        <v>691614</v>
      </c>
      <c r="G26" s="57">
        <f>(50*1484+50*1533+100*1786+100*2242+30*2503)*1.1</f>
        <v>691614</v>
      </c>
      <c r="H26" s="89" t="s">
        <v>250</v>
      </c>
    </row>
    <row r="27" spans="1:8" x14ac:dyDescent="0.3">
      <c r="A27" s="102">
        <v>6</v>
      </c>
      <c r="B27" s="63"/>
      <c r="C27" s="38">
        <v>20</v>
      </c>
      <c r="D27" s="38">
        <v>450</v>
      </c>
      <c r="E27" s="38">
        <v>410</v>
      </c>
      <c r="F27" s="57">
        <f>(50*1484+50*1533+100*1786+100*2242+100*2503+10*2587)*1.1</f>
        <v>912802.00000000012</v>
      </c>
      <c r="G27" s="57">
        <v>969716</v>
      </c>
      <c r="H27" s="89" t="s">
        <v>251</v>
      </c>
    </row>
    <row r="28" spans="1:8" x14ac:dyDescent="0.3">
      <c r="A28" s="102">
        <v>7</v>
      </c>
      <c r="B28" s="64" t="s">
        <v>2</v>
      </c>
      <c r="C28" s="89">
        <v>-1</v>
      </c>
      <c r="D28" s="38">
        <v>30</v>
      </c>
      <c r="E28" s="38">
        <v>-31</v>
      </c>
      <c r="F28" s="57" t="s">
        <v>236</v>
      </c>
      <c r="G28" s="89"/>
      <c r="H28" s="89"/>
    </row>
    <row r="29" spans="1:8" x14ac:dyDescent="0.3">
      <c r="A29" s="102">
        <v>8</v>
      </c>
      <c r="B29" s="65"/>
      <c r="C29" s="38">
        <v>20</v>
      </c>
      <c r="D29" s="89">
        <v>1</v>
      </c>
      <c r="E29" s="38">
        <v>-19</v>
      </c>
      <c r="F29" s="38" t="s">
        <v>236</v>
      </c>
      <c r="G29" s="89"/>
      <c r="H29" s="89"/>
    </row>
    <row r="30" spans="1:8" x14ac:dyDescent="0.3">
      <c r="A30" s="102">
        <v>9</v>
      </c>
      <c r="B30" s="65"/>
      <c r="C30" s="38">
        <v>20</v>
      </c>
      <c r="D30" s="89">
        <v>-1</v>
      </c>
      <c r="E30" s="38">
        <v>21</v>
      </c>
      <c r="F30" s="57" t="s">
        <v>236</v>
      </c>
      <c r="G30" s="89"/>
      <c r="H30" s="89"/>
    </row>
    <row r="31" spans="1:8" x14ac:dyDescent="0.3">
      <c r="A31" s="102">
        <v>10</v>
      </c>
      <c r="B31" s="61" t="s">
        <v>29</v>
      </c>
      <c r="C31" s="38">
        <v>20</v>
      </c>
      <c r="D31" s="38">
        <v>20</v>
      </c>
      <c r="E31" s="38">
        <v>0</v>
      </c>
      <c r="F31" s="57">
        <v>0</v>
      </c>
      <c r="G31" s="86">
        <v>0</v>
      </c>
      <c r="H31" s="89" t="s">
        <v>250</v>
      </c>
    </row>
    <row r="32" spans="1:8" x14ac:dyDescent="0.3">
      <c r="A32" s="102">
        <v>11</v>
      </c>
      <c r="B32" s="66"/>
      <c r="C32" s="38">
        <v>20</v>
      </c>
      <c r="D32" s="38">
        <v>70</v>
      </c>
      <c r="E32" s="38">
        <v>50</v>
      </c>
      <c r="F32" s="57">
        <f>50*1484*1.1</f>
        <v>81620</v>
      </c>
      <c r="G32" s="86">
        <f>50*1484*1.1</f>
        <v>81620</v>
      </c>
      <c r="H32" s="89" t="s">
        <v>250</v>
      </c>
    </row>
    <row r="33" spans="1:8" x14ac:dyDescent="0.3">
      <c r="A33" s="102">
        <v>12</v>
      </c>
      <c r="B33" s="66"/>
      <c r="C33" s="38">
        <v>20</v>
      </c>
      <c r="D33" s="38">
        <v>71</v>
      </c>
      <c r="E33" s="38">
        <v>51</v>
      </c>
      <c r="F33" s="57">
        <f>(50*1484+1*1533)*1.1</f>
        <v>83306.3</v>
      </c>
      <c r="G33" s="86">
        <f>(50*1484+1*1533)*1.1</f>
        <v>83306.3</v>
      </c>
      <c r="H33" s="89" t="s">
        <v>250</v>
      </c>
    </row>
    <row r="34" spans="1:8" x14ac:dyDescent="0.3">
      <c r="A34" s="102">
        <v>13</v>
      </c>
      <c r="B34" s="66"/>
      <c r="C34" s="38">
        <v>20</v>
      </c>
      <c r="D34" s="38">
        <v>120</v>
      </c>
      <c r="E34" s="38">
        <v>100</v>
      </c>
      <c r="F34" s="57">
        <f>(50*1484+50*1533)*1.1</f>
        <v>165935</v>
      </c>
      <c r="G34" s="86">
        <f>(50*1484+50*1533)*1.1</f>
        <v>165935</v>
      </c>
      <c r="H34" s="89" t="s">
        <v>250</v>
      </c>
    </row>
    <row r="35" spans="1:8" x14ac:dyDescent="0.3">
      <c r="A35" s="102">
        <v>14</v>
      </c>
      <c r="B35" s="66"/>
      <c r="C35" s="38">
        <v>20</v>
      </c>
      <c r="D35" s="38">
        <v>121</v>
      </c>
      <c r="E35" s="38">
        <v>101</v>
      </c>
      <c r="F35" s="57">
        <f>(50*1484+50*1533+1*1786)*1.1</f>
        <v>167899.6</v>
      </c>
      <c r="G35" s="86">
        <f>(50*1484+50*1533+1*1786)*1.1</f>
        <v>167899.6</v>
      </c>
      <c r="H35" s="89" t="s">
        <v>250</v>
      </c>
    </row>
    <row r="36" spans="1:8" x14ac:dyDescent="0.3">
      <c r="A36" s="102">
        <v>15</v>
      </c>
      <c r="B36" s="66"/>
      <c r="C36" s="38">
        <v>20</v>
      </c>
      <c r="D36" s="38">
        <v>220</v>
      </c>
      <c r="E36" s="38">
        <v>200</v>
      </c>
      <c r="F36" s="57">
        <f>(50*1484+50*1533+100*1786)*1.1</f>
        <v>362395.00000000006</v>
      </c>
      <c r="G36" s="57">
        <f>(50*1484+50*1533+100*1786)*1.1</f>
        <v>362395.00000000006</v>
      </c>
      <c r="H36" s="94" t="s">
        <v>251</v>
      </c>
    </row>
    <row r="37" spans="1:8" x14ac:dyDescent="0.3">
      <c r="A37" s="102">
        <v>16</v>
      </c>
      <c r="B37" s="66"/>
      <c r="C37" s="38">
        <v>20</v>
      </c>
      <c r="D37" s="38">
        <v>221</v>
      </c>
      <c r="E37" s="38">
        <v>201</v>
      </c>
      <c r="F37" s="57">
        <f>(50*1484+50*1533+100*1786+1*2242)*1.1</f>
        <v>364861.2</v>
      </c>
      <c r="G37" s="57">
        <f>(50*1484+50*1533+100*1786+1*2242)*1.1</f>
        <v>364861.2</v>
      </c>
      <c r="H37" s="94" t="s">
        <v>250</v>
      </c>
    </row>
    <row r="38" spans="1:8" x14ac:dyDescent="0.3">
      <c r="A38" s="102">
        <v>17</v>
      </c>
      <c r="B38" s="66"/>
      <c r="C38" s="38">
        <v>20</v>
      </c>
      <c r="D38" s="38">
        <v>320</v>
      </c>
      <c r="E38" s="38">
        <v>300</v>
      </c>
      <c r="F38" s="57">
        <f>(50*1484+50*1533+100*1786+100*2242)*1.1</f>
        <v>609015</v>
      </c>
      <c r="G38" s="57">
        <f>(50*1484+50*1533+100*1786+100*2242)*1.1</f>
        <v>609015</v>
      </c>
      <c r="H38" s="94" t="s">
        <v>250</v>
      </c>
    </row>
    <row r="39" spans="1:8" x14ac:dyDescent="0.3">
      <c r="A39" s="102">
        <v>18</v>
      </c>
      <c r="B39" s="66"/>
      <c r="C39" s="38">
        <v>20</v>
      </c>
      <c r="D39" s="38">
        <v>321</v>
      </c>
      <c r="E39" s="38">
        <v>301</v>
      </c>
      <c r="F39" s="57">
        <f>(50*1484+50*1533+100*1786+100*2242+1*2503)*1.1</f>
        <v>611768.30000000005</v>
      </c>
      <c r="G39" s="57">
        <f>(50*1484+50*1533+100*1786+100*2242+1*2503)*1.1</f>
        <v>611768.30000000005</v>
      </c>
      <c r="H39" s="95" t="s">
        <v>250</v>
      </c>
    </row>
    <row r="40" spans="1:8" x14ac:dyDescent="0.3">
      <c r="A40" s="102">
        <v>19</v>
      </c>
      <c r="B40" s="66"/>
      <c r="C40" s="38">
        <v>20</v>
      </c>
      <c r="D40" s="38">
        <v>420</v>
      </c>
      <c r="E40" s="38">
        <v>400</v>
      </c>
      <c r="F40" s="57">
        <f>(50*1484+50*1533+100*1786+100*2242+100*2503)*1.1</f>
        <v>884345.00000000012</v>
      </c>
      <c r="G40" s="57">
        <f>(50*1484+50*1533+100*1786+100*2242+100*2503)*1.1</f>
        <v>884345.00000000012</v>
      </c>
      <c r="H40" s="95" t="s">
        <v>251</v>
      </c>
    </row>
    <row r="41" spans="1:8" x14ac:dyDescent="0.3">
      <c r="A41" s="102">
        <v>20</v>
      </c>
      <c r="B41" s="66"/>
      <c r="C41" s="38">
        <v>20</v>
      </c>
      <c r="D41" s="38">
        <v>421</v>
      </c>
      <c r="E41" s="38">
        <v>401</v>
      </c>
      <c r="F41" s="57">
        <f>(50*1484+50*1533+100*1786+100*2242+100*2503+1*2587)*1.1</f>
        <v>887190.70000000007</v>
      </c>
      <c r="G41" s="57">
        <f>(50*1484+50*1533+100*1786+100*2242+100*2503)*1.1</f>
        <v>884345.00000000012</v>
      </c>
      <c r="H41" s="95" t="s">
        <v>251</v>
      </c>
    </row>
    <row r="42" spans="1:8" x14ac:dyDescent="0.3">
      <c r="A42" s="102">
        <v>21</v>
      </c>
      <c r="B42" s="67"/>
      <c r="C42" s="38">
        <v>20</v>
      </c>
      <c r="D42" s="38">
        <v>19</v>
      </c>
      <c r="E42" s="56">
        <v>-1</v>
      </c>
      <c r="F42" s="57" t="s">
        <v>236</v>
      </c>
      <c r="G42" s="4"/>
      <c r="H42" s="4"/>
    </row>
    <row r="43" spans="1:8" x14ac:dyDescent="0.3">
      <c r="A43" s="102">
        <v>22</v>
      </c>
      <c r="B43" s="60" t="s">
        <v>28</v>
      </c>
      <c r="C43" s="38">
        <v>20</v>
      </c>
      <c r="D43" s="38" t="s">
        <v>157</v>
      </c>
      <c r="E43" s="38" t="s">
        <v>155</v>
      </c>
      <c r="F43" s="57" t="s">
        <v>236</v>
      </c>
      <c r="G43" s="4"/>
      <c r="H43" s="4"/>
    </row>
  </sheetData>
  <mergeCells count="6">
    <mergeCell ref="B17:B18"/>
    <mergeCell ref="B7:B8"/>
    <mergeCell ref="B9:B10"/>
    <mergeCell ref="B11:B12"/>
    <mergeCell ref="B13:B14"/>
    <mergeCell ref="B15:B1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Bài 1</vt:lpstr>
      <vt:lpstr>Bài 2</vt:lpstr>
      <vt:lpstr>Bài 3</vt:lpstr>
      <vt:lpstr>Bài 4</vt:lpstr>
      <vt:lpstr>bài 5</vt:lpstr>
      <vt:lpstr>Bài 6,</vt:lpstr>
      <vt:lpstr>Max(XOngcode)DataDriven</vt:lpstr>
      <vt:lpstr>Bài 7(XongCode)</vt:lpstr>
      <vt:lpstr>Bài 8DataDriven</vt:lpstr>
      <vt:lpstr>9(XongCode)DataDriven</vt:lpstr>
      <vt:lpstr>Bài 10XongCode</vt:lpstr>
      <vt:lpstr>11(XongCode)DataDriven</vt:lpstr>
      <vt:lpstr>Bài 12(Nop)</vt:lpstr>
      <vt:lpstr>Bài 13</vt:lpstr>
      <vt:lpstr>Bài 14(NOP)</vt:lpstr>
      <vt:lpstr>Bài 15</vt:lpstr>
      <vt:lpstr>Bài 16(CHC)</vt:lpstr>
      <vt:lpstr>Bài 17(CHC)</vt:lpstr>
      <vt:lpstr>Bài 18(CHC)</vt:lpstr>
      <vt:lpstr>Bài 19(CHC)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Glen</cp:lastModifiedBy>
  <dcterms:created xsi:type="dcterms:W3CDTF">2020-05-20T13:10:49Z</dcterms:created>
  <dcterms:modified xsi:type="dcterms:W3CDTF">2020-06-27T06:44:10Z</dcterms:modified>
</cp:coreProperties>
</file>