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en ROGER\Desktop\Stage 2A\"/>
    </mc:Choice>
  </mc:AlternateContent>
  <xr:revisionPtr revIDLastSave="0" documentId="8_{B6BD22F5-B087-48DC-8034-E7906B2744CB}" xr6:coauthVersionLast="47" xr6:coauthVersionMax="47" xr10:uidLastSave="{00000000-0000-0000-0000-000000000000}"/>
  <bookViews>
    <workbookView xWindow="-108" yWindow="-108" windowWidth="23256" windowHeight="12456" activeTab="1" xr2:uid="{303E7620-EECD-43E9-A35B-075DDDB1B3CA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5" i="1" l="1"/>
  <c r="Z9" i="1"/>
  <c r="Z8" i="1"/>
  <c r="Z23" i="1"/>
  <c r="Y23" i="1"/>
  <c r="W23" i="1"/>
  <c r="Z20" i="2"/>
  <c r="Y20" i="2"/>
  <c r="X20" i="2"/>
  <c r="Y10" i="2"/>
  <c r="Z10" i="2" s="1"/>
  <c r="Z11" i="2" s="1"/>
  <c r="Y8" i="2"/>
  <c r="Z8" i="2" s="1"/>
  <c r="Z9" i="2" s="1"/>
  <c r="Y5" i="2"/>
  <c r="Z5" i="2" s="1"/>
  <c r="Y6" i="2"/>
  <c r="Z6" i="2" s="1"/>
  <c r="Y4" i="2"/>
  <c r="Z4" i="2" s="1"/>
  <c r="Z11" i="1"/>
  <c r="Y24" i="1"/>
  <c r="Z24" i="1" s="1"/>
  <c r="Y10" i="1"/>
  <c r="Z10" i="1" s="1"/>
  <c r="Y8" i="1"/>
  <c r="Y5" i="1"/>
  <c r="Z5" i="1" s="1"/>
  <c r="Y6" i="1"/>
  <c r="Z6" i="1" s="1"/>
  <c r="Y4" i="1"/>
  <c r="Z4" i="1" s="1"/>
  <c r="Z7" i="2" l="1"/>
  <c r="Z7" i="1"/>
</calcChain>
</file>

<file path=xl/sharedStrings.xml><?xml version="1.0" encoding="utf-8"?>
<sst xmlns="http://schemas.openxmlformats.org/spreadsheetml/2006/main" count="121" uniqueCount="30">
  <si>
    <t>IA11</t>
  </si>
  <si>
    <t>Ordinateurs Portables</t>
  </si>
  <si>
    <t>DELL SAS</t>
  </si>
  <si>
    <t>HP FRANCE SAS</t>
  </si>
  <si>
    <t>ECONOCOM PRODUCTS &amp; SOLUTIONS</t>
  </si>
  <si>
    <t>Total fournisseurs confondus</t>
  </si>
  <si>
    <t>IA12</t>
  </si>
  <si>
    <t>Autres Appareils Mobiles (tablettes Et Ordinateurs Ultraportables)</t>
  </si>
  <si>
    <t>INMAC WSTORE - MISCO</t>
  </si>
  <si>
    <t>IA21</t>
  </si>
  <si>
    <t>Imprimantes</t>
  </si>
  <si>
    <t>STAPLES FRANCE - JPG SAS - JPG</t>
  </si>
  <si>
    <t>UGAP - UNION DES GROUPEMENTS D'ACHATS PUBLICS</t>
  </si>
  <si>
    <t>CONRAD ELECTRONIC FRANCE</t>
  </si>
  <si>
    <t>IA24</t>
  </si>
  <si>
    <t>Autre Materiel Informatique Peripherique (ecrans, Claviers, Souris,)</t>
  </si>
  <si>
    <t>CUBEEK 3D - A BRAND OF SEICA</t>
  </si>
  <si>
    <t>RS ET RADIOSPARES - RS COMPONENTS SAS</t>
  </si>
  <si>
    <t>JM BRUNEAU</t>
  </si>
  <si>
    <t>GROUPE LDLC- FRE - MULTI EXPEDITIONS MAGINEA - HARDWARE.FR</t>
  </si>
  <si>
    <t>IA33</t>
  </si>
  <si>
    <t>Serveurs Pour Le Calcul Ou L'exploitation De Donnees Scientifiques</t>
  </si>
  <si>
    <t>HEWLETT PACKARD FRANCE</t>
  </si>
  <si>
    <t>Estimation PU</t>
  </si>
  <si>
    <t>Quantité</t>
  </si>
  <si>
    <t>REMARKABLE AS</t>
  </si>
  <si>
    <t>GA INTERNATIONAL INC</t>
  </si>
  <si>
    <t>THOMANN GMBH - VERSANDCENTER TREPPENDORF</t>
  </si>
  <si>
    <t>ABOUTBATTERIES.COM</t>
  </si>
  <si>
    <t>AMAZON BUSINESS EU SARL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</si>
</sst>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"/>
  </numFmts>
  <fonts count="3" x14ac:knownFonts="1">
    <font>
      <sz val="11"/>
      <color theme="1"/>
      <name val="Aptos Narrow"/>
      <family val="2"/>
      <scheme val="minor"/>
    </font>
    <font>
      <b/>
      <sz val="9"/>
      <color indexed="9"/>
      <name val="sans-serif"/>
    </font>
    <font>
      <sz val="9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rgb="FF70A6C9"/>
        <bgColor indexed="64"/>
      </patternFill>
    </fill>
    <fill>
      <patternFill patternType="solid">
        <fgColor rgb="FFD2EBF1"/>
        <bgColor indexed="64"/>
      </patternFill>
    </fill>
  </fills>
  <borders count="9">
    <border>
      <left/>
      <right/>
      <top/>
      <bottom/>
      <diagonal/>
    </border>
    <border>
      <left style="thin">
        <color rgb="FF446C7F"/>
      </left>
      <right/>
      <top style="thin">
        <color rgb="FF446C7F"/>
      </top>
      <bottom style="thin">
        <color rgb="FF446C7F"/>
      </bottom>
      <diagonal/>
    </border>
    <border>
      <left/>
      <right/>
      <top style="thin">
        <color rgb="FF446C7F"/>
      </top>
      <bottom style="thin">
        <color rgb="FF446C7F"/>
      </bottom>
      <diagonal/>
    </border>
    <border>
      <left/>
      <right style="thin">
        <color rgb="FF446C7F"/>
      </right>
      <top style="thin">
        <color rgb="FF446C7F"/>
      </top>
      <bottom style="thin">
        <color rgb="FF446C7F"/>
      </bottom>
      <diagonal/>
    </border>
    <border>
      <left style="thin">
        <color rgb="FF446C7F"/>
      </left>
      <right style="thin">
        <color rgb="FF446C7F"/>
      </right>
      <top style="thin">
        <color rgb="FF446C7F"/>
      </top>
      <bottom style="thin">
        <color rgb="FF446C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right" vertical="top" wrapText="1"/>
    </xf>
    <xf numFmtId="0" fontId="0" fillId="0" borderId="0" xfId="0"/>
    <xf numFmtId="0" fontId="2" fillId="3" borderId="4" xfId="0" applyFont="1" applyFill="1" applyBorder="1" applyAlignment="1">
      <alignment horizontal="right" vertical="top" wrapText="1"/>
    </xf>
    <xf numFmtId="170" fontId="2" fillId="3" borderId="4" xfId="0" applyNumberFormat="1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170" fontId="1" fillId="2" borderId="5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170" fontId="2" fillId="3" borderId="1" xfId="0" applyNumberFormat="1" applyFont="1" applyFill="1" applyBorder="1" applyAlignment="1">
      <alignment horizontal="right" vertical="top" wrapText="1"/>
    </xf>
    <xf numFmtId="170" fontId="2" fillId="3" borderId="2" xfId="0" applyNumberFormat="1" applyFont="1" applyFill="1" applyBorder="1" applyAlignment="1">
      <alignment horizontal="right" vertical="top" wrapText="1"/>
    </xf>
    <xf numFmtId="170" fontId="2" fillId="3" borderId="3" xfId="0" applyNumberFormat="1" applyFont="1" applyFill="1" applyBorder="1" applyAlignment="1">
      <alignment horizontal="right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170" fontId="1" fillId="2" borderId="6" xfId="0" applyNumberFormat="1" applyFont="1" applyFill="1" applyBorder="1" applyAlignment="1">
      <alignment horizontal="right" vertical="center" wrapText="1"/>
    </xf>
    <xf numFmtId="170" fontId="1" fillId="2" borderId="7" xfId="0" applyNumberFormat="1" applyFont="1" applyFill="1" applyBorder="1" applyAlignment="1">
      <alignment horizontal="right" vertical="center" wrapText="1"/>
    </xf>
    <xf numFmtId="170" fontId="1" fillId="2" borderId="8" xfId="0" applyNumberFormat="1" applyFont="1" applyFill="1" applyBorder="1" applyAlignment="1">
      <alignment horizontal="right" vertical="center" wrapText="1"/>
    </xf>
    <xf numFmtId="170" fontId="2" fillId="3" borderId="0" xfId="0" applyNumberFormat="1" applyFont="1" applyFill="1" applyBorder="1" applyAlignment="1">
      <alignment horizontal="right" vertical="top" wrapText="1"/>
    </xf>
    <xf numFmtId="0" fontId="0" fillId="0" borderId="0" xfId="0"/>
    <xf numFmtId="0" fontId="2" fillId="3" borderId="4" xfId="0" applyFont="1" applyFill="1" applyBorder="1" applyAlignment="1">
      <alignment horizontal="right" vertical="top" wrapText="1"/>
    </xf>
    <xf numFmtId="170" fontId="2" fillId="3" borderId="4" xfId="0" applyNumberFormat="1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170" fontId="1" fillId="2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1917-2E82-482B-9B6A-DE3E41E544D0}">
  <dimension ref="A1:Z25"/>
  <sheetViews>
    <sheetView topLeftCell="A16" zoomScale="63" workbookViewId="0">
      <selection activeCell="AA23" sqref="AA23"/>
    </sheetView>
  </sheetViews>
  <sheetFormatPr baseColWidth="10" defaultRowHeight="14.4" x14ac:dyDescent="0.3"/>
  <cols>
    <col min="24" max="24" width="14.88671875" bestFit="1" customWidth="1"/>
  </cols>
  <sheetData>
    <row r="1" spans="1:26" s="2" customFormat="1" x14ac:dyDescent="0.3"/>
    <row r="2" spans="1:26" s="2" customFormat="1" x14ac:dyDescent="0.3"/>
    <row r="3" spans="1:26" s="2" customFormat="1" x14ac:dyDescent="0.3">
      <c r="X3" s="2" t="s">
        <v>23</v>
      </c>
      <c r="Z3" s="2" t="s">
        <v>24</v>
      </c>
    </row>
    <row r="4" spans="1:26" x14ac:dyDescent="0.3">
      <c r="A4" s="3" t="s">
        <v>0</v>
      </c>
      <c r="B4" s="1" t="s">
        <v>1</v>
      </c>
      <c r="C4" s="7"/>
      <c r="D4" s="8"/>
      <c r="E4" s="3" t="s">
        <v>2</v>
      </c>
      <c r="F4" s="4">
        <v>2781.6</v>
      </c>
      <c r="G4" s="4">
        <v>0</v>
      </c>
      <c r="H4" s="4">
        <v>0</v>
      </c>
      <c r="I4" s="9">
        <v>0</v>
      </c>
      <c r="J4" s="10"/>
      <c r="K4" s="11"/>
      <c r="L4" s="9">
        <v>0</v>
      </c>
      <c r="M4" s="10"/>
      <c r="N4" s="10"/>
      <c r="O4" s="11"/>
      <c r="P4" s="9">
        <v>2781.6</v>
      </c>
      <c r="Q4" s="11"/>
      <c r="R4" s="4">
        <v>0</v>
      </c>
      <c r="S4" s="4">
        <v>0</v>
      </c>
      <c r="T4" s="4">
        <v>0</v>
      </c>
      <c r="U4" s="4">
        <v>2781.6</v>
      </c>
      <c r="X4" s="18">
        <v>1000</v>
      </c>
      <c r="Y4">
        <f>U4/X4</f>
        <v>2.7816000000000001</v>
      </c>
      <c r="Z4">
        <f>INT(Y4)</f>
        <v>2</v>
      </c>
    </row>
    <row r="5" spans="1:26" ht="22.8" x14ac:dyDescent="0.3">
      <c r="A5" s="3" t="s">
        <v>0</v>
      </c>
      <c r="B5" s="1" t="s">
        <v>1</v>
      </c>
      <c r="C5" s="7"/>
      <c r="D5" s="8"/>
      <c r="E5" s="3" t="s">
        <v>3</v>
      </c>
      <c r="F5" s="4">
        <v>6607.8</v>
      </c>
      <c r="G5" s="4">
        <v>0</v>
      </c>
      <c r="H5" s="4">
        <v>0</v>
      </c>
      <c r="I5" s="9">
        <v>0</v>
      </c>
      <c r="J5" s="10"/>
      <c r="K5" s="11"/>
      <c r="L5" s="9">
        <v>0</v>
      </c>
      <c r="M5" s="10"/>
      <c r="N5" s="10"/>
      <c r="O5" s="11"/>
      <c r="P5" s="9">
        <v>6607.8</v>
      </c>
      <c r="Q5" s="11"/>
      <c r="R5" s="4">
        <v>0</v>
      </c>
      <c r="S5" s="4">
        <v>0</v>
      </c>
      <c r="T5" s="4">
        <v>0</v>
      </c>
      <c r="U5" s="4">
        <v>6607.8</v>
      </c>
      <c r="X5" s="18">
        <v>1000</v>
      </c>
      <c r="Y5" s="2">
        <f t="shared" ref="Y5:Y10" si="0">U5/X5</f>
        <v>6.6078000000000001</v>
      </c>
      <c r="Z5" s="2">
        <f t="shared" ref="Z5:Z6" si="1">INT(Y5)</f>
        <v>6</v>
      </c>
    </row>
    <row r="6" spans="1:26" ht="45.6" x14ac:dyDescent="0.3">
      <c r="A6" s="3" t="s">
        <v>0</v>
      </c>
      <c r="B6" s="1" t="s">
        <v>1</v>
      </c>
      <c r="C6" s="7"/>
      <c r="D6" s="8"/>
      <c r="E6" s="3" t="s">
        <v>4</v>
      </c>
      <c r="F6" s="4">
        <v>4973.6400000000003</v>
      </c>
      <c r="G6" s="4">
        <v>0</v>
      </c>
      <c r="H6" s="4">
        <v>0</v>
      </c>
      <c r="I6" s="9">
        <v>0</v>
      </c>
      <c r="J6" s="10"/>
      <c r="K6" s="11"/>
      <c r="L6" s="9">
        <v>0</v>
      </c>
      <c r="M6" s="10"/>
      <c r="N6" s="10"/>
      <c r="O6" s="11"/>
      <c r="P6" s="9">
        <v>4973.6400000000003</v>
      </c>
      <c r="Q6" s="11"/>
      <c r="R6" s="4">
        <v>0</v>
      </c>
      <c r="S6" s="4">
        <v>0</v>
      </c>
      <c r="T6" s="4">
        <v>0</v>
      </c>
      <c r="U6" s="4">
        <v>4973.6400000000003</v>
      </c>
      <c r="X6" s="18">
        <v>1000</v>
      </c>
      <c r="Y6" s="2">
        <f t="shared" si="0"/>
        <v>4.9736400000000005</v>
      </c>
      <c r="Z6" s="2">
        <f t="shared" si="1"/>
        <v>4</v>
      </c>
    </row>
    <row r="7" spans="1:26" ht="36" x14ac:dyDescent="0.3">
      <c r="A7" s="5" t="s">
        <v>0</v>
      </c>
      <c r="B7" s="12" t="s">
        <v>1</v>
      </c>
      <c r="C7" s="13"/>
      <c r="D7" s="14"/>
      <c r="E7" s="5" t="s">
        <v>5</v>
      </c>
      <c r="F7" s="6">
        <v>14363.04</v>
      </c>
      <c r="G7" s="6">
        <v>0</v>
      </c>
      <c r="H7" s="6">
        <v>0</v>
      </c>
      <c r="I7" s="15">
        <v>0</v>
      </c>
      <c r="J7" s="16"/>
      <c r="K7" s="17"/>
      <c r="L7" s="15">
        <v>0</v>
      </c>
      <c r="M7" s="16"/>
      <c r="N7" s="16"/>
      <c r="O7" s="17"/>
      <c r="P7" s="15">
        <v>14363.04</v>
      </c>
      <c r="Q7" s="17"/>
      <c r="R7" s="6">
        <v>0</v>
      </c>
      <c r="S7" s="6">
        <v>0</v>
      </c>
      <c r="T7" s="6">
        <v>0</v>
      </c>
      <c r="U7" s="6">
        <v>14363.04</v>
      </c>
      <c r="Y7" s="2"/>
      <c r="Z7">
        <f>SUM(Z4:Z6)</f>
        <v>12</v>
      </c>
    </row>
    <row r="8" spans="1:26" ht="34.200000000000003" x14ac:dyDescent="0.3">
      <c r="A8" s="3" t="s">
        <v>6</v>
      </c>
      <c r="B8" s="1" t="s">
        <v>7</v>
      </c>
      <c r="C8" s="7"/>
      <c r="D8" s="8"/>
      <c r="E8" s="3" t="s">
        <v>8</v>
      </c>
      <c r="F8" s="4">
        <v>0</v>
      </c>
      <c r="G8" s="4">
        <v>0</v>
      </c>
      <c r="H8" s="4">
        <v>0</v>
      </c>
      <c r="I8" s="9">
        <v>0</v>
      </c>
      <c r="J8" s="10"/>
      <c r="K8" s="11"/>
      <c r="L8" s="9">
        <v>599</v>
      </c>
      <c r="M8" s="10"/>
      <c r="N8" s="10"/>
      <c r="O8" s="11"/>
      <c r="P8" s="9">
        <v>599</v>
      </c>
      <c r="Q8" s="11"/>
      <c r="R8" s="4">
        <v>0</v>
      </c>
      <c r="S8" s="4">
        <v>0</v>
      </c>
      <c r="T8" s="4">
        <v>0</v>
      </c>
      <c r="U8" s="4">
        <v>599</v>
      </c>
      <c r="X8" s="18">
        <v>600</v>
      </c>
      <c r="Y8" s="2">
        <f t="shared" si="0"/>
        <v>0.99833333333333329</v>
      </c>
      <c r="Z8">
        <f>IF(Y8&gt;1,Y8,1)</f>
        <v>1</v>
      </c>
    </row>
    <row r="9" spans="1:26" ht="36" x14ac:dyDescent="0.3">
      <c r="A9" s="5" t="s">
        <v>6</v>
      </c>
      <c r="B9" s="12" t="s">
        <v>7</v>
      </c>
      <c r="C9" s="13"/>
      <c r="D9" s="14"/>
      <c r="E9" s="5" t="s">
        <v>5</v>
      </c>
      <c r="F9" s="6">
        <v>0</v>
      </c>
      <c r="G9" s="6">
        <v>0</v>
      </c>
      <c r="H9" s="6">
        <v>0</v>
      </c>
      <c r="I9" s="15">
        <v>0</v>
      </c>
      <c r="J9" s="16"/>
      <c r="K9" s="17"/>
      <c r="L9" s="15">
        <v>599</v>
      </c>
      <c r="M9" s="16"/>
      <c r="N9" s="16"/>
      <c r="O9" s="17"/>
      <c r="P9" s="15">
        <v>599</v>
      </c>
      <c r="Q9" s="17"/>
      <c r="R9" s="6">
        <v>0</v>
      </c>
      <c r="S9" s="6">
        <v>0</v>
      </c>
      <c r="T9" s="6">
        <v>0</v>
      </c>
      <c r="U9" s="6">
        <v>599</v>
      </c>
      <c r="Y9" s="2"/>
      <c r="Z9">
        <f>Z8</f>
        <v>1</v>
      </c>
    </row>
    <row r="10" spans="1:26" ht="45.6" x14ac:dyDescent="0.3">
      <c r="A10" s="3" t="s">
        <v>9</v>
      </c>
      <c r="B10" s="1" t="s">
        <v>10</v>
      </c>
      <c r="C10" s="7"/>
      <c r="D10" s="8"/>
      <c r="E10" s="3" t="s">
        <v>11</v>
      </c>
      <c r="F10" s="4">
        <v>0</v>
      </c>
      <c r="G10" s="4">
        <v>0</v>
      </c>
      <c r="H10" s="4">
        <v>0</v>
      </c>
      <c r="I10" s="9">
        <v>0</v>
      </c>
      <c r="J10" s="10"/>
      <c r="K10" s="11"/>
      <c r="L10" s="9">
        <v>1035.8</v>
      </c>
      <c r="M10" s="10"/>
      <c r="N10" s="10"/>
      <c r="O10" s="11"/>
      <c r="P10" s="9">
        <v>1035.8</v>
      </c>
      <c r="Q10" s="11"/>
      <c r="R10" s="4">
        <v>0</v>
      </c>
      <c r="S10" s="4">
        <v>0</v>
      </c>
      <c r="T10" s="4">
        <v>0</v>
      </c>
      <c r="U10" s="4">
        <v>1035.8</v>
      </c>
      <c r="X10" s="18">
        <v>500</v>
      </c>
      <c r="Y10" s="2">
        <f t="shared" si="0"/>
        <v>2.0716000000000001</v>
      </c>
      <c r="Z10" s="2">
        <f t="shared" ref="Z10" si="2">INT(Y10)</f>
        <v>2</v>
      </c>
    </row>
    <row r="11" spans="1:26" ht="36" x14ac:dyDescent="0.3">
      <c r="A11" s="5" t="s">
        <v>9</v>
      </c>
      <c r="B11" s="12" t="s">
        <v>10</v>
      </c>
      <c r="C11" s="13"/>
      <c r="D11" s="14"/>
      <c r="E11" s="5" t="s">
        <v>5</v>
      </c>
      <c r="F11" s="6">
        <v>0</v>
      </c>
      <c r="G11" s="6">
        <v>0</v>
      </c>
      <c r="H11" s="6">
        <v>0</v>
      </c>
      <c r="I11" s="15">
        <v>0</v>
      </c>
      <c r="J11" s="16"/>
      <c r="K11" s="17"/>
      <c r="L11" s="15">
        <v>1035.8</v>
      </c>
      <c r="M11" s="16"/>
      <c r="N11" s="16"/>
      <c r="O11" s="17"/>
      <c r="P11" s="15">
        <v>1035.8</v>
      </c>
      <c r="Q11" s="17"/>
      <c r="R11" s="6">
        <v>0</v>
      </c>
      <c r="S11" s="6">
        <v>0</v>
      </c>
      <c r="T11" s="6">
        <v>0</v>
      </c>
      <c r="U11" s="6">
        <v>1035.8</v>
      </c>
      <c r="Z11">
        <f>Z10</f>
        <v>2</v>
      </c>
    </row>
    <row r="12" spans="1:26" ht="45.6" x14ac:dyDescent="0.3">
      <c r="A12" s="3" t="s">
        <v>14</v>
      </c>
      <c r="B12" s="1" t="s">
        <v>15</v>
      </c>
      <c r="C12" s="7"/>
      <c r="D12" s="8"/>
      <c r="E12" s="3" t="s">
        <v>4</v>
      </c>
      <c r="F12" s="4">
        <v>1843.54</v>
      </c>
      <c r="G12" s="4">
        <v>0</v>
      </c>
      <c r="H12" s="4">
        <v>0</v>
      </c>
      <c r="I12" s="9">
        <v>0</v>
      </c>
      <c r="J12" s="10"/>
      <c r="K12" s="11"/>
      <c r="L12" s="9">
        <v>0</v>
      </c>
      <c r="M12" s="10"/>
      <c r="N12" s="10"/>
      <c r="O12" s="11"/>
      <c r="P12" s="9">
        <v>1843.54</v>
      </c>
      <c r="Q12" s="11"/>
      <c r="R12" s="4">
        <v>0</v>
      </c>
      <c r="S12" s="4">
        <v>0</v>
      </c>
      <c r="T12" s="4">
        <v>0</v>
      </c>
      <c r="U12" s="4">
        <v>1843.54</v>
      </c>
    </row>
    <row r="13" spans="1:26" ht="45.6" x14ac:dyDescent="0.3">
      <c r="A13" s="3" t="s">
        <v>14</v>
      </c>
      <c r="B13" s="1" t="s">
        <v>15</v>
      </c>
      <c r="C13" s="7"/>
      <c r="D13" s="8"/>
      <c r="E13" s="3" t="s">
        <v>11</v>
      </c>
      <c r="F13" s="4">
        <v>0</v>
      </c>
      <c r="G13" s="4">
        <v>0</v>
      </c>
      <c r="H13" s="4">
        <v>0</v>
      </c>
      <c r="I13" s="9">
        <v>0</v>
      </c>
      <c r="J13" s="10"/>
      <c r="K13" s="11"/>
      <c r="L13" s="9">
        <v>52.52</v>
      </c>
      <c r="M13" s="10"/>
      <c r="N13" s="10"/>
      <c r="O13" s="11"/>
      <c r="P13" s="9">
        <v>52.52</v>
      </c>
      <c r="Q13" s="11"/>
      <c r="R13" s="4">
        <v>0</v>
      </c>
      <c r="S13" s="4">
        <v>0</v>
      </c>
      <c r="T13" s="4">
        <v>0</v>
      </c>
      <c r="U13" s="4">
        <v>52.52</v>
      </c>
    </row>
    <row r="14" spans="1:26" ht="57" x14ac:dyDescent="0.3">
      <c r="A14" s="3" t="s">
        <v>14</v>
      </c>
      <c r="B14" s="1" t="s">
        <v>15</v>
      </c>
      <c r="C14" s="7"/>
      <c r="D14" s="8"/>
      <c r="E14" s="3" t="s">
        <v>12</v>
      </c>
      <c r="F14" s="4">
        <v>73.25</v>
      </c>
      <c r="G14" s="4">
        <v>0</v>
      </c>
      <c r="H14" s="4">
        <v>0</v>
      </c>
      <c r="I14" s="9">
        <v>0</v>
      </c>
      <c r="J14" s="10"/>
      <c r="K14" s="11"/>
      <c r="L14" s="9">
        <v>0</v>
      </c>
      <c r="M14" s="10"/>
      <c r="N14" s="10"/>
      <c r="O14" s="11"/>
      <c r="P14" s="9">
        <v>73.25</v>
      </c>
      <c r="Q14" s="11"/>
      <c r="R14" s="4">
        <v>0</v>
      </c>
      <c r="S14" s="4">
        <v>0</v>
      </c>
      <c r="T14" s="4">
        <v>0</v>
      </c>
      <c r="U14" s="4">
        <v>73.25</v>
      </c>
    </row>
    <row r="15" spans="1:26" ht="34.200000000000003" x14ac:dyDescent="0.3">
      <c r="A15" s="3" t="s">
        <v>14</v>
      </c>
      <c r="B15" s="1" t="s">
        <v>15</v>
      </c>
      <c r="C15" s="7"/>
      <c r="D15" s="8"/>
      <c r="E15" s="3" t="s">
        <v>16</v>
      </c>
      <c r="F15" s="4">
        <v>0</v>
      </c>
      <c r="G15" s="4">
        <v>0</v>
      </c>
      <c r="H15" s="4">
        <v>0</v>
      </c>
      <c r="I15" s="9">
        <v>0</v>
      </c>
      <c r="J15" s="10"/>
      <c r="K15" s="11"/>
      <c r="L15" s="9">
        <v>1090</v>
      </c>
      <c r="M15" s="10"/>
      <c r="N15" s="10"/>
      <c r="O15" s="11"/>
      <c r="P15" s="9">
        <v>1090</v>
      </c>
      <c r="Q15" s="11"/>
      <c r="R15" s="4">
        <v>0</v>
      </c>
      <c r="S15" s="4">
        <v>0</v>
      </c>
      <c r="T15" s="4">
        <v>0</v>
      </c>
      <c r="U15" s="4">
        <v>1090</v>
      </c>
    </row>
    <row r="16" spans="1:26" ht="34.200000000000003" x14ac:dyDescent="0.3">
      <c r="A16" s="3" t="s">
        <v>14</v>
      </c>
      <c r="B16" s="1" t="s">
        <v>15</v>
      </c>
      <c r="C16" s="7"/>
      <c r="D16" s="8"/>
      <c r="E16" s="3" t="s">
        <v>8</v>
      </c>
      <c r="F16" s="4">
        <v>0</v>
      </c>
      <c r="G16" s="4">
        <v>0</v>
      </c>
      <c r="H16" s="4">
        <v>0</v>
      </c>
      <c r="I16" s="9">
        <v>0</v>
      </c>
      <c r="J16" s="10"/>
      <c r="K16" s="11"/>
      <c r="L16" s="9">
        <v>10203.85</v>
      </c>
      <c r="M16" s="10"/>
      <c r="N16" s="10"/>
      <c r="O16" s="11"/>
      <c r="P16" s="9">
        <v>10203.85</v>
      </c>
      <c r="Q16" s="11"/>
      <c r="R16" s="4">
        <v>0</v>
      </c>
      <c r="S16" s="4">
        <v>0</v>
      </c>
      <c r="T16" s="4">
        <v>0</v>
      </c>
      <c r="U16" s="4">
        <v>10203.85</v>
      </c>
    </row>
    <row r="17" spans="1:26" x14ac:dyDescent="0.3">
      <c r="A17" s="3" t="s">
        <v>14</v>
      </c>
      <c r="B17" s="1" t="s">
        <v>15</v>
      </c>
      <c r="C17" s="7"/>
      <c r="D17" s="8"/>
      <c r="E17" s="3" t="s">
        <v>2</v>
      </c>
      <c r="F17" s="4">
        <v>910.01</v>
      </c>
      <c r="G17" s="4">
        <v>0</v>
      </c>
      <c r="H17" s="4">
        <v>0</v>
      </c>
      <c r="I17" s="9">
        <v>0</v>
      </c>
      <c r="J17" s="10"/>
      <c r="K17" s="11"/>
      <c r="L17" s="9">
        <v>0</v>
      </c>
      <c r="M17" s="10"/>
      <c r="N17" s="10"/>
      <c r="O17" s="11"/>
      <c r="P17" s="9">
        <v>910.01</v>
      </c>
      <c r="Q17" s="11"/>
      <c r="R17" s="4">
        <v>0</v>
      </c>
      <c r="S17" s="4">
        <v>0</v>
      </c>
      <c r="T17" s="4">
        <v>0</v>
      </c>
      <c r="U17" s="4">
        <v>910.01</v>
      </c>
    </row>
    <row r="18" spans="1:26" ht="57" x14ac:dyDescent="0.3">
      <c r="A18" s="3" t="s">
        <v>14</v>
      </c>
      <c r="B18" s="1" t="s">
        <v>15</v>
      </c>
      <c r="C18" s="7"/>
      <c r="D18" s="8"/>
      <c r="E18" s="3" t="s">
        <v>17</v>
      </c>
      <c r="F18" s="4">
        <v>0</v>
      </c>
      <c r="G18" s="4">
        <v>0</v>
      </c>
      <c r="H18" s="4">
        <v>0</v>
      </c>
      <c r="I18" s="9">
        <v>0</v>
      </c>
      <c r="J18" s="10"/>
      <c r="K18" s="11"/>
      <c r="L18" s="9">
        <v>59.15</v>
      </c>
      <c r="M18" s="10"/>
      <c r="N18" s="10"/>
      <c r="O18" s="11"/>
      <c r="P18" s="9">
        <v>59.15</v>
      </c>
      <c r="Q18" s="11"/>
      <c r="R18" s="4">
        <v>0</v>
      </c>
      <c r="S18" s="4">
        <v>0</v>
      </c>
      <c r="T18" s="4">
        <v>0</v>
      </c>
      <c r="U18" s="4">
        <v>59.15</v>
      </c>
    </row>
    <row r="19" spans="1:26" x14ac:dyDescent="0.3">
      <c r="A19" s="3" t="s">
        <v>14</v>
      </c>
      <c r="B19" s="1" t="s">
        <v>15</v>
      </c>
      <c r="C19" s="7"/>
      <c r="D19" s="8"/>
      <c r="E19" s="3" t="s">
        <v>18</v>
      </c>
      <c r="F19" s="4">
        <v>0</v>
      </c>
      <c r="G19" s="4">
        <v>0</v>
      </c>
      <c r="H19" s="4">
        <v>0</v>
      </c>
      <c r="I19" s="9">
        <v>0</v>
      </c>
      <c r="J19" s="10"/>
      <c r="K19" s="11"/>
      <c r="L19" s="9">
        <v>21.95</v>
      </c>
      <c r="M19" s="10"/>
      <c r="N19" s="10"/>
      <c r="O19" s="11"/>
      <c r="P19" s="9">
        <v>21.95</v>
      </c>
      <c r="Q19" s="11"/>
      <c r="R19" s="4">
        <v>0</v>
      </c>
      <c r="S19" s="4">
        <v>0</v>
      </c>
      <c r="T19" s="4">
        <v>0</v>
      </c>
      <c r="U19" s="4">
        <v>21.95</v>
      </c>
    </row>
    <row r="20" spans="1:26" ht="22.8" x14ac:dyDescent="0.3">
      <c r="A20" s="3" t="s">
        <v>14</v>
      </c>
      <c r="B20" s="1" t="s">
        <v>15</v>
      </c>
      <c r="C20" s="7"/>
      <c r="D20" s="8"/>
      <c r="E20" s="3" t="s">
        <v>3</v>
      </c>
      <c r="F20" s="4">
        <v>1938.31</v>
      </c>
      <c r="G20" s="4">
        <v>0</v>
      </c>
      <c r="H20" s="4">
        <v>0</v>
      </c>
      <c r="I20" s="9">
        <v>0</v>
      </c>
      <c r="J20" s="10"/>
      <c r="K20" s="11"/>
      <c r="L20" s="9">
        <v>0</v>
      </c>
      <c r="M20" s="10"/>
      <c r="N20" s="10"/>
      <c r="O20" s="11"/>
      <c r="P20" s="9">
        <v>1938.31</v>
      </c>
      <c r="Q20" s="11"/>
      <c r="R20" s="4">
        <v>0</v>
      </c>
      <c r="S20" s="4">
        <v>0</v>
      </c>
      <c r="T20" s="4">
        <v>0</v>
      </c>
      <c r="U20" s="4">
        <v>1938.31</v>
      </c>
    </row>
    <row r="21" spans="1:26" ht="34.200000000000003" x14ac:dyDescent="0.3">
      <c r="A21" s="3" t="s">
        <v>14</v>
      </c>
      <c r="B21" s="1" t="s">
        <v>15</v>
      </c>
      <c r="C21" s="7"/>
      <c r="D21" s="8"/>
      <c r="E21" s="3" t="s">
        <v>13</v>
      </c>
      <c r="F21" s="4">
        <v>0</v>
      </c>
      <c r="G21" s="4">
        <v>0</v>
      </c>
      <c r="H21" s="4">
        <v>0</v>
      </c>
      <c r="I21" s="9">
        <v>0</v>
      </c>
      <c r="J21" s="10"/>
      <c r="K21" s="11"/>
      <c r="L21" s="9">
        <v>60.92</v>
      </c>
      <c r="M21" s="10"/>
      <c r="N21" s="10"/>
      <c r="O21" s="11"/>
      <c r="P21" s="9">
        <v>60.92</v>
      </c>
      <c r="Q21" s="11"/>
      <c r="R21" s="4">
        <v>0</v>
      </c>
      <c r="S21" s="4">
        <v>0</v>
      </c>
      <c r="T21" s="4">
        <v>0</v>
      </c>
      <c r="U21" s="4">
        <v>60.92</v>
      </c>
    </row>
    <row r="22" spans="1:26" ht="79.8" x14ac:dyDescent="0.3">
      <c r="A22" s="3" t="s">
        <v>14</v>
      </c>
      <c r="B22" s="1" t="s">
        <v>15</v>
      </c>
      <c r="C22" s="7"/>
      <c r="D22" s="8"/>
      <c r="E22" s="3" t="s">
        <v>19</v>
      </c>
      <c r="F22" s="4">
        <v>0</v>
      </c>
      <c r="G22" s="4">
        <v>0</v>
      </c>
      <c r="H22" s="4">
        <v>0</v>
      </c>
      <c r="I22" s="9">
        <v>0</v>
      </c>
      <c r="J22" s="10"/>
      <c r="K22" s="11"/>
      <c r="L22" s="9">
        <v>574.83000000000004</v>
      </c>
      <c r="M22" s="10"/>
      <c r="N22" s="10"/>
      <c r="O22" s="11"/>
      <c r="P22" s="9">
        <v>574.83000000000004</v>
      </c>
      <c r="Q22" s="11"/>
      <c r="R22" s="4">
        <v>0</v>
      </c>
      <c r="S22" s="4">
        <v>0</v>
      </c>
      <c r="T22" s="4">
        <v>0</v>
      </c>
      <c r="U22" s="4">
        <v>574.83000000000004</v>
      </c>
    </row>
    <row r="23" spans="1:26" ht="36" x14ac:dyDescent="0.3">
      <c r="A23" s="5" t="s">
        <v>14</v>
      </c>
      <c r="B23" s="12" t="s">
        <v>15</v>
      </c>
      <c r="C23" s="13"/>
      <c r="D23" s="14"/>
      <c r="E23" s="5" t="s">
        <v>5</v>
      </c>
      <c r="F23" s="6">
        <v>4765.1100000000006</v>
      </c>
      <c r="G23" s="6">
        <v>0</v>
      </c>
      <c r="H23" s="6">
        <v>0</v>
      </c>
      <c r="I23" s="15">
        <v>0</v>
      </c>
      <c r="J23" s="16"/>
      <c r="K23" s="17"/>
      <c r="L23" s="15">
        <v>12063.220000000001</v>
      </c>
      <c r="M23" s="16"/>
      <c r="N23" s="16"/>
      <c r="O23" s="17"/>
      <c r="P23" s="15">
        <v>16828.330000000002</v>
      </c>
      <c r="Q23" s="17"/>
      <c r="R23" s="6">
        <v>0</v>
      </c>
      <c r="S23" s="6">
        <v>0</v>
      </c>
      <c r="T23" s="6">
        <v>0</v>
      </c>
      <c r="U23" s="6">
        <v>16828.330000000002</v>
      </c>
      <c r="W23" s="19">
        <f>U23/(170+30+15)</f>
        <v>78.271302325581402</v>
      </c>
      <c r="X23" s="19"/>
      <c r="Y23" s="19">
        <f>W23/3</f>
        <v>26.090434108527134</v>
      </c>
      <c r="Z23">
        <f>INT(Y23)</f>
        <v>26</v>
      </c>
    </row>
    <row r="24" spans="1:26" ht="34.200000000000003" x14ac:dyDescent="0.3">
      <c r="A24" s="3" t="s">
        <v>20</v>
      </c>
      <c r="B24" s="1" t="s">
        <v>21</v>
      </c>
      <c r="C24" s="7"/>
      <c r="D24" s="8"/>
      <c r="E24" s="3" t="s">
        <v>22</v>
      </c>
      <c r="F24" s="4">
        <v>11027.11</v>
      </c>
      <c r="G24" s="4">
        <v>0</v>
      </c>
      <c r="H24" s="4">
        <v>0</v>
      </c>
      <c r="I24" s="9">
        <v>0</v>
      </c>
      <c r="J24" s="10"/>
      <c r="K24" s="11"/>
      <c r="L24" s="9">
        <v>0</v>
      </c>
      <c r="M24" s="10"/>
      <c r="N24" s="10"/>
      <c r="O24" s="11"/>
      <c r="P24" s="9">
        <v>11027.11</v>
      </c>
      <c r="Q24" s="11"/>
      <c r="R24" s="4">
        <v>0</v>
      </c>
      <c r="S24" s="4">
        <v>0</v>
      </c>
      <c r="T24" s="4">
        <v>0</v>
      </c>
      <c r="U24" s="4">
        <v>11027.11</v>
      </c>
      <c r="X24" s="18">
        <v>2000</v>
      </c>
      <c r="Y24" s="2">
        <f t="shared" ref="Y24" si="3">U24/X24</f>
        <v>5.5135550000000002</v>
      </c>
      <c r="Z24" s="2">
        <f t="shared" ref="Z24" si="4">INT(Y24)</f>
        <v>5</v>
      </c>
    </row>
    <row r="25" spans="1:26" ht="36" x14ac:dyDescent="0.3">
      <c r="A25" s="5" t="s">
        <v>20</v>
      </c>
      <c r="B25" s="12" t="s">
        <v>21</v>
      </c>
      <c r="C25" s="13"/>
      <c r="D25" s="14"/>
      <c r="E25" s="5" t="s">
        <v>5</v>
      </c>
      <c r="F25" s="6">
        <v>11027.11</v>
      </c>
      <c r="G25" s="6">
        <v>0</v>
      </c>
      <c r="H25" s="6">
        <v>0</v>
      </c>
      <c r="I25" s="15">
        <v>0</v>
      </c>
      <c r="J25" s="16"/>
      <c r="K25" s="17"/>
      <c r="L25" s="15">
        <v>0</v>
      </c>
      <c r="M25" s="16"/>
      <c r="N25" s="16"/>
      <c r="O25" s="17"/>
      <c r="P25" s="15">
        <v>11027.11</v>
      </c>
      <c r="Q25" s="17"/>
      <c r="R25" s="6">
        <v>0</v>
      </c>
      <c r="S25" s="6">
        <v>0</v>
      </c>
      <c r="T25" s="6">
        <v>0</v>
      </c>
      <c r="U25" s="6">
        <v>11027.11</v>
      </c>
      <c r="Z25">
        <f>Z24</f>
        <v>5</v>
      </c>
    </row>
  </sheetData>
  <mergeCells count="88">
    <mergeCell ref="B24:D24"/>
    <mergeCell ref="I24:K24"/>
    <mergeCell ref="L24:O24"/>
    <mergeCell ref="P24:Q24"/>
    <mergeCell ref="B25:D25"/>
    <mergeCell ref="I25:K25"/>
    <mergeCell ref="L25:O25"/>
    <mergeCell ref="P25:Q25"/>
    <mergeCell ref="B23:D23"/>
    <mergeCell ref="I23:K23"/>
    <mergeCell ref="L23:O23"/>
    <mergeCell ref="P23:Q23"/>
    <mergeCell ref="B21:D21"/>
    <mergeCell ref="I21:K21"/>
    <mergeCell ref="L21:O21"/>
    <mergeCell ref="P21:Q21"/>
    <mergeCell ref="B22:D22"/>
    <mergeCell ref="I22:K22"/>
    <mergeCell ref="L22:O22"/>
    <mergeCell ref="P22:Q22"/>
    <mergeCell ref="B19:D19"/>
    <mergeCell ref="I19:K19"/>
    <mergeCell ref="L19:O19"/>
    <mergeCell ref="P19:Q19"/>
    <mergeCell ref="B20:D20"/>
    <mergeCell ref="I20:K20"/>
    <mergeCell ref="L20:O20"/>
    <mergeCell ref="P20:Q20"/>
    <mergeCell ref="B17:D17"/>
    <mergeCell ref="I17:K17"/>
    <mergeCell ref="L17:O17"/>
    <mergeCell ref="P17:Q17"/>
    <mergeCell ref="B18:D18"/>
    <mergeCell ref="I18:K18"/>
    <mergeCell ref="L18:O18"/>
    <mergeCell ref="P18:Q18"/>
    <mergeCell ref="B15:D15"/>
    <mergeCell ref="I15:K15"/>
    <mergeCell ref="L15:O15"/>
    <mergeCell ref="P15:Q15"/>
    <mergeCell ref="B16:D16"/>
    <mergeCell ref="I16:K16"/>
    <mergeCell ref="L16:O16"/>
    <mergeCell ref="P16:Q16"/>
    <mergeCell ref="B13:D13"/>
    <mergeCell ref="I13:K13"/>
    <mergeCell ref="L13:O13"/>
    <mergeCell ref="P13:Q13"/>
    <mergeCell ref="B14:D14"/>
    <mergeCell ref="I14:K14"/>
    <mergeCell ref="L14:O14"/>
    <mergeCell ref="P14:Q14"/>
    <mergeCell ref="B12:D12"/>
    <mergeCell ref="I12:K12"/>
    <mergeCell ref="L12:O12"/>
    <mergeCell ref="P12:Q12"/>
    <mergeCell ref="B4:D4"/>
    <mergeCell ref="I4:K4"/>
    <mergeCell ref="L4:O4"/>
    <mergeCell ref="P4:Q4"/>
    <mergeCell ref="B5:D5"/>
    <mergeCell ref="I5:K5"/>
    <mergeCell ref="L5:O5"/>
    <mergeCell ref="P5:Q5"/>
    <mergeCell ref="B10:D10"/>
    <mergeCell ref="I10:K10"/>
    <mergeCell ref="L10:O10"/>
    <mergeCell ref="P10:Q10"/>
    <mergeCell ref="B11:D11"/>
    <mergeCell ref="I11:K11"/>
    <mergeCell ref="L11:O11"/>
    <mergeCell ref="P11:Q11"/>
    <mergeCell ref="B8:D8"/>
    <mergeCell ref="I8:K8"/>
    <mergeCell ref="L8:O8"/>
    <mergeCell ref="P8:Q8"/>
    <mergeCell ref="B9:D9"/>
    <mergeCell ref="I9:K9"/>
    <mergeCell ref="L9:O9"/>
    <mergeCell ref="P9:Q9"/>
    <mergeCell ref="B6:D6"/>
    <mergeCell ref="I6:K6"/>
    <mergeCell ref="L6:O6"/>
    <mergeCell ref="P6:Q6"/>
    <mergeCell ref="B7:D7"/>
    <mergeCell ref="I7:K7"/>
    <mergeCell ref="L7:O7"/>
    <mergeCell ref="P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8570-4F93-4B88-8A64-C599D3A936C9}">
  <dimension ref="A1:Z20"/>
  <sheetViews>
    <sheetView tabSelected="1" topLeftCell="A3" zoomScale="59" workbookViewId="0">
      <selection activeCell="X9" sqref="X9"/>
    </sheetView>
  </sheetViews>
  <sheetFormatPr baseColWidth="10" defaultRowHeight="14.4" x14ac:dyDescent="0.3"/>
  <cols>
    <col min="24" max="24" width="15.21875" bestFit="1" customWidth="1"/>
  </cols>
  <sheetData>
    <row r="1" spans="1:26" s="19" customFormat="1" x14ac:dyDescent="0.3"/>
    <row r="2" spans="1:26" s="19" customFormat="1" x14ac:dyDescent="0.3"/>
    <row r="3" spans="1:26" s="19" customFormat="1" x14ac:dyDescent="0.3">
      <c r="X3" s="19" t="s">
        <v>23</v>
      </c>
      <c r="Z3" s="19" t="s">
        <v>24</v>
      </c>
    </row>
    <row r="4" spans="1:26" ht="45.6" x14ac:dyDescent="0.3">
      <c r="A4" s="20" t="s">
        <v>0</v>
      </c>
      <c r="B4" s="1" t="s">
        <v>1</v>
      </c>
      <c r="C4" s="7"/>
      <c r="D4" s="8"/>
      <c r="E4" s="20" t="s">
        <v>4</v>
      </c>
      <c r="F4" s="21">
        <v>7242.3</v>
      </c>
      <c r="G4" s="21">
        <v>0</v>
      </c>
      <c r="H4" s="21">
        <v>0</v>
      </c>
      <c r="I4" s="9">
        <v>0</v>
      </c>
      <c r="J4" s="10"/>
      <c r="K4" s="11"/>
      <c r="L4" s="9">
        <v>0</v>
      </c>
      <c r="M4" s="10"/>
      <c r="N4" s="10"/>
      <c r="O4" s="11"/>
      <c r="P4" s="9">
        <v>7242.3</v>
      </c>
      <c r="Q4" s="11"/>
      <c r="R4" s="21">
        <v>0</v>
      </c>
      <c r="S4" s="21">
        <v>0</v>
      </c>
      <c r="T4" s="21">
        <v>0</v>
      </c>
      <c r="U4" s="21">
        <v>7242.3</v>
      </c>
      <c r="X4" s="18">
        <v>1000</v>
      </c>
      <c r="Y4">
        <f>U4/X4</f>
        <v>7.2423000000000002</v>
      </c>
      <c r="Z4">
        <f>INT(Y4)</f>
        <v>7</v>
      </c>
    </row>
    <row r="5" spans="1:26" x14ac:dyDescent="0.3">
      <c r="A5" s="20" t="s">
        <v>0</v>
      </c>
      <c r="B5" s="1" t="s">
        <v>1</v>
      </c>
      <c r="C5" s="7"/>
      <c r="D5" s="8"/>
      <c r="E5" s="20" t="s">
        <v>2</v>
      </c>
      <c r="F5" s="21">
        <v>1556.62</v>
      </c>
      <c r="G5" s="21">
        <v>0</v>
      </c>
      <c r="H5" s="21">
        <v>0</v>
      </c>
      <c r="I5" s="9">
        <v>0</v>
      </c>
      <c r="J5" s="10"/>
      <c r="K5" s="11"/>
      <c r="L5" s="9">
        <v>0</v>
      </c>
      <c r="M5" s="10"/>
      <c r="N5" s="10"/>
      <c r="O5" s="11"/>
      <c r="P5" s="9">
        <v>1556.62</v>
      </c>
      <c r="Q5" s="11"/>
      <c r="R5" s="21">
        <v>0</v>
      </c>
      <c r="S5" s="21">
        <v>0</v>
      </c>
      <c r="T5" s="21">
        <v>0</v>
      </c>
      <c r="U5" s="21">
        <v>1556.62</v>
      </c>
      <c r="X5" s="18">
        <v>1000</v>
      </c>
      <c r="Y5" s="19">
        <f t="shared" ref="Y5:Y8" si="0">U5/X5</f>
        <v>1.5566199999999999</v>
      </c>
      <c r="Z5" s="19">
        <f t="shared" ref="Z5:Z8" si="1">INT(Y5)</f>
        <v>1</v>
      </c>
    </row>
    <row r="6" spans="1:26" ht="22.8" x14ac:dyDescent="0.3">
      <c r="A6" s="20" t="s">
        <v>0</v>
      </c>
      <c r="B6" s="1" t="s">
        <v>1</v>
      </c>
      <c r="C6" s="7"/>
      <c r="D6" s="8"/>
      <c r="E6" s="20" t="s">
        <v>3</v>
      </c>
      <c r="F6" s="21">
        <v>13346.68</v>
      </c>
      <c r="G6" s="21">
        <v>0</v>
      </c>
      <c r="H6" s="21">
        <v>0</v>
      </c>
      <c r="I6" s="9">
        <v>0</v>
      </c>
      <c r="J6" s="10"/>
      <c r="K6" s="11"/>
      <c r="L6" s="9">
        <v>1268.31</v>
      </c>
      <c r="M6" s="10"/>
      <c r="N6" s="10"/>
      <c r="O6" s="11"/>
      <c r="P6" s="9">
        <v>14614.99</v>
      </c>
      <c r="Q6" s="11"/>
      <c r="R6" s="21">
        <v>0</v>
      </c>
      <c r="S6" s="21">
        <v>0</v>
      </c>
      <c r="T6" s="21">
        <v>0</v>
      </c>
      <c r="U6" s="21">
        <v>14614.99</v>
      </c>
      <c r="X6" s="18">
        <v>1000</v>
      </c>
      <c r="Y6" s="19">
        <f t="shared" si="0"/>
        <v>14.614990000000001</v>
      </c>
      <c r="Z6" s="19">
        <f t="shared" si="1"/>
        <v>14</v>
      </c>
    </row>
    <row r="7" spans="1:26" ht="36" x14ac:dyDescent="0.3">
      <c r="A7" s="22" t="s">
        <v>0</v>
      </c>
      <c r="B7" s="12" t="s">
        <v>1</v>
      </c>
      <c r="C7" s="13"/>
      <c r="D7" s="14"/>
      <c r="E7" s="22" t="s">
        <v>5</v>
      </c>
      <c r="F7" s="23">
        <v>22145.599999999999</v>
      </c>
      <c r="G7" s="23">
        <v>0</v>
      </c>
      <c r="H7" s="23">
        <v>0</v>
      </c>
      <c r="I7" s="15">
        <v>0</v>
      </c>
      <c r="J7" s="16"/>
      <c r="K7" s="17"/>
      <c r="L7" s="15">
        <v>1268.31</v>
      </c>
      <c r="M7" s="16"/>
      <c r="N7" s="16"/>
      <c r="O7" s="17"/>
      <c r="P7" s="15">
        <v>23413.91</v>
      </c>
      <c r="Q7" s="17"/>
      <c r="R7" s="23">
        <v>0</v>
      </c>
      <c r="S7" s="23">
        <v>0</v>
      </c>
      <c r="T7" s="23">
        <v>0</v>
      </c>
      <c r="U7" s="23">
        <v>23413.91</v>
      </c>
      <c r="Z7">
        <f>SUM(Z4:Z6)</f>
        <v>22</v>
      </c>
    </row>
    <row r="8" spans="1:26" ht="22.8" x14ac:dyDescent="0.3">
      <c r="A8" s="20" t="s">
        <v>6</v>
      </c>
      <c r="B8" s="1" t="s">
        <v>7</v>
      </c>
      <c r="C8" s="7"/>
      <c r="D8" s="8"/>
      <c r="E8" s="20" t="s">
        <v>25</v>
      </c>
      <c r="F8" s="21">
        <v>0</v>
      </c>
      <c r="G8" s="21">
        <v>0</v>
      </c>
      <c r="H8" s="21">
        <v>0</v>
      </c>
      <c r="I8" s="9">
        <v>0</v>
      </c>
      <c r="J8" s="10"/>
      <c r="K8" s="11"/>
      <c r="L8" s="9">
        <v>1027.8399999999999</v>
      </c>
      <c r="M8" s="10"/>
      <c r="N8" s="10"/>
      <c r="O8" s="11"/>
      <c r="P8" s="9">
        <v>1027.8399999999999</v>
      </c>
      <c r="Q8" s="11"/>
      <c r="R8" s="21">
        <v>0</v>
      </c>
      <c r="S8" s="21">
        <v>0</v>
      </c>
      <c r="T8" s="21">
        <v>0</v>
      </c>
      <c r="U8" s="21">
        <v>1027.8399999999999</v>
      </c>
      <c r="X8" s="18">
        <v>600</v>
      </c>
      <c r="Y8" s="19">
        <f t="shared" si="0"/>
        <v>1.7130666666666665</v>
      </c>
      <c r="Z8" s="19">
        <f t="shared" si="1"/>
        <v>1</v>
      </c>
    </row>
    <row r="9" spans="1:26" ht="36" x14ac:dyDescent="0.3">
      <c r="A9" s="22" t="s">
        <v>6</v>
      </c>
      <c r="B9" s="12" t="s">
        <v>7</v>
      </c>
      <c r="C9" s="13"/>
      <c r="D9" s="14"/>
      <c r="E9" s="22" t="s">
        <v>5</v>
      </c>
      <c r="F9" s="23">
        <v>0</v>
      </c>
      <c r="G9" s="23">
        <v>0</v>
      </c>
      <c r="H9" s="23">
        <v>0</v>
      </c>
      <c r="I9" s="15">
        <v>0</v>
      </c>
      <c r="J9" s="16"/>
      <c r="K9" s="17"/>
      <c r="L9" s="15">
        <v>1027.8399999999999</v>
      </c>
      <c r="M9" s="16"/>
      <c r="N9" s="16"/>
      <c r="O9" s="17"/>
      <c r="P9" s="15">
        <v>1027.8399999999999</v>
      </c>
      <c r="Q9" s="17"/>
      <c r="R9" s="23">
        <v>0</v>
      </c>
      <c r="S9" s="23">
        <v>0</v>
      </c>
      <c r="T9" s="23">
        <v>0</v>
      </c>
      <c r="U9" s="23">
        <v>1027.8399999999999</v>
      </c>
      <c r="Z9">
        <f>Z8</f>
        <v>1</v>
      </c>
    </row>
    <row r="10" spans="1:26" ht="34.200000000000003" x14ac:dyDescent="0.3">
      <c r="A10" s="20" t="s">
        <v>9</v>
      </c>
      <c r="B10" s="1" t="s">
        <v>10</v>
      </c>
      <c r="C10" s="7"/>
      <c r="D10" s="8"/>
      <c r="E10" s="20" t="s">
        <v>26</v>
      </c>
      <c r="F10" s="21">
        <v>0</v>
      </c>
      <c r="G10" s="21">
        <v>0</v>
      </c>
      <c r="H10" s="21">
        <v>0</v>
      </c>
      <c r="I10" s="9">
        <v>0</v>
      </c>
      <c r="J10" s="10"/>
      <c r="K10" s="11"/>
      <c r="L10" s="9">
        <v>446.6</v>
      </c>
      <c r="M10" s="10"/>
      <c r="N10" s="10"/>
      <c r="O10" s="11"/>
      <c r="P10" s="9">
        <v>446.6</v>
      </c>
      <c r="Q10" s="11"/>
      <c r="R10" s="21">
        <v>0</v>
      </c>
      <c r="S10" s="21">
        <v>0</v>
      </c>
      <c r="T10" s="21">
        <v>0</v>
      </c>
      <c r="U10" s="21">
        <v>446.6</v>
      </c>
      <c r="X10" s="18">
        <v>500</v>
      </c>
      <c r="Y10">
        <f>U10/X10</f>
        <v>0.89319999999999999</v>
      </c>
      <c r="Z10">
        <f>IF(Y10 &gt; 1, Y10, 1)</f>
        <v>1</v>
      </c>
    </row>
    <row r="11" spans="1:26" ht="36" x14ac:dyDescent="0.3">
      <c r="A11" s="22" t="s">
        <v>9</v>
      </c>
      <c r="B11" s="12" t="s">
        <v>10</v>
      </c>
      <c r="C11" s="13"/>
      <c r="D11" s="14"/>
      <c r="E11" s="22" t="s">
        <v>5</v>
      </c>
      <c r="F11" s="23">
        <v>0</v>
      </c>
      <c r="G11" s="23">
        <v>0</v>
      </c>
      <c r="H11" s="23">
        <v>0</v>
      </c>
      <c r="I11" s="15">
        <v>0</v>
      </c>
      <c r="J11" s="16"/>
      <c r="K11" s="17"/>
      <c r="L11" s="15">
        <v>446.6</v>
      </c>
      <c r="M11" s="16"/>
      <c r="N11" s="16"/>
      <c r="O11" s="17"/>
      <c r="P11" s="15">
        <v>446.6</v>
      </c>
      <c r="Q11" s="17"/>
      <c r="R11" s="23">
        <v>0</v>
      </c>
      <c r="S11" s="23">
        <v>0</v>
      </c>
      <c r="T11" s="23">
        <v>0</v>
      </c>
      <c r="U11" s="23">
        <v>446.6</v>
      </c>
      <c r="Z11">
        <f>Z10</f>
        <v>1</v>
      </c>
    </row>
    <row r="12" spans="1:26" ht="45.6" x14ac:dyDescent="0.3">
      <c r="A12" s="20" t="s">
        <v>14</v>
      </c>
      <c r="B12" s="1" t="s">
        <v>15</v>
      </c>
      <c r="C12" s="7"/>
      <c r="D12" s="8"/>
      <c r="E12" s="20" t="s">
        <v>4</v>
      </c>
      <c r="F12" s="21">
        <v>141.08000000000001</v>
      </c>
      <c r="G12" s="21">
        <v>0</v>
      </c>
      <c r="H12" s="21">
        <v>0</v>
      </c>
      <c r="I12" s="9">
        <v>0</v>
      </c>
      <c r="J12" s="10"/>
      <c r="K12" s="11"/>
      <c r="L12" s="9">
        <v>0</v>
      </c>
      <c r="M12" s="10"/>
      <c r="N12" s="10"/>
      <c r="O12" s="11"/>
      <c r="P12" s="9">
        <v>141.08000000000001</v>
      </c>
      <c r="Q12" s="11"/>
      <c r="R12" s="21">
        <v>0</v>
      </c>
      <c r="S12" s="21">
        <v>0</v>
      </c>
      <c r="T12" s="21">
        <v>0</v>
      </c>
      <c r="U12" s="21">
        <v>141.08000000000001</v>
      </c>
    </row>
    <row r="13" spans="1:26" x14ac:dyDescent="0.3">
      <c r="A13" s="20" t="s">
        <v>14</v>
      </c>
      <c r="B13" s="1" t="s">
        <v>15</v>
      </c>
      <c r="C13" s="7"/>
      <c r="D13" s="8"/>
      <c r="E13" s="20" t="s">
        <v>2</v>
      </c>
      <c r="F13" s="21">
        <v>641.37</v>
      </c>
      <c r="G13" s="21">
        <v>0</v>
      </c>
      <c r="H13" s="21">
        <v>0</v>
      </c>
      <c r="I13" s="9">
        <v>0</v>
      </c>
      <c r="J13" s="10"/>
      <c r="K13" s="11"/>
      <c r="L13" s="9">
        <v>0</v>
      </c>
      <c r="M13" s="10"/>
      <c r="N13" s="10"/>
      <c r="O13" s="11"/>
      <c r="P13" s="9">
        <v>641.37</v>
      </c>
      <c r="Q13" s="11"/>
      <c r="R13" s="21">
        <v>0</v>
      </c>
      <c r="S13" s="21">
        <v>0</v>
      </c>
      <c r="T13" s="21">
        <v>0</v>
      </c>
      <c r="U13" s="21">
        <v>641.37</v>
      </c>
    </row>
    <row r="14" spans="1:26" ht="79.8" x14ac:dyDescent="0.3">
      <c r="A14" s="20" t="s">
        <v>14</v>
      </c>
      <c r="B14" s="1" t="s">
        <v>15</v>
      </c>
      <c r="C14" s="7"/>
      <c r="D14" s="8"/>
      <c r="E14" s="20" t="s">
        <v>19</v>
      </c>
      <c r="F14" s="21">
        <v>0</v>
      </c>
      <c r="G14" s="21">
        <v>0</v>
      </c>
      <c r="H14" s="21">
        <v>0</v>
      </c>
      <c r="I14" s="9">
        <v>0</v>
      </c>
      <c r="J14" s="10"/>
      <c r="K14" s="11"/>
      <c r="L14" s="9">
        <v>702.28</v>
      </c>
      <c r="M14" s="10"/>
      <c r="N14" s="10"/>
      <c r="O14" s="11"/>
      <c r="P14" s="9">
        <v>702.28</v>
      </c>
      <c r="Q14" s="11"/>
      <c r="R14" s="21">
        <v>0</v>
      </c>
      <c r="S14" s="21">
        <v>0</v>
      </c>
      <c r="T14" s="21">
        <v>0</v>
      </c>
      <c r="U14" s="21">
        <v>702.28</v>
      </c>
    </row>
    <row r="15" spans="1:26" ht="68.400000000000006" x14ac:dyDescent="0.3">
      <c r="A15" s="20" t="s">
        <v>14</v>
      </c>
      <c r="B15" s="1" t="s">
        <v>15</v>
      </c>
      <c r="C15" s="7"/>
      <c r="D15" s="8"/>
      <c r="E15" s="20" t="s">
        <v>27</v>
      </c>
      <c r="F15" s="21">
        <v>0</v>
      </c>
      <c r="G15" s="21">
        <v>0</v>
      </c>
      <c r="H15" s="21">
        <v>0</v>
      </c>
      <c r="I15" s="9">
        <v>0</v>
      </c>
      <c r="J15" s="10"/>
      <c r="K15" s="11"/>
      <c r="L15" s="9">
        <v>174.17</v>
      </c>
      <c r="M15" s="10"/>
      <c r="N15" s="10"/>
      <c r="O15" s="11"/>
      <c r="P15" s="9">
        <v>174.17</v>
      </c>
      <c r="Q15" s="11"/>
      <c r="R15" s="21">
        <v>0</v>
      </c>
      <c r="S15" s="21">
        <v>0</v>
      </c>
      <c r="T15" s="21">
        <v>0</v>
      </c>
      <c r="U15" s="21">
        <v>174.17</v>
      </c>
    </row>
    <row r="16" spans="1:26" ht="22.8" x14ac:dyDescent="0.3">
      <c r="A16" s="20" t="s">
        <v>14</v>
      </c>
      <c r="B16" s="1" t="s">
        <v>15</v>
      </c>
      <c r="C16" s="7"/>
      <c r="D16" s="8"/>
      <c r="E16" s="20" t="s">
        <v>28</v>
      </c>
      <c r="F16" s="21">
        <v>0</v>
      </c>
      <c r="G16" s="21">
        <v>0</v>
      </c>
      <c r="H16" s="21">
        <v>0</v>
      </c>
      <c r="I16" s="9">
        <v>0</v>
      </c>
      <c r="J16" s="10"/>
      <c r="K16" s="11"/>
      <c r="L16" s="9">
        <v>38.9</v>
      </c>
      <c r="M16" s="10"/>
      <c r="N16" s="10"/>
      <c r="O16" s="11"/>
      <c r="P16" s="9">
        <v>38.9</v>
      </c>
      <c r="Q16" s="11"/>
      <c r="R16" s="21">
        <v>0</v>
      </c>
      <c r="S16" s="21">
        <v>0</v>
      </c>
      <c r="T16" s="21">
        <v>0</v>
      </c>
      <c r="U16" s="21">
        <v>38.9</v>
      </c>
    </row>
    <row r="17" spans="1:26" ht="34.200000000000003" x14ac:dyDescent="0.3">
      <c r="A17" s="20" t="s">
        <v>14</v>
      </c>
      <c r="B17" s="1" t="s">
        <v>15</v>
      </c>
      <c r="C17" s="7"/>
      <c r="D17" s="8"/>
      <c r="E17" s="20" t="s">
        <v>8</v>
      </c>
      <c r="F17" s="21">
        <v>0</v>
      </c>
      <c r="G17" s="21">
        <v>0</v>
      </c>
      <c r="H17" s="21">
        <v>0</v>
      </c>
      <c r="I17" s="9">
        <v>0</v>
      </c>
      <c r="J17" s="10"/>
      <c r="K17" s="11"/>
      <c r="L17" s="9">
        <v>1741.9</v>
      </c>
      <c r="M17" s="10"/>
      <c r="N17" s="10"/>
      <c r="O17" s="11"/>
      <c r="P17" s="9">
        <v>1741.9</v>
      </c>
      <c r="Q17" s="11"/>
      <c r="R17" s="21">
        <v>0</v>
      </c>
      <c r="S17" s="21">
        <v>0</v>
      </c>
      <c r="T17" s="21">
        <v>0</v>
      </c>
      <c r="U17" s="21">
        <v>1741.9</v>
      </c>
    </row>
    <row r="18" spans="1:26" ht="22.8" x14ac:dyDescent="0.3">
      <c r="A18" s="20" t="s">
        <v>14</v>
      </c>
      <c r="B18" s="1" t="s">
        <v>15</v>
      </c>
      <c r="C18" s="7"/>
      <c r="D18" s="8"/>
      <c r="E18" s="20" t="s">
        <v>3</v>
      </c>
      <c r="F18" s="21">
        <v>504.87</v>
      </c>
      <c r="G18" s="21">
        <v>0</v>
      </c>
      <c r="H18" s="21">
        <v>0</v>
      </c>
      <c r="I18" s="9">
        <v>0</v>
      </c>
      <c r="J18" s="10"/>
      <c r="K18" s="11"/>
      <c r="L18" s="9">
        <v>0</v>
      </c>
      <c r="M18" s="10"/>
      <c r="N18" s="10"/>
      <c r="O18" s="11"/>
      <c r="P18" s="9">
        <v>504.87</v>
      </c>
      <c r="Q18" s="11"/>
      <c r="R18" s="21">
        <v>0</v>
      </c>
      <c r="S18" s="21">
        <v>0</v>
      </c>
      <c r="T18" s="21">
        <v>0</v>
      </c>
      <c r="U18" s="21">
        <v>504.87</v>
      </c>
    </row>
    <row r="19" spans="1:26" ht="34.200000000000003" x14ac:dyDescent="0.3">
      <c r="A19" s="20" t="s">
        <v>14</v>
      </c>
      <c r="B19" s="1" t="s">
        <v>15</v>
      </c>
      <c r="C19" s="7"/>
      <c r="D19" s="8"/>
      <c r="E19" s="20" t="s">
        <v>29</v>
      </c>
      <c r="F19" s="21">
        <v>0</v>
      </c>
      <c r="G19" s="21">
        <v>0</v>
      </c>
      <c r="H19" s="21">
        <v>0</v>
      </c>
      <c r="I19" s="9">
        <v>0</v>
      </c>
      <c r="J19" s="10"/>
      <c r="K19" s="11"/>
      <c r="L19" s="9">
        <v>286.98</v>
      </c>
      <c r="M19" s="10"/>
      <c r="N19" s="10"/>
      <c r="O19" s="11"/>
      <c r="P19" s="9">
        <v>286.98</v>
      </c>
      <c r="Q19" s="11"/>
      <c r="R19" s="21">
        <v>0</v>
      </c>
      <c r="S19" s="21">
        <v>0</v>
      </c>
      <c r="T19" s="21">
        <v>0</v>
      </c>
      <c r="U19" s="21">
        <v>286.98</v>
      </c>
    </row>
    <row r="20" spans="1:26" ht="36" x14ac:dyDescent="0.3">
      <c r="A20" s="22" t="s">
        <v>14</v>
      </c>
      <c r="B20" s="12" t="s">
        <v>15</v>
      </c>
      <c r="C20" s="13"/>
      <c r="D20" s="14"/>
      <c r="E20" s="22" t="s">
        <v>5</v>
      </c>
      <c r="F20" s="23">
        <v>1287.3200000000002</v>
      </c>
      <c r="G20" s="23">
        <v>0</v>
      </c>
      <c r="H20" s="23">
        <v>0</v>
      </c>
      <c r="I20" s="15">
        <v>0</v>
      </c>
      <c r="J20" s="16"/>
      <c r="K20" s="17"/>
      <c r="L20" s="15">
        <v>2944.23</v>
      </c>
      <c r="M20" s="16"/>
      <c r="N20" s="16"/>
      <c r="O20" s="17"/>
      <c r="P20" s="15">
        <v>4231.55</v>
      </c>
      <c r="Q20" s="17"/>
      <c r="R20" s="23">
        <v>0</v>
      </c>
      <c r="S20" s="23">
        <v>0</v>
      </c>
      <c r="T20" s="23">
        <v>0</v>
      </c>
      <c r="U20" s="23">
        <v>4231.55</v>
      </c>
      <c r="X20" s="19">
        <f>U20/(170+30+15)</f>
        <v>19.681627906976747</v>
      </c>
      <c r="Y20">
        <f>X20/3</f>
        <v>6.5605426356589156</v>
      </c>
      <c r="Z20">
        <f>INT(Y20)</f>
        <v>6</v>
      </c>
    </row>
  </sheetData>
  <mergeCells count="68">
    <mergeCell ref="B19:D19"/>
    <mergeCell ref="I19:K19"/>
    <mergeCell ref="L19:O19"/>
    <mergeCell ref="P19:Q19"/>
    <mergeCell ref="B20:D20"/>
    <mergeCell ref="I20:K20"/>
    <mergeCell ref="L20:O20"/>
    <mergeCell ref="P20:Q20"/>
    <mergeCell ref="B17:D17"/>
    <mergeCell ref="I17:K17"/>
    <mergeCell ref="L17:O17"/>
    <mergeCell ref="P17:Q17"/>
    <mergeCell ref="B18:D18"/>
    <mergeCell ref="I18:K18"/>
    <mergeCell ref="L18:O18"/>
    <mergeCell ref="P18:Q18"/>
    <mergeCell ref="B15:D15"/>
    <mergeCell ref="I15:K15"/>
    <mergeCell ref="L15:O15"/>
    <mergeCell ref="P15:Q15"/>
    <mergeCell ref="B16:D16"/>
    <mergeCell ref="I16:K16"/>
    <mergeCell ref="L16:O16"/>
    <mergeCell ref="P16:Q16"/>
    <mergeCell ref="B13:D13"/>
    <mergeCell ref="I13:K13"/>
    <mergeCell ref="L13:O13"/>
    <mergeCell ref="P13:Q13"/>
    <mergeCell ref="B14:D14"/>
    <mergeCell ref="I14:K14"/>
    <mergeCell ref="L14:O14"/>
    <mergeCell ref="P14:Q14"/>
    <mergeCell ref="B12:D12"/>
    <mergeCell ref="I12:K12"/>
    <mergeCell ref="L12:O12"/>
    <mergeCell ref="P12:Q12"/>
    <mergeCell ref="B11:D11"/>
    <mergeCell ref="I11:K11"/>
    <mergeCell ref="L11:O11"/>
    <mergeCell ref="P11:Q11"/>
    <mergeCell ref="B4:D4"/>
    <mergeCell ref="I4:K4"/>
    <mergeCell ref="L4:O4"/>
    <mergeCell ref="P4:Q4"/>
    <mergeCell ref="B9:D9"/>
    <mergeCell ref="I9:K9"/>
    <mergeCell ref="L9:O9"/>
    <mergeCell ref="P9:Q9"/>
    <mergeCell ref="B10:D10"/>
    <mergeCell ref="I10:K10"/>
    <mergeCell ref="L10:O10"/>
    <mergeCell ref="P10:Q10"/>
    <mergeCell ref="B7:D7"/>
    <mergeCell ref="I7:K7"/>
    <mergeCell ref="L7:O7"/>
    <mergeCell ref="P7:Q7"/>
    <mergeCell ref="B8:D8"/>
    <mergeCell ref="I8:K8"/>
    <mergeCell ref="L8:O8"/>
    <mergeCell ref="P8:Q8"/>
    <mergeCell ref="B5:D5"/>
    <mergeCell ref="I5:K5"/>
    <mergeCell ref="L5:O5"/>
    <mergeCell ref="P5:Q5"/>
    <mergeCell ref="B6:D6"/>
    <mergeCell ref="I6:K6"/>
    <mergeCell ref="L6:O6"/>
    <mergeCell ref="P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ROGER</dc:creator>
  <cp:lastModifiedBy>Glen ROGER</cp:lastModifiedBy>
  <dcterms:created xsi:type="dcterms:W3CDTF">2024-06-05T09:47:00Z</dcterms:created>
  <dcterms:modified xsi:type="dcterms:W3CDTF">2024-06-11T09:35:34Z</dcterms:modified>
</cp:coreProperties>
</file>