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lgenkin\OneDrive - Mellanox\Documents\mafe\1\accounting_1\"/>
    </mc:Choice>
  </mc:AlternateContent>
  <xr:revisionPtr revIDLastSave="450" documentId="11_F25DC773A252ABDACC104838B9DC710E5BDE58EE" xr6:coauthVersionLast="45" xr6:coauthVersionMax="45" xr10:uidLastSave="{7AA84E1D-6965-48C9-A992-EB11830333CB}"/>
  <bookViews>
    <workbookView xWindow="-110" yWindow="-110" windowWidth="19420" windowHeight="10420" activeTab="3" xr2:uid="{00000000-000D-0000-FFFF-FFFF00000000}"/>
  </bookViews>
  <sheets>
    <sheet name="A" sheetId="1" r:id="rId1"/>
    <sheet name="B" sheetId="2" r:id="rId2"/>
    <sheet name="C" sheetId="3" r:id="rId3"/>
    <sheet name="D" sheetId="4" r:id="rId4"/>
  </sheets>
  <definedNames>
    <definedName name="_xlnm.Print_Area" localSheetId="0">A!$A$1:$C$31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6" i="4" l="1"/>
  <c r="C27" i="4" s="1"/>
  <c r="C22" i="4"/>
  <c r="B24" i="2"/>
  <c r="A24" i="2"/>
  <c r="AF19" i="2"/>
  <c r="AE19" i="2"/>
  <c r="C7" i="4"/>
  <c r="C18" i="4"/>
  <c r="C10" i="4"/>
  <c r="C21" i="4"/>
  <c r="C16" i="4"/>
  <c r="C6" i="4"/>
  <c r="C4" i="4"/>
  <c r="C25" i="4"/>
  <c r="C17" i="4"/>
  <c r="C11" i="4"/>
  <c r="B27" i="4"/>
  <c r="B23" i="4"/>
  <c r="B19" i="4"/>
  <c r="B28" i="4" s="1"/>
  <c r="B12" i="4"/>
  <c r="B8" i="4"/>
  <c r="B13" i="4" s="1"/>
  <c r="C23" i="4" l="1"/>
  <c r="C19" i="4"/>
  <c r="C8" i="4"/>
  <c r="C28" i="4"/>
  <c r="B11" i="3" l="1"/>
  <c r="AC19" i="2"/>
  <c r="AB19" i="2"/>
  <c r="B6" i="3" l="1"/>
  <c r="Z19" i="2"/>
  <c r="Y19" i="2"/>
  <c r="W19" i="2"/>
  <c r="V19" i="2"/>
  <c r="T19" i="2"/>
  <c r="S19" i="2"/>
  <c r="Q19" i="2"/>
  <c r="P19" i="2"/>
  <c r="P20" i="2" s="1"/>
  <c r="N19" i="2"/>
  <c r="M19" i="2"/>
  <c r="K19" i="2"/>
  <c r="J19" i="2"/>
  <c r="H19" i="2"/>
  <c r="G19" i="2"/>
  <c r="E19" i="2"/>
  <c r="D19" i="2"/>
  <c r="B19" i="2"/>
  <c r="A19" i="2"/>
  <c r="G20" i="2" l="1"/>
  <c r="H20" i="2"/>
  <c r="N20" i="2"/>
  <c r="E20" i="2"/>
  <c r="A20" i="2"/>
  <c r="M20" i="2"/>
  <c r="Q20" i="2"/>
  <c r="K20" i="2"/>
  <c r="B20" i="2"/>
  <c r="J20" i="2"/>
  <c r="D20" i="2"/>
  <c r="B26" i="1"/>
  <c r="B22" i="1"/>
  <c r="B18" i="1"/>
  <c r="B11" i="1"/>
  <c r="B7" i="1"/>
  <c r="B27" i="1" l="1"/>
  <c r="B12" i="1"/>
  <c r="B12" i="3"/>
  <c r="C12" i="4"/>
  <c r="C13" i="4" s="1"/>
</calcChain>
</file>

<file path=xl/sharedStrings.xml><?xml version="1.0" encoding="utf-8"?>
<sst xmlns="http://schemas.openxmlformats.org/spreadsheetml/2006/main" count="111" uniqueCount="58">
  <si>
    <t>Assets</t>
  </si>
  <si>
    <t>Cash</t>
  </si>
  <si>
    <t>Inventory</t>
  </si>
  <si>
    <t>Accounts Receivable</t>
  </si>
  <si>
    <t>Property, Plant &amp; Equipment</t>
  </si>
  <si>
    <t>Total Current Assets</t>
  </si>
  <si>
    <t>Current Assets</t>
  </si>
  <si>
    <t>Non-current Assets</t>
  </si>
  <si>
    <t>Total Non-current Assets</t>
  </si>
  <si>
    <t>Total Assets</t>
  </si>
  <si>
    <t>Current Liabilities</t>
  </si>
  <si>
    <t>Accounts Payable</t>
  </si>
  <si>
    <t>Notes Payable</t>
  </si>
  <si>
    <t>Unearned Revenue</t>
  </si>
  <si>
    <t>Total Current Liabilities</t>
  </si>
  <si>
    <t>Non-current Liabilities</t>
  </si>
  <si>
    <t>Total Non-current Liabilities</t>
  </si>
  <si>
    <t>Liabilities &amp; Equity</t>
  </si>
  <si>
    <t>Shareholders Equity</t>
  </si>
  <si>
    <t>Common Stock</t>
  </si>
  <si>
    <t>Retained Earnings</t>
  </si>
  <si>
    <t>Total Shareholders Equity</t>
  </si>
  <si>
    <t>Total Liabilities &amp; Equity</t>
  </si>
  <si>
    <t>Loans</t>
  </si>
  <si>
    <t>Long-term investments</t>
  </si>
  <si>
    <t>Tax liabilities</t>
  </si>
  <si>
    <t>Dr.</t>
  </si>
  <si>
    <t>Cr.</t>
  </si>
  <si>
    <t>2 - Purchase was made "on credit", thus no payment was made.</t>
  </si>
  <si>
    <t>Revenue</t>
  </si>
  <si>
    <t>3 - The difference between the price &amp; the cost is revenue</t>
  </si>
  <si>
    <t>Long-term loans</t>
  </si>
  <si>
    <t>4 - The loan is basically cash; liability is long-term (3.5 years)</t>
  </si>
  <si>
    <t>Prepaid Expenses</t>
  </si>
  <si>
    <t>5 - Paying an insurance in advance is a "prepaid expense"</t>
  </si>
  <si>
    <t>PP&amp;E</t>
  </si>
  <si>
    <t>7 - There is no financial transaction here, from the firm perspective</t>
  </si>
  <si>
    <t>8 - Credit cash, debit A/P</t>
  </si>
  <si>
    <t>9 - Shipment was not delivered yet, thus it's unearned revenue</t>
  </si>
  <si>
    <t>Unearned Revenues</t>
  </si>
  <si>
    <t>11 - The customers paid the "accounts receivable"</t>
  </si>
  <si>
    <t>Debit</t>
  </si>
  <si>
    <t>Total</t>
  </si>
  <si>
    <t>Credit</t>
  </si>
  <si>
    <t>Balance Sheet</t>
  </si>
  <si>
    <t>Income Statement</t>
  </si>
  <si>
    <t>Expenses</t>
  </si>
  <si>
    <t>Net Incomt (Profit)</t>
  </si>
  <si>
    <t>Revenues</t>
  </si>
  <si>
    <t>Total Expenses</t>
  </si>
  <si>
    <t>Total Revenue</t>
  </si>
  <si>
    <t>6 - Unlike (2), here we assume a payment was made</t>
  </si>
  <si>
    <t>Cost of goods sold</t>
  </si>
  <si>
    <t>Operating revenue</t>
  </si>
  <si>
    <t>10 - The tax decreases revenue for this year. As it will be paid in the next year, it is a liability</t>
  </si>
  <si>
    <t>Tax Payable</t>
  </si>
  <si>
    <t>Income Tax</t>
  </si>
  <si>
    <t>1 - No financial transaction occurred, thus no 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</si>
</sst>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RomanSerif"/>
    </font>
    <font>
      <b/>
      <sz val="11"/>
      <color theme="1"/>
      <name val="RomanSerif"/>
    </font>
    <font>
      <b/>
      <sz val="12"/>
      <color theme="1"/>
      <name val="RomanSerif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3">
    <xf numFmtId="0" fontId="0" fillId="0" borderId="0" xfId="0"/>
    <xf numFmtId="0" fontId="2" fillId="0" borderId="0" xfId="0" applyFont="1"/>
    <xf numFmtId="44" fontId="2" fillId="0" borderId="0" xfId="1" applyFont="1"/>
    <xf numFmtId="0" fontId="2" fillId="0" borderId="0" xfId="0" applyFont="1" applyAlignment="1">
      <alignment horizontal="left" indent="2"/>
    </xf>
    <xf numFmtId="0" fontId="3" fillId="0" borderId="0" xfId="0" applyFont="1"/>
    <xf numFmtId="0" fontId="3" fillId="0" borderId="2" xfId="0" applyFont="1" applyBorder="1"/>
    <xf numFmtId="0" fontId="2" fillId="0" borderId="3" xfId="0" applyFont="1" applyBorder="1"/>
    <xf numFmtId="0" fontId="4" fillId="0" borderId="1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2" fillId="0" borderId="4" xfId="0" applyFont="1" applyBorder="1"/>
    <xf numFmtId="44" fontId="2" fillId="0" borderId="3" xfId="1" applyFont="1" applyBorder="1"/>
    <xf numFmtId="44" fontId="2" fillId="0" borderId="2" xfId="1" applyFont="1" applyBorder="1"/>
    <xf numFmtId="44" fontId="2" fillId="0" borderId="1" xfId="1" applyFont="1" applyBorder="1"/>
    <xf numFmtId="15" fontId="2" fillId="0" borderId="1" xfId="0" applyNumberFormat="1" applyFont="1" applyBorder="1" applyAlignment="1">
      <alignment horizontal="center"/>
    </xf>
    <xf numFmtId="0" fontId="0" fillId="0" borderId="5" xfId="0" applyBorder="1"/>
    <xf numFmtId="0" fontId="0" fillId="0" borderId="1" xfId="0" applyBorder="1"/>
    <xf numFmtId="0" fontId="0" fillId="0" borderId="6" xfId="0" applyBorder="1"/>
    <xf numFmtId="0" fontId="0" fillId="0" borderId="4" xfId="0" applyBorder="1"/>
    <xf numFmtId="0" fontId="0" fillId="0" borderId="0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3" fillId="0" borderId="1" xfId="0" applyFont="1" applyBorder="1"/>
    <xf numFmtId="0" fontId="2" fillId="0" borderId="0" xfId="0" applyFont="1" applyBorder="1" applyAlignment="1">
      <alignment horizontal="left" indent="2"/>
    </xf>
    <xf numFmtId="44" fontId="2" fillId="0" borderId="0" xfId="1" applyFont="1" applyBorder="1"/>
    <xf numFmtId="0" fontId="2" fillId="0" borderId="0" xfId="0" applyFont="1" applyBorder="1"/>
    <xf numFmtId="0" fontId="3" fillId="0" borderId="0" xfId="0" applyFont="1" applyBorder="1"/>
    <xf numFmtId="0" fontId="3" fillId="0" borderId="3" xfId="0" applyFont="1" applyBorder="1"/>
    <xf numFmtId="0" fontId="5" fillId="0" borderId="0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2" fillId="0" borderId="0" xfId="0" applyFont="1" applyAlignment="1">
      <alignment horizontal="lef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7"/>
  <sheetViews>
    <sheetView workbookViewId="0"/>
  </sheetViews>
  <sheetFormatPr defaultRowHeight="14.25" x14ac:dyDescent="0.2"/>
  <cols>
    <col min="1" max="1" width="29.42578125" style="1" bestFit="1" customWidth="1"/>
    <col min="2" max="2" width="20" style="1" customWidth="1"/>
    <col min="3" max="16384" width="9.140625" style="1"/>
  </cols>
  <sheetData>
    <row r="1" spans="1:2" ht="15" thickBot="1" x14ac:dyDescent="0.25">
      <c r="A1" s="23" t="s">
        <v>44</v>
      </c>
      <c r="B1" s="13">
        <v>43830</v>
      </c>
    </row>
    <row r="2" spans="1:2" ht="16.5" thickBot="1" x14ac:dyDescent="0.3">
      <c r="A2" s="8" t="s">
        <v>0</v>
      </c>
      <c r="B2" s="9"/>
    </row>
    <row r="3" spans="1:2" x14ac:dyDescent="0.2">
      <c r="A3" s="4" t="s">
        <v>6</v>
      </c>
    </row>
    <row r="4" spans="1:2" x14ac:dyDescent="0.2">
      <c r="A4" s="3" t="s">
        <v>1</v>
      </c>
      <c r="B4" s="2">
        <v>53000</v>
      </c>
    </row>
    <row r="5" spans="1:2" x14ac:dyDescent="0.2">
      <c r="A5" s="3" t="s">
        <v>2</v>
      </c>
      <c r="B5" s="2">
        <v>13000</v>
      </c>
    </row>
    <row r="6" spans="1:2" x14ac:dyDescent="0.2">
      <c r="A6" s="3" t="s">
        <v>3</v>
      </c>
      <c r="B6" s="2">
        <v>5400</v>
      </c>
    </row>
    <row r="7" spans="1:2" ht="15" thickBot="1" x14ac:dyDescent="0.25">
      <c r="A7" s="6" t="s">
        <v>5</v>
      </c>
      <c r="B7" s="10">
        <f>SUM(B4:B6)</f>
        <v>71400</v>
      </c>
    </row>
    <row r="8" spans="1:2" ht="15" thickTop="1" x14ac:dyDescent="0.2">
      <c r="A8" s="4" t="s">
        <v>7</v>
      </c>
      <c r="B8" s="2"/>
    </row>
    <row r="9" spans="1:2" x14ac:dyDescent="0.2">
      <c r="A9" s="3" t="s">
        <v>4</v>
      </c>
      <c r="B9" s="2">
        <v>35000</v>
      </c>
    </row>
    <row r="10" spans="1:2" x14ac:dyDescent="0.2">
      <c r="A10" s="3" t="s">
        <v>24</v>
      </c>
      <c r="B10" s="2">
        <v>8900</v>
      </c>
    </row>
    <row r="11" spans="1:2" ht="15" thickBot="1" x14ac:dyDescent="0.25">
      <c r="A11" s="6" t="s">
        <v>8</v>
      </c>
      <c r="B11" s="10">
        <f>SUM(B9:B10)</f>
        <v>43900</v>
      </c>
    </row>
    <row r="12" spans="1:2" ht="15.75" thickTop="1" thickBot="1" x14ac:dyDescent="0.25">
      <c r="A12" s="5" t="s">
        <v>9</v>
      </c>
      <c r="B12" s="11">
        <f>SUM(B7,B11)</f>
        <v>115300</v>
      </c>
    </row>
    <row r="13" spans="1:2" ht="16.5" thickBot="1" x14ac:dyDescent="0.3">
      <c r="A13" s="7" t="s">
        <v>17</v>
      </c>
      <c r="B13" s="12"/>
    </row>
    <row r="14" spans="1:2" x14ac:dyDescent="0.2">
      <c r="A14" s="4" t="s">
        <v>10</v>
      </c>
      <c r="B14" s="2"/>
    </row>
    <row r="15" spans="1:2" x14ac:dyDescent="0.2">
      <c r="A15" s="3" t="s">
        <v>11</v>
      </c>
      <c r="B15" s="2">
        <v>14300</v>
      </c>
    </row>
    <row r="16" spans="1:2" x14ac:dyDescent="0.2">
      <c r="A16" s="3" t="s">
        <v>12</v>
      </c>
      <c r="B16" s="2">
        <v>2000</v>
      </c>
    </row>
    <row r="17" spans="1:2" x14ac:dyDescent="0.2">
      <c r="A17" s="3" t="s">
        <v>13</v>
      </c>
      <c r="B17" s="2">
        <v>3450</v>
      </c>
    </row>
    <row r="18" spans="1:2" ht="15" thickBot="1" x14ac:dyDescent="0.25">
      <c r="A18" s="6" t="s">
        <v>14</v>
      </c>
      <c r="B18" s="10">
        <f>SUM(B15:B17)</f>
        <v>19750</v>
      </c>
    </row>
    <row r="19" spans="1:2" ht="15" thickTop="1" x14ac:dyDescent="0.2">
      <c r="A19" s="4" t="s">
        <v>15</v>
      </c>
      <c r="B19" s="2"/>
    </row>
    <row r="20" spans="1:2" x14ac:dyDescent="0.2">
      <c r="A20" s="3" t="s">
        <v>23</v>
      </c>
      <c r="B20" s="2">
        <v>60000</v>
      </c>
    </row>
    <row r="21" spans="1:2" x14ac:dyDescent="0.2">
      <c r="A21" s="3" t="s">
        <v>25</v>
      </c>
      <c r="B21" s="2">
        <v>15550</v>
      </c>
    </row>
    <row r="22" spans="1:2" ht="15" thickBot="1" x14ac:dyDescent="0.25">
      <c r="A22" s="6" t="s">
        <v>16</v>
      </c>
      <c r="B22" s="10">
        <f>SUM(B20:B21)</f>
        <v>75550</v>
      </c>
    </row>
    <row r="23" spans="1:2" ht="15" thickTop="1" x14ac:dyDescent="0.2">
      <c r="A23" s="4" t="s">
        <v>18</v>
      </c>
      <c r="B23" s="2"/>
    </row>
    <row r="24" spans="1:2" x14ac:dyDescent="0.2">
      <c r="A24" s="3" t="s">
        <v>19</v>
      </c>
      <c r="B24" s="2">
        <v>5400</v>
      </c>
    </row>
    <row r="25" spans="1:2" x14ac:dyDescent="0.2">
      <c r="A25" s="3" t="s">
        <v>20</v>
      </c>
      <c r="B25" s="2">
        <v>14600</v>
      </c>
    </row>
    <row r="26" spans="1:2" ht="15" thickBot="1" x14ac:dyDescent="0.25">
      <c r="A26" s="6" t="s">
        <v>21</v>
      </c>
      <c r="B26" s="10">
        <f>SUM(B24:B25)</f>
        <v>20000</v>
      </c>
    </row>
    <row r="27" spans="1:2" ht="15.75" thickTop="1" thickBot="1" x14ac:dyDescent="0.25">
      <c r="A27" s="5" t="s">
        <v>22</v>
      </c>
      <c r="B27" s="11">
        <f>SUM(B18,B22,B26)</f>
        <v>115300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2508C-FA66-4411-9AEB-D94D069D4C74}">
  <dimension ref="A1:AF27"/>
  <sheetViews>
    <sheetView workbookViewId="0">
      <selection activeCell="A11" sqref="A11"/>
    </sheetView>
  </sheetViews>
  <sheetFormatPr defaultRowHeight="15" x14ac:dyDescent="0.25"/>
  <sheetData>
    <row r="1" spans="1:32" x14ac:dyDescent="0.25">
      <c r="A1" t="s">
        <v>57</v>
      </c>
    </row>
    <row r="2" spans="1:32" x14ac:dyDescent="0.25">
      <c r="A2" t="s">
        <v>28</v>
      </c>
    </row>
    <row r="3" spans="1:32" x14ac:dyDescent="0.25">
      <c r="A3" t="s">
        <v>30</v>
      </c>
    </row>
    <row r="4" spans="1:32" x14ac:dyDescent="0.25">
      <c r="A4" t="s">
        <v>32</v>
      </c>
    </row>
    <row r="5" spans="1:32" x14ac:dyDescent="0.25">
      <c r="A5" t="s">
        <v>34</v>
      </c>
    </row>
    <row r="6" spans="1:32" x14ac:dyDescent="0.25">
      <c r="A6" t="s">
        <v>51</v>
      </c>
    </row>
    <row r="7" spans="1:32" x14ac:dyDescent="0.25">
      <c r="A7" t="s">
        <v>36</v>
      </c>
    </row>
    <row r="8" spans="1:32" x14ac:dyDescent="0.25">
      <c r="A8" t="s">
        <v>37</v>
      </c>
      <c r="AB8" s="18"/>
      <c r="AC8" s="18"/>
    </row>
    <row r="9" spans="1:32" x14ac:dyDescent="0.25">
      <c r="A9" t="s">
        <v>38</v>
      </c>
      <c r="AB9" s="18"/>
      <c r="AC9" s="18"/>
    </row>
    <row r="10" spans="1:32" x14ac:dyDescent="0.25">
      <c r="A10" t="s">
        <v>54</v>
      </c>
      <c r="AB10" s="18"/>
      <c r="AC10" s="18"/>
    </row>
    <row r="11" spans="1:32" x14ac:dyDescent="0.25">
      <c r="A11" t="s">
        <v>40</v>
      </c>
      <c r="AB11" s="18"/>
      <c r="AC11" s="18"/>
    </row>
    <row r="12" spans="1:32" x14ac:dyDescent="0.25">
      <c r="AB12" s="18"/>
      <c r="AC12" s="18"/>
    </row>
    <row r="13" spans="1:32" x14ac:dyDescent="0.25">
      <c r="A13" s="29" t="s">
        <v>1</v>
      </c>
      <c r="B13" s="29"/>
      <c r="D13" s="29" t="s">
        <v>2</v>
      </c>
      <c r="E13" s="29"/>
      <c r="G13" s="29" t="s">
        <v>11</v>
      </c>
      <c r="H13" s="29"/>
      <c r="J13" s="29" t="s">
        <v>29</v>
      </c>
      <c r="K13" s="29"/>
      <c r="M13" s="29" t="s">
        <v>31</v>
      </c>
      <c r="N13" s="29"/>
      <c r="P13" s="29" t="s">
        <v>33</v>
      </c>
      <c r="Q13" s="29"/>
      <c r="S13" s="29" t="s">
        <v>35</v>
      </c>
      <c r="T13" s="29"/>
      <c r="V13" s="29" t="s">
        <v>39</v>
      </c>
      <c r="W13" s="29"/>
      <c r="Y13" s="29" t="s">
        <v>3</v>
      </c>
      <c r="Z13" s="29"/>
      <c r="AB13" s="29" t="s">
        <v>52</v>
      </c>
      <c r="AC13" s="29"/>
      <c r="AE13" s="29" t="s">
        <v>55</v>
      </c>
      <c r="AF13" s="29"/>
    </row>
    <row r="14" spans="1:32" ht="15.75" thickBot="1" x14ac:dyDescent="0.3">
      <c r="A14" s="15" t="s">
        <v>26</v>
      </c>
      <c r="B14" s="15" t="s">
        <v>27</v>
      </c>
      <c r="D14" s="15" t="s">
        <v>26</v>
      </c>
      <c r="E14" s="15" t="s">
        <v>27</v>
      </c>
      <c r="G14" s="15" t="s">
        <v>26</v>
      </c>
      <c r="H14" s="15" t="s">
        <v>27</v>
      </c>
      <c r="J14" s="15" t="s">
        <v>26</v>
      </c>
      <c r="K14" s="15" t="s">
        <v>27</v>
      </c>
      <c r="M14" s="15" t="s">
        <v>26</v>
      </c>
      <c r="N14" s="15" t="s">
        <v>27</v>
      </c>
      <c r="P14" s="15" t="s">
        <v>26</v>
      </c>
      <c r="Q14" s="15" t="s">
        <v>27</v>
      </c>
      <c r="S14" s="15" t="s">
        <v>26</v>
      </c>
      <c r="T14" s="15" t="s">
        <v>27</v>
      </c>
      <c r="V14" s="15" t="s">
        <v>26</v>
      </c>
      <c r="W14" s="15" t="s">
        <v>27</v>
      </c>
      <c r="Y14" s="15" t="s">
        <v>26</v>
      </c>
      <c r="Z14" s="15" t="s">
        <v>27</v>
      </c>
      <c r="AB14" s="15" t="s">
        <v>26</v>
      </c>
      <c r="AC14" s="15" t="s">
        <v>27</v>
      </c>
      <c r="AE14" s="15" t="s">
        <v>26</v>
      </c>
      <c r="AF14" s="15" t="s">
        <v>27</v>
      </c>
    </row>
    <row r="15" spans="1:32" x14ac:dyDescent="0.25">
      <c r="A15" s="16">
        <v>6430</v>
      </c>
      <c r="B15">
        <v>8000</v>
      </c>
      <c r="D15" s="16">
        <v>3450</v>
      </c>
      <c r="E15">
        <v>2300</v>
      </c>
      <c r="G15" s="16">
        <v>500</v>
      </c>
      <c r="H15">
        <v>3450</v>
      </c>
      <c r="J15" s="16">
        <v>200</v>
      </c>
      <c r="K15">
        <v>6430</v>
      </c>
      <c r="M15" s="16"/>
      <c r="N15">
        <v>7000</v>
      </c>
      <c r="P15" s="16">
        <v>8000</v>
      </c>
      <c r="S15" s="16">
        <v>12900</v>
      </c>
      <c r="V15" s="16"/>
      <c r="W15">
        <v>690</v>
      </c>
      <c r="Y15" s="16"/>
      <c r="Z15">
        <v>1400</v>
      </c>
      <c r="AB15" s="16">
        <v>2300</v>
      </c>
      <c r="AE15" s="16"/>
      <c r="AF15">
        <v>200</v>
      </c>
    </row>
    <row r="16" spans="1:32" x14ac:dyDescent="0.25">
      <c r="A16" s="14">
        <v>7000</v>
      </c>
      <c r="B16">
        <v>500</v>
      </c>
      <c r="D16" s="14"/>
      <c r="G16" s="14"/>
      <c r="J16" s="14"/>
      <c r="M16" s="14"/>
      <c r="P16" s="14"/>
      <c r="S16" s="14"/>
      <c r="V16" s="14"/>
      <c r="Y16" s="14"/>
      <c r="AB16" s="14"/>
      <c r="AE16" s="14"/>
    </row>
    <row r="17" spans="1:32" x14ac:dyDescent="0.25">
      <c r="A17" s="14">
        <v>690</v>
      </c>
      <c r="B17">
        <v>12900</v>
      </c>
      <c r="D17" s="14"/>
      <c r="G17" s="14"/>
      <c r="J17" s="14"/>
      <c r="M17" s="14"/>
      <c r="P17" s="14"/>
      <c r="S17" s="14"/>
      <c r="V17" s="14"/>
      <c r="Y17" s="14"/>
      <c r="AB17" s="14"/>
      <c r="AE17" s="14"/>
    </row>
    <row r="18" spans="1:32" ht="15.75" thickBot="1" x14ac:dyDescent="0.3">
      <c r="A18" s="14">
        <v>1400</v>
      </c>
      <c r="D18" s="14"/>
      <c r="G18" s="14"/>
      <c r="J18" s="14"/>
      <c r="M18" s="14"/>
      <c r="P18" s="14"/>
      <c r="S18" s="14"/>
      <c r="V18" s="14"/>
      <c r="Y18" s="14"/>
      <c r="AB18" s="14"/>
      <c r="AE18" s="14"/>
    </row>
    <row r="19" spans="1:32" ht="15.75" thickBot="1" x14ac:dyDescent="0.3">
      <c r="A19" s="17">
        <f>SUM(A15:A18)</f>
        <v>15520</v>
      </c>
      <c r="B19" s="17">
        <f>SUM(B15:B18)</f>
        <v>21400</v>
      </c>
      <c r="D19" s="17">
        <f>SUM(D15:D18)</f>
        <v>3450</v>
      </c>
      <c r="E19" s="17">
        <f>SUM(E15:E18)</f>
        <v>2300</v>
      </c>
      <c r="G19" s="17">
        <f>SUM(G15:G18)</f>
        <v>500</v>
      </c>
      <c r="H19" s="17">
        <f>SUM(H15:H18)</f>
        <v>3450</v>
      </c>
      <c r="J19" s="17">
        <f>SUM(J15:J18)</f>
        <v>200</v>
      </c>
      <c r="K19" s="17">
        <f>SUM(K15:K18)</f>
        <v>6430</v>
      </c>
      <c r="M19" s="17">
        <f>SUM(M15:M18)</f>
        <v>0</v>
      </c>
      <c r="N19" s="17">
        <f>SUM(N15:N18)</f>
        <v>7000</v>
      </c>
      <c r="P19" s="17">
        <f>SUM(P15:P18)</f>
        <v>8000</v>
      </c>
      <c r="Q19" s="17">
        <f>SUM(Q15:Q18)</f>
        <v>0</v>
      </c>
      <c r="S19" s="17">
        <f>SUM(S15:S18)</f>
        <v>12900</v>
      </c>
      <c r="T19" s="17">
        <f>SUM(T15:T18)</f>
        <v>0</v>
      </c>
      <c r="V19" s="17">
        <f>SUM(V15:V18)</f>
        <v>0</v>
      </c>
      <c r="W19" s="17">
        <f>SUM(W15:W18)</f>
        <v>690</v>
      </c>
      <c r="Y19" s="17">
        <f>SUM(Y15:Y18)</f>
        <v>0</v>
      </c>
      <c r="Z19" s="17">
        <f>SUM(Z15:Z18)</f>
        <v>1400</v>
      </c>
      <c r="AB19" s="17">
        <f>SUM(AB15:AB18)</f>
        <v>2300</v>
      </c>
      <c r="AC19" s="17">
        <f>SUM(AC15:AC18)</f>
        <v>0</v>
      </c>
      <c r="AE19" s="17">
        <f>SUM(AE15:AE18)</f>
        <v>0</v>
      </c>
      <c r="AF19" s="17">
        <f>SUM(AF15:AF18)</f>
        <v>200</v>
      </c>
    </row>
    <row r="20" spans="1:32" x14ac:dyDescent="0.25">
      <c r="A20" t="str">
        <f>IF(A19&gt;B19,A19-B19,"")</f>
        <v/>
      </c>
      <c r="B20">
        <f>IF(B19&gt;A19,B19-A19,"")</f>
        <v>5880</v>
      </c>
      <c r="D20">
        <f>IF(D19&gt;E19,D19-E19,"")</f>
        <v>1150</v>
      </c>
      <c r="E20" t="str">
        <f>IF(E19&gt;D19,E19-D19,"")</f>
        <v/>
      </c>
      <c r="G20" t="str">
        <f>IF(G19&gt;H19,G19-H19,"")</f>
        <v/>
      </c>
      <c r="H20">
        <f>IF(H19&gt;G19,H19-G19,"")</f>
        <v>2950</v>
      </c>
      <c r="J20" t="str">
        <f>IF(J19&gt;K19,J19-K19,"")</f>
        <v/>
      </c>
      <c r="K20">
        <f>IF(K19&gt;J19,K19-J19,"")</f>
        <v>6230</v>
      </c>
      <c r="M20" t="str">
        <f>IF(M19&gt;N19,M19-N19,"")</f>
        <v/>
      </c>
      <c r="N20">
        <f>IF(N19&gt;M19,N19-M19,"")</f>
        <v>7000</v>
      </c>
      <c r="P20">
        <f>IF(P19&gt;Q19,P19-Q19,"")</f>
        <v>8000</v>
      </c>
      <c r="Q20" t="str">
        <f>IF(Q19&gt;P19,Q19-P19,"")</f>
        <v/>
      </c>
      <c r="AB20" s="18"/>
      <c r="AC20" s="18"/>
    </row>
    <row r="21" spans="1:32" ht="15.75" thickBot="1" x14ac:dyDescent="0.3">
      <c r="AB21" s="18"/>
      <c r="AC21" s="18"/>
    </row>
    <row r="22" spans="1:32" x14ac:dyDescent="0.25">
      <c r="A22" s="30" t="s">
        <v>42</v>
      </c>
      <c r="B22" s="31"/>
      <c r="AB22" s="18"/>
      <c r="AC22" s="18"/>
    </row>
    <row r="23" spans="1:32" x14ac:dyDescent="0.25">
      <c r="A23" s="19" t="s">
        <v>41</v>
      </c>
      <c r="B23" s="20" t="s">
        <v>43</v>
      </c>
      <c r="AB23" s="18"/>
      <c r="AC23" s="18"/>
    </row>
    <row r="24" spans="1:32" ht="15.75" thickBot="1" x14ac:dyDescent="0.3">
      <c r="A24" s="21">
        <f>SUM(A19,D19,G19,J19,M19,P19,S19,V19,Y19,AB19,AE19)</f>
        <v>42870</v>
      </c>
      <c r="B24" s="22">
        <f>SUM(B19,E19,H19,K19,N19,Q19,T19,W19,Z19,AC19,AF19)</f>
        <v>42870</v>
      </c>
      <c r="AB24" s="18"/>
      <c r="AC24" s="18"/>
    </row>
    <row r="25" spans="1:32" x14ac:dyDescent="0.25">
      <c r="AB25" s="18"/>
      <c r="AC25" s="18"/>
    </row>
    <row r="26" spans="1:32" x14ac:dyDescent="0.25">
      <c r="AB26" s="18"/>
      <c r="AC26" s="18"/>
    </row>
    <row r="27" spans="1:32" x14ac:dyDescent="0.25">
      <c r="AB27" s="18"/>
      <c r="AC27" s="18"/>
    </row>
  </sheetData>
  <mergeCells count="12">
    <mergeCell ref="AE13:AF13"/>
    <mergeCell ref="S13:T13"/>
    <mergeCell ref="V13:W13"/>
    <mergeCell ref="Y13:Z13"/>
    <mergeCell ref="AB13:AC13"/>
    <mergeCell ref="A22:B22"/>
    <mergeCell ref="A13:B13"/>
    <mergeCell ref="D13:E13"/>
    <mergeCell ref="G13:H13"/>
    <mergeCell ref="J13:K13"/>
    <mergeCell ref="M13:N13"/>
    <mergeCell ref="P13:Q1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66C6E-1D97-4F73-A7E0-ED65BDD42C59}">
  <dimension ref="A1:B27"/>
  <sheetViews>
    <sheetView workbookViewId="0"/>
  </sheetViews>
  <sheetFormatPr defaultRowHeight="15" x14ac:dyDescent="0.25"/>
  <cols>
    <col min="1" max="1" width="33.85546875" bestFit="1" customWidth="1"/>
    <col min="2" max="2" width="14" bestFit="1" customWidth="1"/>
  </cols>
  <sheetData>
    <row r="1" spans="1:2" ht="15.75" thickBot="1" x14ac:dyDescent="0.3">
      <c r="A1" s="23" t="s">
        <v>45</v>
      </c>
      <c r="B1" s="13"/>
    </row>
    <row r="2" spans="1:2" ht="16.5" thickBot="1" x14ac:dyDescent="0.3">
      <c r="A2" s="8" t="s">
        <v>48</v>
      </c>
      <c r="B2" s="9"/>
    </row>
    <row r="3" spans="1:2" x14ac:dyDescent="0.25">
      <c r="A3" s="1" t="s">
        <v>53</v>
      </c>
      <c r="B3" s="1">
        <v>6430</v>
      </c>
    </row>
    <row r="4" spans="1:2" x14ac:dyDescent="0.25">
      <c r="A4" s="3"/>
      <c r="B4" s="2"/>
    </row>
    <row r="5" spans="1:2" x14ac:dyDescent="0.25">
      <c r="A5" s="24"/>
      <c r="B5" s="25"/>
    </row>
    <row r="6" spans="1:2" ht="15.75" thickBot="1" x14ac:dyDescent="0.3">
      <c r="A6" s="28" t="s">
        <v>50</v>
      </c>
      <c r="B6" s="10">
        <f>SUM(B3:B5)</f>
        <v>6430</v>
      </c>
    </row>
    <row r="7" spans="1:2" ht="17.25" thickTop="1" thickBot="1" x14ac:dyDescent="0.3">
      <c r="A7" s="7" t="s">
        <v>46</v>
      </c>
      <c r="B7" s="12"/>
    </row>
    <row r="8" spans="1:2" x14ac:dyDescent="0.25">
      <c r="A8" s="1" t="s">
        <v>52</v>
      </c>
      <c r="B8" s="2">
        <v>2300</v>
      </c>
    </row>
    <row r="9" spans="1:2" x14ac:dyDescent="0.25">
      <c r="A9" s="3"/>
      <c r="B9" s="2"/>
    </row>
    <row r="10" spans="1:2" x14ac:dyDescent="0.25">
      <c r="A10" s="32" t="s">
        <v>56</v>
      </c>
      <c r="B10" s="2">
        <v>200</v>
      </c>
    </row>
    <row r="11" spans="1:2" ht="15.75" thickBot="1" x14ac:dyDescent="0.3">
      <c r="A11" s="28" t="s">
        <v>49</v>
      </c>
      <c r="B11" s="10">
        <f>SUM(B8:B10)</f>
        <v>2500</v>
      </c>
    </row>
    <row r="12" spans="1:2" ht="16.5" thickTop="1" thickBot="1" x14ac:dyDescent="0.3">
      <c r="A12" s="5" t="s">
        <v>47</v>
      </c>
      <c r="B12" s="11">
        <f>B6-B11</f>
        <v>3930</v>
      </c>
    </row>
    <row r="13" spans="1:2" x14ac:dyDescent="0.25">
      <c r="A13" s="26"/>
      <c r="B13" s="25"/>
    </row>
    <row r="21" spans="1:2" x14ac:dyDescent="0.25">
      <c r="A21" s="27"/>
      <c r="B21" s="25"/>
    </row>
    <row r="22" spans="1:2" x14ac:dyDescent="0.25">
      <c r="A22" s="24"/>
      <c r="B22" s="25"/>
    </row>
    <row r="23" spans="1:2" x14ac:dyDescent="0.25">
      <c r="A23" s="24"/>
      <c r="B23" s="25"/>
    </row>
    <row r="24" spans="1:2" x14ac:dyDescent="0.25">
      <c r="A24" s="26"/>
      <c r="B24" s="25"/>
    </row>
    <row r="25" spans="1:2" x14ac:dyDescent="0.25">
      <c r="A25" s="4"/>
      <c r="B25" s="2"/>
    </row>
    <row r="26" spans="1:2" x14ac:dyDescent="0.25">
      <c r="A26" s="3"/>
      <c r="B26" s="2"/>
    </row>
    <row r="27" spans="1:2" x14ac:dyDescent="0.25">
      <c r="A27" s="3"/>
      <c r="B27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032A1-BF12-4DE3-878E-BB60D92A7983}">
  <dimension ref="A1:C28"/>
  <sheetViews>
    <sheetView tabSelected="1" workbookViewId="0">
      <selection activeCell="K6" sqref="K6"/>
    </sheetView>
  </sheetViews>
  <sheetFormatPr defaultRowHeight="15" x14ac:dyDescent="0.25"/>
  <cols>
    <col min="1" max="1" width="33.85546875" bestFit="1" customWidth="1"/>
    <col min="2" max="3" width="14" bestFit="1" customWidth="1"/>
  </cols>
  <sheetData>
    <row r="1" spans="1:3" ht="15.75" thickBot="1" x14ac:dyDescent="0.3">
      <c r="A1" s="23" t="s">
        <v>44</v>
      </c>
      <c r="B1" s="13">
        <v>43830</v>
      </c>
      <c r="C1" s="13">
        <v>44196</v>
      </c>
    </row>
    <row r="2" spans="1:3" ht="16.5" thickBot="1" x14ac:dyDescent="0.3">
      <c r="A2" s="8" t="s">
        <v>0</v>
      </c>
      <c r="B2" s="9"/>
      <c r="C2" s="9"/>
    </row>
    <row r="3" spans="1:3" x14ac:dyDescent="0.25">
      <c r="A3" s="4" t="s">
        <v>6</v>
      </c>
      <c r="B3" s="1"/>
      <c r="C3" s="1"/>
    </row>
    <row r="4" spans="1:3" x14ac:dyDescent="0.25">
      <c r="A4" s="3" t="s">
        <v>1</v>
      </c>
      <c r="B4" s="2">
        <v>53000</v>
      </c>
      <c r="C4" s="2">
        <f>B4-5880</f>
        <v>47120</v>
      </c>
    </row>
    <row r="5" spans="1:3" x14ac:dyDescent="0.25">
      <c r="A5" s="3" t="s">
        <v>33</v>
      </c>
      <c r="B5" s="2">
        <v>0</v>
      </c>
      <c r="C5" s="2">
        <v>8000</v>
      </c>
    </row>
    <row r="6" spans="1:3" x14ac:dyDescent="0.25">
      <c r="A6" s="3" t="s">
        <v>2</v>
      </c>
      <c r="B6" s="2">
        <v>13000</v>
      </c>
      <c r="C6" s="2">
        <f>B6+1150</f>
        <v>14150</v>
      </c>
    </row>
    <row r="7" spans="1:3" x14ac:dyDescent="0.25">
      <c r="A7" s="3" t="s">
        <v>3</v>
      </c>
      <c r="B7" s="2">
        <v>5400</v>
      </c>
      <c r="C7" s="2">
        <f>B7-1400</f>
        <v>4000</v>
      </c>
    </row>
    <row r="8" spans="1:3" ht="15.75" thickBot="1" x14ac:dyDescent="0.3">
      <c r="A8" s="6" t="s">
        <v>5</v>
      </c>
      <c r="B8" s="10">
        <f>SUM(B4:B7)</f>
        <v>71400</v>
      </c>
      <c r="C8" s="10">
        <f>SUM(C4:C7)</f>
        <v>73270</v>
      </c>
    </row>
    <row r="9" spans="1:3" ht="15.75" thickTop="1" x14ac:dyDescent="0.25">
      <c r="A9" s="4" t="s">
        <v>7</v>
      </c>
      <c r="B9" s="2"/>
      <c r="C9" s="2"/>
    </row>
    <row r="10" spans="1:3" x14ac:dyDescent="0.25">
      <c r="A10" s="3" t="s">
        <v>4</v>
      </c>
      <c r="B10" s="2">
        <v>35000</v>
      </c>
      <c r="C10" s="2">
        <f>B10+12900</f>
        <v>47900</v>
      </c>
    </row>
    <row r="11" spans="1:3" x14ac:dyDescent="0.25">
      <c r="A11" s="3" t="s">
        <v>24</v>
      </c>
      <c r="B11" s="2">
        <v>8900</v>
      </c>
      <c r="C11" s="2">
        <f>B11</f>
        <v>8900</v>
      </c>
    </row>
    <row r="12" spans="1:3" ht="15.75" thickBot="1" x14ac:dyDescent="0.3">
      <c r="A12" s="6" t="s">
        <v>8</v>
      </c>
      <c r="B12" s="10">
        <f>SUM(B10:B11)</f>
        <v>43900</v>
      </c>
      <c r="C12" s="10">
        <f>SUM(C10:C11)</f>
        <v>56800</v>
      </c>
    </row>
    <row r="13" spans="1:3" ht="16.5" thickTop="1" thickBot="1" x14ac:dyDescent="0.3">
      <c r="A13" s="5" t="s">
        <v>9</v>
      </c>
      <c r="B13" s="11">
        <f>SUM(B8,B12)</f>
        <v>115300</v>
      </c>
      <c r="C13" s="11">
        <f>SUM(C8,C12)</f>
        <v>130070</v>
      </c>
    </row>
    <row r="14" spans="1:3" ht="16.5" thickBot="1" x14ac:dyDescent="0.3">
      <c r="A14" s="7" t="s">
        <v>17</v>
      </c>
      <c r="B14" s="12"/>
      <c r="C14" s="12"/>
    </row>
    <row r="15" spans="1:3" x14ac:dyDescent="0.25">
      <c r="A15" s="4" t="s">
        <v>10</v>
      </c>
      <c r="B15" s="2"/>
      <c r="C15" s="2"/>
    </row>
    <row r="16" spans="1:3" x14ac:dyDescent="0.25">
      <c r="A16" s="3" t="s">
        <v>11</v>
      </c>
      <c r="B16" s="2">
        <v>14300</v>
      </c>
      <c r="C16" s="2">
        <f>B16+2950</f>
        <v>17250</v>
      </c>
    </row>
    <row r="17" spans="1:3" x14ac:dyDescent="0.25">
      <c r="A17" s="3" t="s">
        <v>12</v>
      </c>
      <c r="B17" s="2">
        <v>2000</v>
      </c>
      <c r="C17" s="2">
        <f t="shared" ref="C17:C18" si="0">B17</f>
        <v>2000</v>
      </c>
    </row>
    <row r="18" spans="1:3" x14ac:dyDescent="0.25">
      <c r="A18" s="3" t="s">
        <v>13</v>
      </c>
      <c r="B18" s="2">
        <v>3450</v>
      </c>
      <c r="C18" s="2">
        <f>B18+690</f>
        <v>4140</v>
      </c>
    </row>
    <row r="19" spans="1:3" ht="15.75" thickBot="1" x14ac:dyDescent="0.3">
      <c r="A19" s="6" t="s">
        <v>14</v>
      </c>
      <c r="B19" s="10">
        <f>SUM(B16:B18)</f>
        <v>19750</v>
      </c>
      <c r="C19" s="10">
        <f>SUM(C16:C18)</f>
        <v>23390</v>
      </c>
    </row>
    <row r="20" spans="1:3" ht="15.75" thickTop="1" x14ac:dyDescent="0.25">
      <c r="A20" s="4" t="s">
        <v>15</v>
      </c>
      <c r="B20" s="2"/>
      <c r="C20" s="2"/>
    </row>
    <row r="21" spans="1:3" x14ac:dyDescent="0.25">
      <c r="A21" s="3" t="s">
        <v>23</v>
      </c>
      <c r="B21" s="2">
        <v>60000</v>
      </c>
      <c r="C21" s="2">
        <f>B21+7000</f>
        <v>67000</v>
      </c>
    </row>
    <row r="22" spans="1:3" x14ac:dyDescent="0.25">
      <c r="A22" s="3" t="s">
        <v>25</v>
      </c>
      <c r="B22" s="2">
        <v>15550</v>
      </c>
      <c r="C22" s="2">
        <f>B22+200</f>
        <v>15750</v>
      </c>
    </row>
    <row r="23" spans="1:3" ht="15.75" thickBot="1" x14ac:dyDescent="0.3">
      <c r="A23" s="6" t="s">
        <v>16</v>
      </c>
      <c r="B23" s="10">
        <f>SUM(B21:B22)</f>
        <v>75550</v>
      </c>
      <c r="C23" s="10">
        <f>SUM(C21:C22)</f>
        <v>82750</v>
      </c>
    </row>
    <row r="24" spans="1:3" ht="15.75" thickTop="1" x14ac:dyDescent="0.25">
      <c r="A24" s="4" t="s">
        <v>18</v>
      </c>
      <c r="B24" s="2"/>
      <c r="C24" s="2"/>
    </row>
    <row r="25" spans="1:3" x14ac:dyDescent="0.25">
      <c r="A25" s="3" t="s">
        <v>19</v>
      </c>
      <c r="B25" s="2">
        <v>5400</v>
      </c>
      <c r="C25" s="2">
        <f>B25</f>
        <v>5400</v>
      </c>
    </row>
    <row r="26" spans="1:3" x14ac:dyDescent="0.25">
      <c r="A26" s="3" t="s">
        <v>20</v>
      </c>
      <c r="B26" s="2">
        <v>14600</v>
      </c>
      <c r="C26" s="25">
        <f>B26+3930</f>
        <v>18530</v>
      </c>
    </row>
    <row r="27" spans="1:3" ht="15.75" thickBot="1" x14ac:dyDescent="0.3">
      <c r="A27" s="6" t="s">
        <v>21</v>
      </c>
      <c r="B27" s="10">
        <f>SUM(B25:B26)</f>
        <v>20000</v>
      </c>
      <c r="C27" s="10">
        <f>SUM(C25:C26)</f>
        <v>23930</v>
      </c>
    </row>
    <row r="28" spans="1:3" ht="16.5" thickTop="1" thickBot="1" x14ac:dyDescent="0.3">
      <c r="A28" s="5" t="s">
        <v>22</v>
      </c>
      <c r="B28" s="11">
        <f>SUM(B19,B23,B27)</f>
        <v>115300</v>
      </c>
      <c r="C28" s="11">
        <f>SUM(C19,C23,C27)</f>
        <v>130070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</vt:lpstr>
      <vt:lpstr>B</vt:lpstr>
      <vt:lpstr>C</vt:lpstr>
      <vt:lpstr>D</vt:lpstr>
      <vt:lpstr>A!Print_Area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Leonid Genkin</dc:creator>
  <cp:lastModifiedBy>Leonid Genkin</cp:lastModifiedBy>
  <cp:lastPrinted>2020-11-24T07:43:50Z</cp:lastPrinted>
  <dcterms:created xsi:type="dcterms:W3CDTF">2015-06-05T18:17:20Z</dcterms:created>
  <dcterms:modified xsi:type="dcterms:W3CDTF">2020-12-10T19:12:24Z</dcterms:modified>
</cp:coreProperties>
</file>