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genkin\Downloads\"/>
    </mc:Choice>
  </mc:AlternateContent>
  <xr:revisionPtr revIDLastSave="0" documentId="13_ncr:1_{EF063A5F-8CC8-4C35-B2F3-888925428700}" xr6:coauthVersionLast="45" xr6:coauthVersionMax="45" xr10:uidLastSave="{00000000-0000-0000-0000-000000000000}"/>
  <bookViews>
    <workbookView xWindow="-110" yWindow="-110" windowWidth="19420" windowHeight="10420" firstSheet="6" activeTab="8" xr2:uid="{00000000-000D-0000-FFFF-FFFF00000000}"/>
  </bookViews>
  <sheets>
    <sheet name="Class Exercise 1 - Page 14" sheetId="1" r:id="rId1"/>
    <sheet name="Class Exercise 2 - Page 19" sheetId="2" r:id="rId2"/>
    <sheet name="Class Exercise 3 - Page 23" sheetId="3" r:id="rId3"/>
    <sheet name="Class Exercise 4 - Page 30" sheetId="4" r:id="rId4"/>
    <sheet name="Class Exercise 5 - Page 33" sheetId="5" r:id="rId5"/>
    <sheet name="Class Exercise 6 - Page 39" sheetId="6" r:id="rId6"/>
    <sheet name="Class Exercise 7 - Page 42" sheetId="7" r:id="rId7"/>
    <sheet name="Class Exercise 8 - Page 45" sheetId="8" r:id="rId8"/>
    <sheet name="Class Exercise 9 - Page 48" sheetId="12" r:id="rId9"/>
    <sheet name="Class Exercise 10 - Page 55" sheetId="9" r:id="rId10"/>
    <sheet name="Class Exercise 11 - Page 58" sheetId="10" r:id="rId11"/>
    <sheet name="Class Exercise 12 - Page 66"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F5" i="12"/>
  <c r="E5" i="12"/>
  <c r="D5" i="12"/>
  <c r="B11" i="8"/>
  <c r="B10" i="8"/>
  <c r="K25" i="7"/>
  <c r="J25" i="7"/>
  <c r="I25" i="7"/>
  <c r="G25" i="7"/>
  <c r="K24" i="7"/>
  <c r="J24" i="7"/>
  <c r="I24" i="7"/>
  <c r="G24" i="7"/>
  <c r="K23" i="7"/>
  <c r="J23" i="7"/>
  <c r="I23" i="7"/>
  <c r="G23" i="7"/>
  <c r="K22" i="7"/>
  <c r="J22" i="7"/>
  <c r="I22" i="7"/>
  <c r="G22" i="7"/>
  <c r="K21" i="7"/>
  <c r="J21" i="7"/>
  <c r="I21" i="7"/>
  <c r="H22" i="7"/>
  <c r="H23" i="7"/>
  <c r="H24" i="7"/>
  <c r="H25" i="7"/>
  <c r="H21" i="7"/>
  <c r="B16" i="7"/>
  <c r="B15" i="7"/>
  <c r="C18" i="6"/>
  <c r="C15" i="6"/>
  <c r="B18" i="5"/>
  <c r="B17" i="5"/>
  <c r="B16" i="4"/>
  <c r="D12" i="3"/>
  <c r="D10" i="3"/>
  <c r="D11" i="3" s="1"/>
  <c r="D9" i="3"/>
  <c r="D7" i="3"/>
  <c r="D8" i="3"/>
  <c r="B17" i="2"/>
  <c r="B9" i="2"/>
  <c r="B8" i="1"/>
</calcChain>
</file>

<file path=xl/sharedStrings.xml><?xml version="1.0" encoding="utf-8"?>
<sst xmlns="http://schemas.openxmlformats.org/spreadsheetml/2006/main" count="132" uniqueCount="70">
  <si>
    <t xml:space="preserve">
The interest rate in the market is r = 6%. Find the future value, as of 12  years from now, of $300 paid today.
</t>
  </si>
  <si>
    <t>r=</t>
  </si>
  <si>
    <t>N=</t>
  </si>
  <si>
    <t xml:space="preserve">PV = </t>
  </si>
  <si>
    <t>Solution</t>
  </si>
  <si>
    <t xml:space="preserve">FV = </t>
  </si>
  <si>
    <t xml:space="preserve">Suppose that the interest rate is r = 8% and you want to compare the following two plans
A: Receive $300 4 years from now 
B: Receive $500 11 years from now
</t>
  </si>
  <si>
    <t>Plan A:</t>
  </si>
  <si>
    <t>FV</t>
  </si>
  <si>
    <t>N</t>
  </si>
  <si>
    <t>Plan B:</t>
  </si>
  <si>
    <t>r</t>
  </si>
  <si>
    <t>Compare the present value of the cash flows:</t>
  </si>
  <si>
    <t>Year</t>
  </si>
  <si>
    <t>Cash Flow</t>
  </si>
  <si>
    <t>Years to Discount</t>
  </si>
  <si>
    <t>Present Value</t>
  </si>
  <si>
    <t xml:space="preserve">You invest $1,000 per year in an IRA (starting a year from  today) for the next 40 years.
How much money will you have 40 years from today?
 Suppose that r = 8%
</t>
  </si>
  <si>
    <t>Step 1: Timeline</t>
  </si>
  <si>
    <t>….</t>
  </si>
  <si>
    <r>
      <t>FV</t>
    </r>
    <r>
      <rPr>
        <sz val="24"/>
        <color theme="1"/>
        <rFont val="Cambria Math"/>
        <family val="1"/>
      </rPr>
      <t xml:space="preserve">= </t>
    </r>
    <r>
      <rPr>
        <sz val="24"/>
        <color rgb="FFFF0000"/>
        <rFont val="Calibri"/>
        <family val="2"/>
        <scheme val="minor"/>
      </rPr>
      <t>C</t>
    </r>
    <r>
      <rPr>
        <sz val="24"/>
        <color rgb="FFFF0000"/>
        <rFont val="Symbol"/>
        <family val="1"/>
        <charset val="2"/>
      </rPr>
      <t xml:space="preserve"> </t>
    </r>
    <r>
      <rPr>
        <sz val="24"/>
        <color rgb="FFFF0000"/>
        <rFont val="Calibri"/>
        <family val="2"/>
        <charset val="177"/>
        <scheme val="minor"/>
      </rPr>
      <t>´</t>
    </r>
    <r>
      <rPr>
        <sz val="24"/>
        <color rgb="FFFF0000"/>
        <rFont val="Calibri"/>
        <family val="2"/>
        <scheme val="minor"/>
      </rPr>
      <t>[〖</t>
    </r>
    <r>
      <rPr>
        <sz val="24"/>
        <color rgb="FFFF0000"/>
        <rFont val="Cambria Math"/>
        <family val="1"/>
      </rPr>
      <t>(1+r)〗^N-1]/r</t>
    </r>
  </si>
  <si>
    <t>FV=?</t>
  </si>
  <si>
    <t>C</t>
  </si>
  <si>
    <t>FV=</t>
  </si>
  <si>
    <t>Step 2: Calculation</t>
  </si>
  <si>
    <t>The FV formula:</t>
  </si>
  <si>
    <t>Suppose that you want to guarantee yourself $500,000 when you retire 35 years from now.
 How  much should you invest each year, starting next year,  if the interest rate is 8%?</t>
  </si>
  <si>
    <t>-C</t>
  </si>
  <si>
    <t>FV=$500000</t>
  </si>
  <si>
    <t>C=</t>
  </si>
  <si>
    <t>Using PMT formula:</t>
  </si>
  <si>
    <t xml:space="preserve">How much do you need to invest today in order to  guarantee yourself payments of $5,000 per year for the  next 25 years, starting at the end of this year.
Suppose r =  7.5%
</t>
  </si>
  <si>
    <t>PV=?</t>
  </si>
  <si>
    <t>PV=</t>
  </si>
  <si>
    <t>PV formula:</t>
  </si>
  <si>
    <t xml:space="preserve">You plan to attend a graduate school of business and  you will be forced to take out $30,000 in loans at  10%. Assuming that you want to pay the loan in  equal installments over five years, you want to know  what your yearly payment will be.
</t>
  </si>
  <si>
    <t>PV</t>
  </si>
  <si>
    <t>C (payment)</t>
  </si>
  <si>
    <t>Using formula</t>
  </si>
  <si>
    <t>Amortization Table</t>
  </si>
  <si>
    <t>Beginning  Balance</t>
  </si>
  <si>
    <t>Total  Payment</t>
  </si>
  <si>
    <t>Interest  Paid</t>
  </si>
  <si>
    <t>Principal  Paid</t>
  </si>
  <si>
    <t>Ending  Balance</t>
  </si>
  <si>
    <t xml:space="preserve">To see how the value of a perpetuity can be a useful  approximation to the value of a long-lived annuity,  assume a 10% interest and compare the following  two alternatives:
A: A perpetuity of $100
B: A 30 year annuity of $100
</t>
  </si>
  <si>
    <t>Solution:</t>
  </si>
  <si>
    <t>PMT</t>
  </si>
  <si>
    <t>PV (perpetuity)</t>
  </si>
  <si>
    <t>PV (annuity)</t>
  </si>
  <si>
    <t xml:space="preserve">Suppose you are exactly 30 years old. You figured out that your income will be such that you will be able to save for the next 25 years (starting a year from today), until age 55. For 10 years thereafter your income will just cover your expenses.  Finally, you expect to retire at age 65 and live until age 90. If you want to guarantee yourself $100,000 per year starting on your 66th birthday, how much should you put away every year, for the next 25 years, starting at the end of this year.  Assume that your investments are expected to yield 8%
</t>
  </si>
  <si>
    <t>Step 2: Find how much will need to be in the account at the age of 65:</t>
  </si>
  <si>
    <t>Step 3: Find how much is needed at the age of 55:</t>
  </si>
  <si>
    <t>Step 4: Find the annual payment to get to that amount:</t>
  </si>
  <si>
    <t xml:space="preserve">Suppose you wish to invest $200 for 20 years at 6%, with monthly compounding. What will be the future value of your investment in 20 years?
</t>
  </si>
  <si>
    <t>P</t>
  </si>
  <si>
    <t>k</t>
  </si>
  <si>
    <t xml:space="preserve">You wish to take a loan of $100,000 from the bank for 30 years, to be repaid quarterly in equal installments. The APR=12%, compounded monthly.
What would be your quarterly payment?
</t>
  </si>
  <si>
    <t>Step 1:</t>
  </si>
  <si>
    <t>Time interval to work with: Quarters</t>
  </si>
  <si>
    <t>Step 2:</t>
  </si>
  <si>
    <t>Interest rate for the interval</t>
  </si>
  <si>
    <t>APR</t>
  </si>
  <si>
    <t>K</t>
  </si>
  <si>
    <t>M</t>
  </si>
  <si>
    <t>r(quarter)</t>
  </si>
  <si>
    <t>Step 3"</t>
  </si>
  <si>
    <t>Consider a share pf a company that is expected to pay $1 in dividends next year. dividends are expected to grow
  at an annual rate of 5%. The firm is expected to live  forever. Suppose r = 8%. What is the value of the share?</t>
  </si>
  <si>
    <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</si>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</sst>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_ &quot;₪&quot;\ * #,##0.00_ ;_ &quot;₪&quot;\ * \-#,##0.00_ ;_ &quot;₪&quot;\ * &quot;-&quot;??_ ;_ @_ "/>
    <numFmt numFmtId="165" formatCode="_ * #,##0.00_ ;_ * \-#,##0.00_ ;_ * &quot;-&quot;??_ ;_ @_ "/>
    <numFmt numFmtId="166" formatCode="_-[$$-409]* #,##0.00_ ;_-[$$-409]* \-#,##0.00\ ;_-[$$-409]* &quot;-&quot;??_ ;_-@_ "/>
    <numFmt numFmtId="167" formatCode="#,##0_ ;\-#,##0\ "/>
    <numFmt numFmtId="168" formatCode="0.0%"/>
    <numFmt numFmtId="169" formatCode="_([$$-409]* #,##0.00_);_([$$-409]* \(#,##0.00\);_([$$-409]* &quot;-&quot;??_);_(@_)"/>
  </numFmts>
  <fonts count="18" x14ac:knownFonts="1">
    <font>
      <sz val="11"/>
      <color theme="1"/>
      <name val="Calibri"/>
      <family val="2"/>
      <charset val="177"/>
      <scheme val="minor"/>
    </font>
    <font>
      <sz val="11"/>
      <color theme="1"/>
      <name val="Calibri"/>
      <family val="2"/>
      <charset val="177"/>
      <scheme val="minor"/>
    </font>
    <font>
      <b/>
      <u/>
      <sz val="11"/>
      <color theme="1"/>
      <name val="Calibri"/>
      <family val="2"/>
      <scheme val="minor"/>
    </font>
    <font>
      <sz val="24"/>
      <color rgb="FF000000"/>
      <name val="Calibri"/>
      <family val="2"/>
      <scheme val="minor"/>
    </font>
    <font>
      <sz val="12"/>
      <color theme="1"/>
      <name val="Arial"/>
      <family val="2"/>
    </font>
    <font>
      <b/>
      <sz val="12"/>
      <color rgb="FF000000"/>
      <name val="Calibri"/>
      <family val="2"/>
      <scheme val="minor"/>
    </font>
    <font>
      <sz val="12"/>
      <color rgb="FF000000"/>
      <name val="Calibri"/>
      <family val="2"/>
      <scheme val="minor"/>
    </font>
    <font>
      <sz val="12"/>
      <color theme="1"/>
      <name val="Calibri"/>
      <family val="2"/>
      <charset val="177"/>
      <scheme val="minor"/>
    </font>
    <font>
      <b/>
      <sz val="12"/>
      <color rgb="FF1F487C"/>
      <name val="Calibri"/>
      <family val="2"/>
    </font>
    <font>
      <sz val="12"/>
      <color rgb="FF1F487C"/>
      <name val="Calibri"/>
      <family val="2"/>
    </font>
    <font>
      <sz val="12"/>
      <color theme="8" tint="-0.249977111117893"/>
      <name val="Calibri"/>
      <family val="2"/>
      <charset val="177"/>
      <scheme val="minor"/>
    </font>
    <font>
      <sz val="24"/>
      <color theme="1"/>
      <name val="Cambria Math"/>
      <family val="1"/>
    </font>
    <font>
      <sz val="24"/>
      <color rgb="FFFF0000"/>
      <name val="Calibri"/>
      <family val="2"/>
      <scheme val="minor"/>
    </font>
    <font>
      <sz val="24"/>
      <color rgb="FFFF0000"/>
      <name val="Symbol"/>
      <family val="1"/>
      <charset val="2"/>
    </font>
    <font>
      <sz val="24"/>
      <color rgb="FFFF0000"/>
      <name val="Calibri"/>
      <family val="2"/>
      <charset val="177"/>
      <scheme val="minor"/>
    </font>
    <font>
      <sz val="24"/>
      <color rgb="FFFF0000"/>
      <name val="Cambria Math"/>
      <family val="1"/>
    </font>
    <font>
      <b/>
      <sz val="12"/>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right/>
      <top/>
      <bottom style="thin">
        <color indexed="64"/>
      </bottom>
      <diagonal/>
    </border>
    <border>
      <left/>
      <right/>
      <top style="medium">
        <color rgb="FF8063A1"/>
      </top>
      <bottom style="medium">
        <color rgb="FF8063A1"/>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0" fillId="0" borderId="0" xfId="0" applyAlignment="1">
      <alignment horizontal="center"/>
    </xf>
    <xf numFmtId="0" fontId="2" fillId="0" borderId="0" xfId="0" applyFont="1"/>
    <xf numFmtId="9" fontId="0" fillId="0" borderId="0" xfId="3" applyFont="1"/>
    <xf numFmtId="166" fontId="0" fillId="0" borderId="0" xfId="0" applyNumberFormat="1"/>
    <xf numFmtId="166" fontId="0" fillId="0" borderId="0" xfId="2" applyNumberFormat="1" applyFont="1"/>
    <xf numFmtId="0" fontId="7" fillId="0" borderId="0" xfId="0" applyFont="1"/>
    <xf numFmtId="0" fontId="6" fillId="0" borderId="0" xfId="0" applyFont="1" applyAlignment="1">
      <alignment vertical="center" readingOrder="1"/>
    </xf>
    <xf numFmtId="0" fontId="5" fillId="0" borderId="0" xfId="0" applyFont="1" applyAlignment="1">
      <alignment vertical="center" readingOrder="1"/>
    </xf>
    <xf numFmtId="0" fontId="7" fillId="0" borderId="0" xfId="0" applyFont="1" applyAlignment="1"/>
    <xf numFmtId="9" fontId="7" fillId="0" borderId="0" xfId="0" applyNumberFormat="1" applyFont="1" applyAlignment="1"/>
    <xf numFmtId="9" fontId="7" fillId="0" borderId="0" xfId="3" applyFont="1" applyAlignment="1"/>
    <xf numFmtId="166" fontId="7" fillId="0" borderId="0" xfId="0" applyNumberFormat="1" applyFont="1" applyAlignment="1"/>
    <xf numFmtId="0" fontId="8" fillId="0" borderId="4" xfId="0" applyFont="1" applyBorder="1" applyAlignment="1">
      <alignment horizontal="center" vertical="center" wrapText="1"/>
    </xf>
    <xf numFmtId="166" fontId="9" fillId="0" borderId="4" xfId="0" applyNumberFormat="1" applyFont="1" applyBorder="1" applyAlignment="1">
      <alignment horizontal="left" vertical="center" wrapText="1"/>
    </xf>
    <xf numFmtId="167" fontId="9" fillId="0" borderId="4" xfId="1" applyNumberFormat="1" applyFont="1" applyBorder="1" applyAlignment="1">
      <alignment horizontal="center" vertical="center" wrapText="1"/>
    </xf>
    <xf numFmtId="0" fontId="10" fillId="0" borderId="0" xfId="0" applyFont="1" applyAlignment="1">
      <alignment horizontal="center"/>
    </xf>
    <xf numFmtId="9" fontId="10" fillId="0" borderId="0" xfId="0" applyNumberFormat="1" applyFont="1" applyAlignment="1">
      <alignment horizontal="center"/>
    </xf>
    <xf numFmtId="0" fontId="3" fillId="0" borderId="0" xfId="0" applyFont="1" applyAlignment="1">
      <alignment horizontal="center" vertical="center" readingOrder="1"/>
    </xf>
    <xf numFmtId="9" fontId="0" fillId="0" borderId="0" xfId="0" applyNumberFormat="1"/>
    <xf numFmtId="0" fontId="0" fillId="0" borderId="0" xfId="0" quotePrefix="1" applyAlignment="1">
      <alignment horizontal="center"/>
    </xf>
    <xf numFmtId="166" fontId="0" fillId="0" borderId="0" xfId="1" applyNumberFormat="1" applyFont="1"/>
    <xf numFmtId="168" fontId="0" fillId="0" borderId="0" xfId="3" applyNumberFormat="1" applyFont="1"/>
    <xf numFmtId="0" fontId="0" fillId="0" borderId="0" xfId="0" applyBorder="1"/>
    <xf numFmtId="0" fontId="0" fillId="0" borderId="7" xfId="0" applyBorder="1" applyAlignment="1">
      <alignment horizontal="center"/>
    </xf>
    <xf numFmtId="0" fontId="0" fillId="0" borderId="7" xfId="0" quotePrefix="1" applyBorder="1" applyAlignment="1">
      <alignment horizontal="center"/>
    </xf>
    <xf numFmtId="0" fontId="16" fillId="0" borderId="8" xfId="0" applyFont="1" applyBorder="1" applyAlignment="1">
      <alignment horizontal="left" vertical="center" wrapText="1" indent="1"/>
    </xf>
    <xf numFmtId="0" fontId="16" fillId="0" borderId="8" xfId="0" applyFont="1" applyBorder="1" applyAlignment="1">
      <alignment horizontal="left" vertical="center" wrapText="1" indent="5"/>
    </xf>
    <xf numFmtId="0" fontId="16" fillId="0" borderId="8" xfId="0" applyFont="1" applyBorder="1" applyAlignment="1">
      <alignment horizontal="left" vertical="center" wrapText="1" indent="2"/>
    </xf>
    <xf numFmtId="0" fontId="16" fillId="0" borderId="8" xfId="0" applyFont="1" applyBorder="1" applyAlignment="1">
      <alignment horizontal="left" vertical="center" wrapText="1" indent="3"/>
    </xf>
    <xf numFmtId="0" fontId="17" fillId="0" borderId="0" xfId="0" applyFont="1"/>
    <xf numFmtId="0" fontId="0" fillId="0" borderId="0" xfId="0" applyAlignment="1">
      <alignment horizontal="left"/>
    </xf>
    <xf numFmtId="169" fontId="0" fillId="0" borderId="0" xfId="2" applyNumberFormat="1" applyFont="1"/>
    <xf numFmtId="8" fontId="0" fillId="0" borderId="0" xfId="0" applyNumberFormat="1"/>
    <xf numFmtId="9" fontId="0" fillId="0" borderId="0" xfId="0" applyNumberFormat="1" applyAlignment="1">
      <alignment horizontal="left"/>
    </xf>
    <xf numFmtId="169" fontId="0" fillId="0" borderId="0" xfId="0" applyNumberFormat="1" applyAlignment="1">
      <alignment horizontal="left"/>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4" fillId="0" borderId="1" xfId="0" applyFont="1" applyBorder="1" applyAlignment="1">
      <alignment vertical="center" wrapText="1" readingOrder="1"/>
    </xf>
    <xf numFmtId="0" fontId="4" fillId="0" borderId="2" xfId="0" applyFont="1" applyBorder="1" applyAlignment="1">
      <alignment vertical="center" wrapText="1" readingOrder="1"/>
    </xf>
    <xf numFmtId="0" fontId="4" fillId="0" borderId="3" xfId="0" applyFont="1" applyBorder="1" applyAlignment="1">
      <alignment vertical="center" wrapText="1" readingOrder="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6" fillId="0" borderId="1" xfId="0" applyFont="1" applyBorder="1" applyAlignment="1">
      <alignment horizontal="left" wrapText="1"/>
    </xf>
    <xf numFmtId="0" fontId="6" fillId="0" borderId="2" xfId="0" applyFont="1" applyBorder="1" applyAlignment="1">
      <alignment horizontal="left"/>
    </xf>
    <xf numFmtId="0" fontId="6" fillId="0" borderId="3"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166" fontId="7" fillId="0" borderId="0" xfId="0" applyNumberFormat="1" applyFont="1"/>
    <xf numFmtId="8" fontId="7" fillId="0" borderId="0" xfId="0" applyNumberFormat="1" applyFont="1"/>
    <xf numFmtId="10" fontId="0" fillId="0" borderId="0" xfId="0" applyNumberFormat="1"/>
    <xf numFmtId="169"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1</xdr:row>
      <xdr:rowOff>47625</xdr:rowOff>
    </xdr:from>
    <xdr:to>
      <xdr:col>9</xdr:col>
      <xdr:colOff>1905</xdr:colOff>
      <xdr:row>4</xdr:row>
      <xdr:rowOff>131445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28825" y="952500"/>
          <a:ext cx="3459480" cy="655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428625</xdr:colOff>
      <xdr:row>1</xdr:row>
      <xdr:rowOff>95250</xdr:rowOff>
    </xdr:from>
    <xdr:to>
      <xdr:col>12</xdr:col>
      <xdr:colOff>260985</xdr:colOff>
      <xdr:row>4</xdr:row>
      <xdr:rowOff>163830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05425" y="666750"/>
          <a:ext cx="2270760" cy="640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13</xdr:col>
      <xdr:colOff>518160</xdr:colOff>
      <xdr:row>6</xdr:row>
      <xdr:rowOff>160020</xdr:rowOff>
    </xdr:to>
    <xdr:pic>
      <xdr:nvPicPr>
        <xdr:cNvPr id="2" name="Picture 1">
          <a:extLst>
            <a:ext uri="{FF2B5EF4-FFF2-40B4-BE49-F238E27FC236}">
              <a16:creationId xmlns:a16="http://schemas.microsoft.com/office/drawing/2014/main" id="{E396952F-814E-41CA-8251-F875217B60BE}"/>
            </a:ext>
          </a:extLst>
        </xdr:cNvPr>
        <xdr:cNvPicPr>
          <a:picLocks noChangeAspect="1"/>
        </xdr:cNvPicPr>
      </xdr:nvPicPr>
      <xdr:blipFill>
        <a:blip xmlns:r="http://schemas.openxmlformats.org/officeDocument/2006/relationships" r:embed="rId1"/>
        <a:stretch>
          <a:fillRect/>
        </a:stretch>
      </xdr:blipFill>
      <xdr:spPr>
        <a:xfrm>
          <a:off x="5692140" y="1203960"/>
          <a:ext cx="2956560" cy="708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9</xdr:col>
      <xdr:colOff>358140</xdr:colOff>
      <xdr:row>8</xdr:row>
      <xdr:rowOff>121920</xdr:rowOff>
    </xdr:to>
    <xdr:pic>
      <xdr:nvPicPr>
        <xdr:cNvPr id="2" name="Picture 1">
          <a:extLst>
            <a:ext uri="{FF2B5EF4-FFF2-40B4-BE49-F238E27FC236}">
              <a16:creationId xmlns:a16="http://schemas.microsoft.com/office/drawing/2014/main" id="{98B2B718-E22E-41F3-84F6-1C8F30050A4F}"/>
            </a:ext>
          </a:extLst>
        </xdr:cNvPr>
        <xdr:cNvPicPr>
          <a:picLocks noChangeAspect="1"/>
        </xdr:cNvPicPr>
      </xdr:nvPicPr>
      <xdr:blipFill>
        <a:blip xmlns:r="http://schemas.openxmlformats.org/officeDocument/2006/relationships" r:embed="rId1"/>
        <a:stretch>
          <a:fillRect/>
        </a:stretch>
      </xdr:blipFill>
      <xdr:spPr>
        <a:xfrm>
          <a:off x="5920740" y="922020"/>
          <a:ext cx="2461260" cy="1219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10</xdr:col>
      <xdr:colOff>556260</xdr:colOff>
      <xdr:row>6</xdr:row>
      <xdr:rowOff>106680</xdr:rowOff>
    </xdr:to>
    <xdr:pic>
      <xdr:nvPicPr>
        <xdr:cNvPr id="2" name="Picture 1">
          <a:extLst>
            <a:ext uri="{FF2B5EF4-FFF2-40B4-BE49-F238E27FC236}">
              <a16:creationId xmlns:a16="http://schemas.microsoft.com/office/drawing/2014/main" id="{5ABEF896-0DCA-4752-9746-DA55301CE288}"/>
            </a:ext>
          </a:extLst>
        </xdr:cNvPr>
        <xdr:cNvPicPr>
          <a:picLocks noChangeAspect="1"/>
        </xdr:cNvPicPr>
      </xdr:nvPicPr>
      <xdr:blipFill>
        <a:blip xmlns:r="http://schemas.openxmlformats.org/officeDocument/2006/relationships" r:embed="rId1"/>
        <a:stretch>
          <a:fillRect/>
        </a:stretch>
      </xdr:blipFill>
      <xdr:spPr>
        <a:xfrm>
          <a:off x="3688080" y="1051560"/>
          <a:ext cx="2994660" cy="655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259080</xdr:colOff>
      <xdr:row>5</xdr:row>
      <xdr:rowOff>22860</xdr:rowOff>
    </xdr:from>
    <xdr:to>
      <xdr:col>8</xdr:col>
      <xdr:colOff>464820</xdr:colOff>
      <xdr:row>8</xdr:row>
      <xdr:rowOff>91440</xdr:rowOff>
    </xdr:to>
    <xdr:pic>
      <xdr:nvPicPr>
        <xdr:cNvPr id="2" name="Picture 1">
          <a:extLst>
            <a:ext uri="{FF2B5EF4-FFF2-40B4-BE49-F238E27FC236}">
              <a16:creationId xmlns:a16="http://schemas.microsoft.com/office/drawing/2014/main" id="{FD444F81-104C-4AD2-A2F5-E03382BD2D95}"/>
            </a:ext>
          </a:extLst>
        </xdr:cNvPr>
        <xdr:cNvPicPr>
          <a:picLocks noChangeAspect="1"/>
        </xdr:cNvPicPr>
      </xdr:nvPicPr>
      <xdr:blipFill>
        <a:blip xmlns:r="http://schemas.openxmlformats.org/officeDocument/2006/relationships" r:embed="rId1"/>
        <a:stretch>
          <a:fillRect/>
        </a:stretch>
      </xdr:blipFill>
      <xdr:spPr>
        <a:xfrm>
          <a:off x="2697480" y="1691640"/>
          <a:ext cx="2644140" cy="617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showGridLines="0" zoomScale="102" zoomScaleNormal="102" workbookViewId="0">
      <selection activeCell="B5" sqref="B5"/>
    </sheetView>
  </sheetViews>
  <sheetFormatPr defaultRowHeight="14.5" x14ac:dyDescent="0.35"/>
  <cols>
    <col min="2" max="2" width="9.453125" bestFit="1" customWidth="1"/>
  </cols>
  <sheetData>
    <row r="1" spans="1:8" ht="46.5" customHeight="1" thickBot="1" x14ac:dyDescent="0.4">
      <c r="A1" s="36" t="s">
        <v>0</v>
      </c>
      <c r="B1" s="37"/>
      <c r="C1" s="37"/>
      <c r="D1" s="37"/>
      <c r="E1" s="37"/>
      <c r="F1" s="37"/>
      <c r="G1" s="37"/>
      <c r="H1" s="38"/>
    </row>
    <row r="3" spans="1:8" x14ac:dyDescent="0.35">
      <c r="A3" s="2" t="s">
        <v>4</v>
      </c>
    </row>
    <row r="4" spans="1:8" x14ac:dyDescent="0.35">
      <c r="A4" t="s">
        <v>1</v>
      </c>
      <c r="B4" s="3">
        <v>0.06</v>
      </c>
    </row>
    <row r="5" spans="1:8" x14ac:dyDescent="0.35">
      <c r="A5" t="s">
        <v>2</v>
      </c>
      <c r="B5">
        <v>12</v>
      </c>
    </row>
    <row r="6" spans="1:8" x14ac:dyDescent="0.35">
      <c r="A6" t="s">
        <v>3</v>
      </c>
      <c r="B6" s="5">
        <v>300</v>
      </c>
    </row>
    <row r="8" spans="1:8" x14ac:dyDescent="0.35">
      <c r="A8" t="s">
        <v>5</v>
      </c>
      <c r="B8" s="4">
        <f>B6*(1+B4)^B5</f>
        <v>603.65894155066553</v>
      </c>
    </row>
  </sheetData>
  <mergeCells count="1">
    <mergeCell ref="A1:H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6"/>
  <sheetViews>
    <sheetView showGridLines="0" workbookViewId="0">
      <selection sqref="A1:Q1"/>
    </sheetView>
  </sheetViews>
  <sheetFormatPr defaultRowHeight="14.5" x14ac:dyDescent="0.35"/>
  <cols>
    <col min="2" max="2" width="14.54296875" bestFit="1" customWidth="1"/>
  </cols>
  <sheetData>
    <row r="1" spans="1:17" ht="75.75" customHeight="1" thickBot="1" x14ac:dyDescent="0.4">
      <c r="A1" s="44" t="s">
        <v>50</v>
      </c>
      <c r="B1" s="50"/>
      <c r="C1" s="50"/>
      <c r="D1" s="50"/>
      <c r="E1" s="50"/>
      <c r="F1" s="50"/>
      <c r="G1" s="50"/>
      <c r="H1" s="50"/>
      <c r="I1" s="50"/>
      <c r="J1" s="50"/>
      <c r="K1" s="50"/>
      <c r="L1" s="50"/>
      <c r="M1" s="50"/>
      <c r="N1" s="50"/>
      <c r="O1" s="50"/>
      <c r="P1" s="50"/>
      <c r="Q1" s="51"/>
    </row>
    <row r="3" spans="1:17" x14ac:dyDescent="0.35">
      <c r="A3" t="s">
        <v>18</v>
      </c>
    </row>
    <row r="7" spans="1:17" x14ac:dyDescent="0.35">
      <c r="A7" t="s">
        <v>51</v>
      </c>
    </row>
    <row r="9" spans="1:17" x14ac:dyDescent="0.35">
      <c r="A9" t="s">
        <v>11</v>
      </c>
      <c r="B9" s="19"/>
    </row>
    <row r="10" spans="1:17" x14ac:dyDescent="0.35">
      <c r="A10" t="s">
        <v>9</v>
      </c>
    </row>
    <row r="11" spans="1:17" x14ac:dyDescent="0.35">
      <c r="A11" t="s">
        <v>47</v>
      </c>
      <c r="B11" s="4"/>
    </row>
    <row r="12" spans="1:17" x14ac:dyDescent="0.35">
      <c r="A12" t="s">
        <v>36</v>
      </c>
      <c r="B12" s="4"/>
    </row>
    <row r="15" spans="1:17" x14ac:dyDescent="0.35">
      <c r="A15" t="s">
        <v>52</v>
      </c>
    </row>
    <row r="16" spans="1:17" x14ac:dyDescent="0.35">
      <c r="A16" t="s">
        <v>11</v>
      </c>
      <c r="B16" s="19"/>
    </row>
    <row r="17" spans="1:2" x14ac:dyDescent="0.35">
      <c r="A17" t="s">
        <v>9</v>
      </c>
    </row>
    <row r="18" spans="1:2" x14ac:dyDescent="0.35">
      <c r="A18" t="s">
        <v>8</v>
      </c>
      <c r="B18" s="4"/>
    </row>
    <row r="19" spans="1:2" x14ac:dyDescent="0.35">
      <c r="A19" t="s">
        <v>36</v>
      </c>
      <c r="B19" s="4"/>
    </row>
    <row r="21" spans="1:2" x14ac:dyDescent="0.35">
      <c r="A21" t="s">
        <v>53</v>
      </c>
    </row>
    <row r="23" spans="1:2" x14ac:dyDescent="0.35">
      <c r="A23" t="s">
        <v>11</v>
      </c>
      <c r="B23" s="19"/>
    </row>
    <row r="24" spans="1:2" x14ac:dyDescent="0.35">
      <c r="A24" t="s">
        <v>9</v>
      </c>
    </row>
    <row r="25" spans="1:2" x14ac:dyDescent="0.35">
      <c r="A25" t="s">
        <v>8</v>
      </c>
      <c r="B25" s="4"/>
    </row>
    <row r="26" spans="1:2" x14ac:dyDescent="0.35">
      <c r="A26" t="s">
        <v>47</v>
      </c>
      <c r="B26" s="4"/>
    </row>
  </sheetData>
  <mergeCells count="1">
    <mergeCell ref="A1:Q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5F30-D62F-4CA7-B810-257AA3C45781}">
  <dimension ref="A1:J8"/>
  <sheetViews>
    <sheetView showGridLines="0" workbookViewId="0">
      <selection activeCell="J19" sqref="J19"/>
    </sheetView>
  </sheetViews>
  <sheetFormatPr defaultRowHeight="14.5" x14ac:dyDescent="0.35"/>
  <cols>
    <col min="2" max="2" width="9.36328125" bestFit="1" customWidth="1"/>
  </cols>
  <sheetData>
    <row r="1" spans="1:10" ht="54" customHeight="1" thickBot="1" x14ac:dyDescent="0.4">
      <c r="A1" s="44" t="s">
        <v>54</v>
      </c>
      <c r="B1" s="45"/>
      <c r="C1" s="45"/>
      <c r="D1" s="45"/>
      <c r="E1" s="45"/>
      <c r="F1" s="45"/>
      <c r="G1" s="45"/>
      <c r="H1" s="45"/>
      <c r="I1" s="45"/>
      <c r="J1" s="46"/>
    </row>
    <row r="3" spans="1:10" x14ac:dyDescent="0.35">
      <c r="A3" t="s">
        <v>11</v>
      </c>
      <c r="B3" s="19"/>
    </row>
    <row r="4" spans="1:10" x14ac:dyDescent="0.35">
      <c r="A4" t="s">
        <v>9</v>
      </c>
    </row>
    <row r="5" spans="1:10" x14ac:dyDescent="0.35">
      <c r="A5" t="s">
        <v>55</v>
      </c>
    </row>
    <row r="6" spans="1:10" x14ac:dyDescent="0.35">
      <c r="A6" t="s">
        <v>56</v>
      </c>
    </row>
    <row r="8" spans="1:10" x14ac:dyDescent="0.35">
      <c r="A8" t="s">
        <v>23</v>
      </c>
      <c r="B8" s="32"/>
    </row>
  </sheetData>
  <mergeCells count="1">
    <mergeCell ref="A1: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4D98-E4FC-443B-BB75-16E85D981041}">
  <dimension ref="A1:L20"/>
  <sheetViews>
    <sheetView showGridLines="0" zoomScaleNormal="100" workbookViewId="0">
      <selection activeCell="A6" sqref="A6"/>
    </sheetView>
  </sheetViews>
  <sheetFormatPr defaultRowHeight="14.5" x14ac:dyDescent="0.35"/>
  <cols>
    <col min="2" max="2" width="10.08984375" bestFit="1" customWidth="1"/>
  </cols>
  <sheetData>
    <row r="1" spans="1:12" ht="73.75" customHeight="1" thickBot="1" x14ac:dyDescent="0.4">
      <c r="A1" s="44" t="s">
        <v>57</v>
      </c>
      <c r="B1" s="45"/>
      <c r="C1" s="45"/>
      <c r="D1" s="45"/>
      <c r="E1" s="45"/>
      <c r="F1" s="45"/>
      <c r="G1" s="45"/>
      <c r="H1" s="45"/>
      <c r="I1" s="45"/>
      <c r="J1" s="45"/>
      <c r="K1" s="45"/>
      <c r="L1" s="46"/>
    </row>
    <row r="4" spans="1:12" x14ac:dyDescent="0.35">
      <c r="A4" t="s">
        <v>58</v>
      </c>
    </row>
    <row r="5" spans="1:12" x14ac:dyDescent="0.35">
      <c r="A5" t="s">
        <v>59</v>
      </c>
    </row>
    <row r="7" spans="1:12" x14ac:dyDescent="0.35">
      <c r="A7" t="s">
        <v>60</v>
      </c>
    </row>
    <row r="8" spans="1:12" x14ac:dyDescent="0.35">
      <c r="A8" t="s">
        <v>61</v>
      </c>
    </row>
    <row r="10" spans="1:12" x14ac:dyDescent="0.35">
      <c r="A10" t="s">
        <v>62</v>
      </c>
      <c r="B10" s="19"/>
    </row>
    <row r="11" spans="1:12" x14ac:dyDescent="0.35">
      <c r="A11" t="s">
        <v>63</v>
      </c>
    </row>
    <row r="12" spans="1:12" x14ac:dyDescent="0.35">
      <c r="A12" t="s">
        <v>64</v>
      </c>
    </row>
    <row r="14" spans="1:12" x14ac:dyDescent="0.35">
      <c r="A14" t="s">
        <v>65</v>
      </c>
    </row>
    <row r="16" spans="1:12" x14ac:dyDescent="0.35">
      <c r="A16" t="s">
        <v>66</v>
      </c>
    </row>
    <row r="17" spans="1:2" x14ac:dyDescent="0.35">
      <c r="A17" t="s">
        <v>11</v>
      </c>
    </row>
    <row r="18" spans="1:2" x14ac:dyDescent="0.35">
      <c r="A18" t="s">
        <v>9</v>
      </c>
    </row>
    <row r="19" spans="1:2" x14ac:dyDescent="0.35">
      <c r="A19" t="s">
        <v>36</v>
      </c>
    </row>
    <row r="20" spans="1:2" x14ac:dyDescent="0.35">
      <c r="A20" t="s">
        <v>47</v>
      </c>
      <c r="B20" s="33"/>
    </row>
  </sheetData>
  <mergeCells count="1">
    <mergeCell ref="A1:L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showGridLines="0" topLeftCell="A2" workbookViewId="0">
      <selection activeCell="G21" sqref="G21"/>
    </sheetView>
  </sheetViews>
  <sheetFormatPr defaultColWidth="9.08984375" defaultRowHeight="15.5" x14ac:dyDescent="0.35"/>
  <cols>
    <col min="1" max="1" width="9.08984375" style="9"/>
    <col min="2" max="2" width="9.6328125" style="9" bestFit="1" customWidth="1"/>
    <col min="3" max="16384" width="9.08984375" style="9"/>
  </cols>
  <sheetData>
    <row r="1" spans="1:12" ht="93.75" customHeight="1" thickBot="1" x14ac:dyDescent="0.4">
      <c r="A1" s="39" t="s">
        <v>6</v>
      </c>
      <c r="B1" s="40"/>
      <c r="C1" s="40"/>
      <c r="D1" s="40"/>
      <c r="E1" s="40"/>
      <c r="F1" s="40"/>
      <c r="G1" s="40"/>
      <c r="H1" s="40"/>
      <c r="I1" s="40"/>
      <c r="J1" s="40"/>
      <c r="K1" s="40"/>
      <c r="L1" s="41"/>
    </row>
    <row r="2" spans="1:12" x14ac:dyDescent="0.35">
      <c r="A2" s="8" t="s">
        <v>4</v>
      </c>
    </row>
    <row r="3" spans="1:12" x14ac:dyDescent="0.35">
      <c r="A3" s="7" t="s">
        <v>12</v>
      </c>
    </row>
    <row r="4" spans="1:12" x14ac:dyDescent="0.35">
      <c r="A4" s="7" t="s">
        <v>7</v>
      </c>
    </row>
    <row r="5" spans="1:12" x14ac:dyDescent="0.35">
      <c r="A5" s="9" t="s">
        <v>11</v>
      </c>
      <c r="B5" s="11">
        <v>0.08</v>
      </c>
    </row>
    <row r="6" spans="1:12" x14ac:dyDescent="0.35">
      <c r="A6" s="9" t="s">
        <v>9</v>
      </c>
      <c r="B6" s="9">
        <v>4</v>
      </c>
    </row>
    <row r="7" spans="1:12" x14ac:dyDescent="0.35">
      <c r="A7" s="9" t="s">
        <v>8</v>
      </c>
      <c r="B7" s="12">
        <v>300</v>
      </c>
    </row>
    <row r="9" spans="1:12" x14ac:dyDescent="0.35">
      <c r="A9" s="9" t="s">
        <v>3</v>
      </c>
      <c r="B9" s="12">
        <f>B7/((1+B5)^B6)</f>
        <v>220.50895583893598</v>
      </c>
    </row>
    <row r="11" spans="1:12" x14ac:dyDescent="0.35">
      <c r="A11" s="9" t="s">
        <v>10</v>
      </c>
    </row>
    <row r="13" spans="1:12" x14ac:dyDescent="0.35">
      <c r="A13" s="9" t="s">
        <v>11</v>
      </c>
      <c r="B13" s="10">
        <v>0.08</v>
      </c>
    </row>
    <row r="14" spans="1:12" x14ac:dyDescent="0.35">
      <c r="A14" s="9" t="s">
        <v>9</v>
      </c>
      <c r="B14" s="9">
        <v>11</v>
      </c>
    </row>
    <row r="15" spans="1:12" x14ac:dyDescent="0.35">
      <c r="A15" s="9" t="s">
        <v>8</v>
      </c>
      <c r="B15" s="12">
        <v>500</v>
      </c>
    </row>
    <row r="17" spans="1:2" x14ac:dyDescent="0.35">
      <c r="A17" s="9" t="s">
        <v>3</v>
      </c>
      <c r="B17" s="12">
        <f>B15/((1+B13)^B14)</f>
        <v>214.4414296688353</v>
      </c>
    </row>
  </sheetData>
  <mergeCells count="1">
    <mergeCell ref="A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12"/>
  <sheetViews>
    <sheetView showGridLines="0" workbookViewId="0">
      <selection activeCell="D12" sqref="D12"/>
    </sheetView>
  </sheetViews>
  <sheetFormatPr defaultColWidth="9.08984375" defaultRowHeight="15.5" x14ac:dyDescent="0.35"/>
  <cols>
    <col min="1" max="1" width="13" style="6" customWidth="1"/>
    <col min="2" max="2" width="16.08984375" style="6" customWidth="1"/>
    <col min="3" max="3" width="24.08984375" style="6" customWidth="1"/>
    <col min="4" max="4" width="21.08984375" style="6" customWidth="1"/>
    <col min="5" max="16384" width="9.08984375" style="6"/>
  </cols>
  <sheetData>
    <row r="4" spans="1:4" ht="16" thickBot="1" x14ac:dyDescent="0.4"/>
    <row r="5" spans="1:4" ht="27.75" customHeight="1" x14ac:dyDescent="0.35">
      <c r="A5" s="42" t="s">
        <v>13</v>
      </c>
      <c r="B5" s="42" t="s">
        <v>14</v>
      </c>
      <c r="C5" s="42" t="s">
        <v>15</v>
      </c>
      <c r="D5" s="42" t="s">
        <v>16</v>
      </c>
    </row>
    <row r="6" spans="1:4" ht="27.75" customHeight="1" thickBot="1" x14ac:dyDescent="0.4">
      <c r="A6" s="43"/>
      <c r="B6" s="43"/>
      <c r="C6" s="43"/>
      <c r="D6" s="43"/>
    </row>
    <row r="7" spans="1:4" ht="27.75" customHeight="1" thickBot="1" x14ac:dyDescent="0.4">
      <c r="A7" s="13">
        <v>0</v>
      </c>
      <c r="B7" s="14">
        <v>-1000</v>
      </c>
      <c r="C7" s="15">
        <v>0</v>
      </c>
      <c r="D7" s="14">
        <f>B7/(1+B11)^C7</f>
        <v>-1000</v>
      </c>
    </row>
    <row r="8" spans="1:4" ht="27.75" customHeight="1" thickBot="1" x14ac:dyDescent="0.4">
      <c r="A8" s="13">
        <v>1</v>
      </c>
      <c r="B8" s="14">
        <v>200</v>
      </c>
      <c r="C8" s="15">
        <v>1</v>
      </c>
      <c r="D8" s="14">
        <f>B8/(1+B12)^C8</f>
        <v>185.18518518518516</v>
      </c>
    </row>
    <row r="9" spans="1:4" ht="27.75" customHeight="1" thickBot="1" x14ac:dyDescent="0.4">
      <c r="A9" s="13">
        <v>2</v>
      </c>
      <c r="B9" s="14">
        <v>1500</v>
      </c>
      <c r="C9" s="15">
        <v>2</v>
      </c>
      <c r="D9" s="14">
        <f>B9/(1+B12)^C9</f>
        <v>1286.0082304526748</v>
      </c>
    </row>
    <row r="10" spans="1:4" ht="27.75" customHeight="1" thickBot="1" x14ac:dyDescent="0.4">
      <c r="A10" s="13">
        <v>3</v>
      </c>
      <c r="B10" s="14">
        <v>2000</v>
      </c>
      <c r="C10" s="15">
        <v>3</v>
      </c>
      <c r="D10" s="14">
        <f>B10/(1+B12)^C10</f>
        <v>1587.6644820403392</v>
      </c>
    </row>
    <row r="11" spans="1:4" x14ac:dyDescent="0.35">
      <c r="D11" s="52">
        <f>SUM(D7:D10)</f>
        <v>2058.8578976781992</v>
      </c>
    </row>
    <row r="12" spans="1:4" x14ac:dyDescent="0.35">
      <c r="A12" s="16" t="s">
        <v>1</v>
      </c>
      <c r="B12" s="17">
        <v>0.08</v>
      </c>
      <c r="D12" s="53">
        <f>NPV(B12, B8:B10)+B7</f>
        <v>2058.8578976781992</v>
      </c>
    </row>
  </sheetData>
  <mergeCells count="4">
    <mergeCell ref="C5:C6"/>
    <mergeCell ref="D5:D6"/>
    <mergeCell ref="A5:A6"/>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showGridLines="0" workbookViewId="0">
      <selection activeCell="D7" sqref="D7"/>
    </sheetView>
  </sheetViews>
  <sheetFormatPr defaultRowHeight="14.5" x14ac:dyDescent="0.35"/>
  <cols>
    <col min="2" max="2" width="12.36328125" bestFit="1" customWidth="1"/>
  </cols>
  <sheetData>
    <row r="1" spans="1:12" ht="71.25" customHeight="1" thickBot="1" x14ac:dyDescent="0.4">
      <c r="A1" s="44" t="s">
        <v>17</v>
      </c>
      <c r="B1" s="45"/>
      <c r="C1" s="45"/>
      <c r="D1" s="45"/>
      <c r="E1" s="45"/>
      <c r="F1" s="45"/>
      <c r="G1" s="45"/>
      <c r="H1" s="45"/>
      <c r="I1" s="45"/>
      <c r="J1" s="45"/>
      <c r="K1" s="46"/>
      <c r="L1" s="18" t="s">
        <v>20</v>
      </c>
    </row>
    <row r="4" spans="1:12" x14ac:dyDescent="0.35">
      <c r="A4" t="s">
        <v>18</v>
      </c>
    </row>
    <row r="6" spans="1:12" x14ac:dyDescent="0.35">
      <c r="A6" s="1">
        <v>0</v>
      </c>
      <c r="B6" s="1">
        <v>1</v>
      </c>
      <c r="C6" s="1">
        <v>2</v>
      </c>
      <c r="D6" s="1">
        <v>3</v>
      </c>
      <c r="E6" s="1">
        <v>4</v>
      </c>
      <c r="F6" s="1">
        <v>5</v>
      </c>
      <c r="G6" s="1" t="s">
        <v>19</v>
      </c>
      <c r="H6" s="1">
        <v>40</v>
      </c>
    </row>
    <row r="7" spans="1:12" x14ac:dyDescent="0.35">
      <c r="A7" s="1"/>
      <c r="B7" s="1">
        <v>-1000</v>
      </c>
      <c r="C7" s="1">
        <v>-1000</v>
      </c>
      <c r="D7" s="1">
        <v>-1000</v>
      </c>
      <c r="E7" s="1"/>
      <c r="F7" s="1"/>
      <c r="G7" s="1"/>
      <c r="H7" s="1">
        <v>-1000</v>
      </c>
    </row>
    <row r="9" spans="1:12" x14ac:dyDescent="0.35">
      <c r="H9" t="s">
        <v>21</v>
      </c>
    </row>
    <row r="10" spans="1:12" x14ac:dyDescent="0.35">
      <c r="A10" t="s">
        <v>24</v>
      </c>
    </row>
    <row r="12" spans="1:12" x14ac:dyDescent="0.35">
      <c r="A12" t="s">
        <v>11</v>
      </c>
      <c r="B12" s="19">
        <v>0.08</v>
      </c>
    </row>
    <row r="13" spans="1:12" x14ac:dyDescent="0.35">
      <c r="A13" t="s">
        <v>9</v>
      </c>
      <c r="B13">
        <v>40</v>
      </c>
    </row>
    <row r="14" spans="1:12" x14ac:dyDescent="0.35">
      <c r="A14" t="s">
        <v>22</v>
      </c>
      <c r="B14" s="4">
        <v>1000</v>
      </c>
    </row>
    <row r="15" spans="1:12" x14ac:dyDescent="0.35">
      <c r="B15" s="4"/>
    </row>
    <row r="16" spans="1:12" x14ac:dyDescent="0.35">
      <c r="A16" t="s">
        <v>23</v>
      </c>
      <c r="B16" s="4">
        <f>B14*((1+B12)^B13-1)/B12</f>
        <v>259056.51870999858</v>
      </c>
    </row>
    <row r="18" spans="1:1" x14ac:dyDescent="0.35">
      <c r="A18" t="s">
        <v>25</v>
      </c>
    </row>
  </sheetData>
  <mergeCells count="1">
    <mergeCell ref="A1:K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
  <sheetViews>
    <sheetView showGridLines="0" topLeftCell="A2" workbookViewId="0">
      <selection activeCell="B19" sqref="B19"/>
    </sheetView>
  </sheetViews>
  <sheetFormatPr defaultRowHeight="14.5" x14ac:dyDescent="0.35"/>
  <cols>
    <col min="1" max="1" width="19.453125" customWidth="1"/>
    <col min="2" max="2" width="12.36328125" bestFit="1" customWidth="1"/>
  </cols>
  <sheetData>
    <row r="1" spans="1:10" ht="45" customHeight="1" thickBot="1" x14ac:dyDescent="0.4">
      <c r="A1" s="47" t="s">
        <v>26</v>
      </c>
      <c r="B1" s="48"/>
      <c r="C1" s="48"/>
      <c r="D1" s="48"/>
      <c r="E1" s="48"/>
      <c r="F1" s="48"/>
      <c r="G1" s="48"/>
      <c r="H1" s="48"/>
      <c r="I1" s="48"/>
      <c r="J1" s="49"/>
    </row>
    <row r="4" spans="1:10" x14ac:dyDescent="0.35">
      <c r="A4" t="s">
        <v>18</v>
      </c>
    </row>
    <row r="6" spans="1:10" x14ac:dyDescent="0.35">
      <c r="A6" s="1">
        <v>0</v>
      </c>
      <c r="B6" s="1">
        <v>1</v>
      </c>
      <c r="C6" s="1">
        <v>2</v>
      </c>
      <c r="D6" s="1">
        <v>3</v>
      </c>
      <c r="E6" s="1">
        <v>4</v>
      </c>
      <c r="F6" s="1">
        <v>5</v>
      </c>
      <c r="G6" s="1" t="s">
        <v>19</v>
      </c>
      <c r="H6" s="1">
        <v>40</v>
      </c>
    </row>
    <row r="7" spans="1:10" x14ac:dyDescent="0.35">
      <c r="A7" s="1"/>
      <c r="B7" s="20" t="s">
        <v>27</v>
      </c>
      <c r="C7" s="20" t="s">
        <v>27</v>
      </c>
      <c r="D7" s="20" t="s">
        <v>27</v>
      </c>
      <c r="E7" s="1"/>
      <c r="F7" s="1"/>
      <c r="G7" s="1"/>
      <c r="H7" s="20" t="s">
        <v>27</v>
      </c>
    </row>
    <row r="9" spans="1:10" x14ac:dyDescent="0.35">
      <c r="H9" t="s">
        <v>28</v>
      </c>
    </row>
    <row r="11" spans="1:10" x14ac:dyDescent="0.35">
      <c r="A11" t="s">
        <v>24</v>
      </c>
    </row>
    <row r="13" spans="1:10" x14ac:dyDescent="0.35">
      <c r="A13" t="s">
        <v>11</v>
      </c>
      <c r="B13" s="3">
        <v>0.08</v>
      </c>
    </row>
    <row r="14" spans="1:10" x14ac:dyDescent="0.35">
      <c r="A14" t="s">
        <v>9</v>
      </c>
      <c r="B14">
        <v>35</v>
      </c>
    </row>
    <row r="15" spans="1:10" x14ac:dyDescent="0.35">
      <c r="A15" t="s">
        <v>8</v>
      </c>
      <c r="B15" s="21">
        <v>500000</v>
      </c>
    </row>
    <row r="17" spans="1:2" x14ac:dyDescent="0.35">
      <c r="A17" t="s">
        <v>29</v>
      </c>
      <c r="B17" s="21">
        <f>B15*B13/((1+B13)^B14-1)</f>
        <v>2901.6322803399003</v>
      </c>
    </row>
    <row r="18" spans="1:2" x14ac:dyDescent="0.35">
      <c r="A18" t="s">
        <v>30</v>
      </c>
      <c r="B18" s="4">
        <f>PMT(B13,B14,,B15)</f>
        <v>-2901.6322803399062</v>
      </c>
    </row>
  </sheetData>
  <mergeCells count="1">
    <mergeCell ref="A1:J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showGridLines="0" topLeftCell="A4" workbookViewId="0">
      <selection activeCell="C19" sqref="C19"/>
    </sheetView>
  </sheetViews>
  <sheetFormatPr defaultRowHeight="14.5" x14ac:dyDescent="0.35"/>
  <cols>
    <col min="3" max="3" width="11.90625" bestFit="1" customWidth="1"/>
  </cols>
  <sheetData>
    <row r="1" spans="1:9" ht="66" customHeight="1" thickBot="1" x14ac:dyDescent="0.4">
      <c r="A1" s="44" t="s">
        <v>31</v>
      </c>
      <c r="B1" s="45"/>
      <c r="C1" s="45"/>
      <c r="D1" s="45"/>
      <c r="E1" s="45"/>
      <c r="F1" s="45"/>
      <c r="G1" s="45"/>
      <c r="H1" s="45"/>
      <c r="I1" s="46"/>
    </row>
    <row r="4" spans="1:9" x14ac:dyDescent="0.35">
      <c r="A4" t="s">
        <v>18</v>
      </c>
    </row>
    <row r="6" spans="1:9" x14ac:dyDescent="0.35">
      <c r="A6" s="1">
        <v>0</v>
      </c>
      <c r="B6" s="1">
        <v>1</v>
      </c>
      <c r="C6" s="1">
        <v>2</v>
      </c>
      <c r="D6" s="1">
        <v>3</v>
      </c>
      <c r="E6" s="1">
        <v>4</v>
      </c>
      <c r="F6" s="1">
        <v>5</v>
      </c>
      <c r="G6" s="1" t="s">
        <v>19</v>
      </c>
      <c r="H6" s="1">
        <v>25</v>
      </c>
    </row>
    <row r="7" spans="1:9" x14ac:dyDescent="0.35">
      <c r="A7" s="1"/>
      <c r="B7" s="20">
        <v>5000</v>
      </c>
      <c r="C7" s="20">
        <v>5000</v>
      </c>
      <c r="D7" s="20">
        <v>5000</v>
      </c>
      <c r="E7" s="1"/>
      <c r="F7" s="1"/>
      <c r="G7" s="1"/>
      <c r="H7" s="20">
        <v>5000</v>
      </c>
    </row>
    <row r="8" spans="1:9" x14ac:dyDescent="0.35">
      <c r="A8" t="s">
        <v>32</v>
      </c>
    </row>
    <row r="10" spans="1:9" x14ac:dyDescent="0.35">
      <c r="A10" t="s">
        <v>24</v>
      </c>
    </row>
    <row r="11" spans="1:9" x14ac:dyDescent="0.35">
      <c r="A11" t="s">
        <v>11</v>
      </c>
      <c r="B11" s="22"/>
      <c r="C11" s="54">
        <v>7.4999999999999997E-2</v>
      </c>
    </row>
    <row r="12" spans="1:9" x14ac:dyDescent="0.35">
      <c r="A12" t="s">
        <v>9</v>
      </c>
      <c r="C12">
        <v>25</v>
      </c>
    </row>
    <row r="13" spans="1:9" x14ac:dyDescent="0.35">
      <c r="A13" t="s">
        <v>22</v>
      </c>
      <c r="C13">
        <v>5000</v>
      </c>
    </row>
    <row r="15" spans="1:9" x14ac:dyDescent="0.35">
      <c r="A15" t="s">
        <v>33</v>
      </c>
      <c r="C15">
        <f>C13/C11*(1-(1/(1+C11)^C12))</f>
        <v>55734.729303311236</v>
      </c>
    </row>
    <row r="18" spans="1:3" x14ac:dyDescent="0.35">
      <c r="A18" t="s">
        <v>34</v>
      </c>
      <c r="C18" s="4">
        <f>PV(C11,C12,C13)</f>
        <v>-55734.729303311244</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5"/>
  <sheetViews>
    <sheetView showGridLines="0" topLeftCell="A20" workbookViewId="0">
      <selection activeCell="K25" sqref="K25"/>
    </sheetView>
  </sheetViews>
  <sheetFormatPr defaultRowHeight="14.5" x14ac:dyDescent="0.35"/>
  <cols>
    <col min="1" max="1" width="17" bestFit="1" customWidth="1"/>
    <col min="2" max="2" width="11.36328125" bestFit="1" customWidth="1"/>
    <col min="3" max="3" width="10.90625" bestFit="1" customWidth="1"/>
    <col min="6" max="6" width="19.36328125" customWidth="1"/>
    <col min="7" max="7" width="18.08984375" customWidth="1"/>
    <col min="8" max="11" width="15.36328125" customWidth="1"/>
    <col min="12" max="12" width="19.36328125" customWidth="1"/>
  </cols>
  <sheetData>
    <row r="1" spans="1:12" ht="58.5" customHeight="1" thickBot="1" x14ac:dyDescent="0.4">
      <c r="A1" s="44" t="s">
        <v>35</v>
      </c>
      <c r="B1" s="45"/>
      <c r="C1" s="45"/>
      <c r="D1" s="45"/>
      <c r="E1" s="45"/>
      <c r="F1" s="45"/>
      <c r="G1" s="45"/>
      <c r="H1" s="45"/>
      <c r="I1" s="45"/>
      <c r="J1" s="45"/>
      <c r="K1" s="45"/>
      <c r="L1" s="46"/>
    </row>
    <row r="4" spans="1:12" x14ac:dyDescent="0.35">
      <c r="A4" t="s">
        <v>18</v>
      </c>
    </row>
    <row r="6" spans="1:12" x14ac:dyDescent="0.35">
      <c r="B6" s="24" t="s">
        <v>36</v>
      </c>
      <c r="C6" s="25" t="s">
        <v>27</v>
      </c>
      <c r="D6" s="25" t="s">
        <v>27</v>
      </c>
      <c r="E6" s="25" t="s">
        <v>27</v>
      </c>
      <c r="F6" s="25" t="s">
        <v>27</v>
      </c>
      <c r="G6" s="25" t="s">
        <v>27</v>
      </c>
      <c r="H6" s="23"/>
      <c r="I6" s="23"/>
      <c r="J6" s="23"/>
      <c r="K6" s="23"/>
      <c r="L6" s="23"/>
    </row>
    <row r="7" spans="1:12" x14ac:dyDescent="0.35">
      <c r="B7" s="1">
        <v>0</v>
      </c>
      <c r="C7" s="1">
        <v>1</v>
      </c>
      <c r="D7" s="1">
        <v>2</v>
      </c>
      <c r="E7" s="1">
        <v>3</v>
      </c>
      <c r="F7" s="1">
        <v>4</v>
      </c>
      <c r="G7" s="1">
        <v>5</v>
      </c>
      <c r="H7" s="23"/>
      <c r="I7" s="23"/>
      <c r="J7" s="23"/>
      <c r="K7" s="23"/>
      <c r="L7" s="23"/>
    </row>
    <row r="9" spans="1:12" x14ac:dyDescent="0.35">
      <c r="A9" t="s">
        <v>24</v>
      </c>
    </row>
    <row r="11" spans="1:12" x14ac:dyDescent="0.35">
      <c r="A11" t="s">
        <v>11</v>
      </c>
      <c r="B11" s="3">
        <v>0.1</v>
      </c>
    </row>
    <row r="12" spans="1:12" x14ac:dyDescent="0.35">
      <c r="A12" t="s">
        <v>9</v>
      </c>
      <c r="B12">
        <v>5</v>
      </c>
    </row>
    <row r="13" spans="1:12" x14ac:dyDescent="0.35">
      <c r="A13" t="s">
        <v>36</v>
      </c>
      <c r="B13" s="4">
        <v>30000</v>
      </c>
    </row>
    <row r="15" spans="1:12" x14ac:dyDescent="0.35">
      <c r="A15" t="s">
        <v>37</v>
      </c>
      <c r="B15" s="55">
        <f>B13/((1-(1/(1+B11)^B12))/B11)</f>
        <v>7913.9244238423562</v>
      </c>
      <c r="C15" s="4"/>
    </row>
    <row r="16" spans="1:12" x14ac:dyDescent="0.35">
      <c r="A16" t="s">
        <v>38</v>
      </c>
      <c r="B16" s="33">
        <f>PMT(B11,B12,B13)</f>
        <v>-7913.9244238423626</v>
      </c>
      <c r="C16" s="4"/>
    </row>
    <row r="19" spans="1:11" ht="15" thickBot="1" x14ac:dyDescent="0.4">
      <c r="A19" s="30" t="s">
        <v>39</v>
      </c>
    </row>
    <row r="20" spans="1:11" ht="64.5" customHeight="1" thickBot="1" x14ac:dyDescent="0.4">
      <c r="F20" s="26" t="s">
        <v>13</v>
      </c>
      <c r="G20" s="27" t="s">
        <v>40</v>
      </c>
      <c r="H20" s="28" t="s">
        <v>41</v>
      </c>
      <c r="I20" s="29" t="s">
        <v>42</v>
      </c>
      <c r="J20" s="29" t="s">
        <v>43</v>
      </c>
      <c r="K20" s="29" t="s">
        <v>44</v>
      </c>
    </row>
    <row r="21" spans="1:11" x14ac:dyDescent="0.35">
      <c r="F21">
        <v>1</v>
      </c>
      <c r="G21" s="4">
        <v>30000</v>
      </c>
      <c r="H21" s="4">
        <f>7913.92</f>
        <v>7913.92</v>
      </c>
      <c r="I21" s="55">
        <f>G21*B11</f>
        <v>3000</v>
      </c>
      <c r="J21" s="4">
        <f>H21-I21</f>
        <v>4913.92</v>
      </c>
      <c r="K21" s="4">
        <f>G21-J21</f>
        <v>25086.080000000002</v>
      </c>
    </row>
    <row r="22" spans="1:11" x14ac:dyDescent="0.35">
      <c r="F22">
        <v>2</v>
      </c>
      <c r="G22" s="4">
        <f>K21</f>
        <v>25086.080000000002</v>
      </c>
      <c r="H22" s="4">
        <f t="shared" ref="H22:H25" si="0">7913.92</f>
        <v>7913.92</v>
      </c>
      <c r="I22" s="4">
        <f>G22*B11</f>
        <v>2508.6080000000002</v>
      </c>
      <c r="J22" s="4">
        <f>H22-I22</f>
        <v>5405.3119999999999</v>
      </c>
      <c r="K22" s="4">
        <f>G22-J22</f>
        <v>19680.768000000004</v>
      </c>
    </row>
    <row r="23" spans="1:11" x14ac:dyDescent="0.35">
      <c r="F23">
        <v>3</v>
      </c>
      <c r="G23" s="4">
        <f>K22</f>
        <v>19680.768000000004</v>
      </c>
      <c r="H23" s="4">
        <f t="shared" si="0"/>
        <v>7913.92</v>
      </c>
      <c r="I23" s="4">
        <f>G23*$B$11</f>
        <v>1968.0768000000005</v>
      </c>
      <c r="J23" s="4">
        <f>H23-I23</f>
        <v>5945.8431999999993</v>
      </c>
      <c r="K23" s="4">
        <f>G23-J23</f>
        <v>13734.924800000004</v>
      </c>
    </row>
    <row r="24" spans="1:11" x14ac:dyDescent="0.35">
      <c r="F24">
        <v>4</v>
      </c>
      <c r="G24" s="4">
        <f>K23</f>
        <v>13734.924800000004</v>
      </c>
      <c r="H24" s="4">
        <f t="shared" si="0"/>
        <v>7913.92</v>
      </c>
      <c r="I24" s="4">
        <f>G24*$B$11</f>
        <v>1373.4924800000006</v>
      </c>
      <c r="J24" s="4">
        <f>H24-I24</f>
        <v>6540.4275199999993</v>
      </c>
      <c r="K24" s="4">
        <f>G24-J24</f>
        <v>7194.497280000005</v>
      </c>
    </row>
    <row r="25" spans="1:11" x14ac:dyDescent="0.35">
      <c r="F25">
        <v>5</v>
      </c>
      <c r="G25" s="4">
        <f>K24</f>
        <v>7194.497280000005</v>
      </c>
      <c r="H25" s="4">
        <f t="shared" si="0"/>
        <v>7913.92</v>
      </c>
      <c r="I25" s="4">
        <f>G25*$B$11</f>
        <v>719.4497280000005</v>
      </c>
      <c r="J25" s="4">
        <f>H25-I25</f>
        <v>7194.4702719999996</v>
      </c>
      <c r="K25" s="4">
        <f>G25-J25</f>
        <v>2.7008000005480426E-2</v>
      </c>
    </row>
  </sheetData>
  <mergeCells count="1">
    <mergeCell ref="A1:L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
  <sheetViews>
    <sheetView showGridLines="0" workbookViewId="0">
      <selection activeCell="I17" sqref="I17"/>
    </sheetView>
  </sheetViews>
  <sheetFormatPr defaultRowHeight="14.5" x14ac:dyDescent="0.35"/>
  <cols>
    <col min="1" max="1" width="13.36328125" bestFit="1" customWidth="1"/>
    <col min="2" max="2" width="10.08984375" bestFit="1" customWidth="1"/>
    <col min="3" max="3" width="10.36328125" bestFit="1" customWidth="1"/>
  </cols>
  <sheetData>
    <row r="1" spans="1:11" ht="84.75" customHeight="1" thickBot="1" x14ac:dyDescent="0.4">
      <c r="A1" s="44" t="s">
        <v>45</v>
      </c>
      <c r="B1" s="45"/>
      <c r="C1" s="45"/>
      <c r="D1" s="45"/>
      <c r="E1" s="45"/>
      <c r="F1" s="45"/>
      <c r="G1" s="45"/>
      <c r="H1" s="45"/>
      <c r="I1" s="45"/>
      <c r="J1" s="45"/>
      <c r="K1" s="46"/>
    </row>
    <row r="4" spans="1:11" x14ac:dyDescent="0.35">
      <c r="A4" t="s">
        <v>46</v>
      </c>
    </row>
    <row r="6" spans="1:11" x14ac:dyDescent="0.35">
      <c r="A6" t="s">
        <v>11</v>
      </c>
      <c r="B6" s="19">
        <v>0.1</v>
      </c>
    </row>
    <row r="7" spans="1:11" x14ac:dyDescent="0.35">
      <c r="A7" t="s">
        <v>22</v>
      </c>
      <c r="B7" s="4">
        <v>100</v>
      </c>
    </row>
    <row r="8" spans="1:11" x14ac:dyDescent="0.35">
      <c r="A8" t="s">
        <v>9</v>
      </c>
      <c r="B8">
        <v>30</v>
      </c>
    </row>
    <row r="10" spans="1:11" x14ac:dyDescent="0.35">
      <c r="A10" t="s">
        <v>48</v>
      </c>
      <c r="B10" s="55">
        <f>B7/B6</f>
        <v>1000</v>
      </c>
      <c r="C10" s="4"/>
    </row>
    <row r="11" spans="1:11" x14ac:dyDescent="0.35">
      <c r="A11" t="s">
        <v>49</v>
      </c>
      <c r="B11" s="33">
        <f>PV(B6,B8,B7)</f>
        <v>-942.69144669883212</v>
      </c>
      <c r="C11" s="4"/>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D424-01C8-4084-B091-4754AEB2C3BD}">
  <dimension ref="A1:G13"/>
  <sheetViews>
    <sheetView showGridLines="0" tabSelected="1" workbookViewId="0">
      <selection activeCell="B14" sqref="B14"/>
    </sheetView>
  </sheetViews>
  <sheetFormatPr defaultColWidth="12.1796875" defaultRowHeight="14.5" x14ac:dyDescent="0.35"/>
  <cols>
    <col min="1" max="1" width="20.81640625" style="31" customWidth="1"/>
    <col min="2" max="2" width="15.1796875" style="31" customWidth="1"/>
    <col min="3" max="4" width="20.81640625" style="31" customWidth="1"/>
    <col min="5" max="7" width="8.36328125" style="31" customWidth="1"/>
    <col min="8" max="16384" width="12.1796875" style="31"/>
  </cols>
  <sheetData>
    <row r="1" spans="1:7" ht="36.65" customHeight="1" thickBot="1" x14ac:dyDescent="0.4">
      <c r="A1" s="44" t="s">
        <v>67</v>
      </c>
      <c r="B1" s="50"/>
      <c r="C1" s="50"/>
      <c r="D1" s="50"/>
      <c r="E1" s="50"/>
      <c r="F1" s="51"/>
    </row>
    <row r="4" spans="1:7" x14ac:dyDescent="0.35">
      <c r="A4" s="31" t="s">
        <v>18</v>
      </c>
    </row>
    <row r="5" spans="1:7" x14ac:dyDescent="0.35">
      <c r="C5" s="31">
        <v>1</v>
      </c>
      <c r="D5" s="31">
        <f>1*(1+0.05)</f>
        <v>1.05</v>
      </c>
      <c r="E5" s="31">
        <f>D5*1.05</f>
        <v>1.1025</v>
      </c>
      <c r="F5" s="31">
        <f>E5*1.05</f>
        <v>1.1576250000000001</v>
      </c>
    </row>
    <row r="6" spans="1:7" x14ac:dyDescent="0.35">
      <c r="B6" s="31">
        <v>0</v>
      </c>
      <c r="C6" s="31">
        <v>1</v>
      </c>
      <c r="D6" s="31">
        <v>2</v>
      </c>
      <c r="E6" s="31">
        <v>3</v>
      </c>
      <c r="F6" s="31">
        <v>4</v>
      </c>
      <c r="G6" s="31" t="s">
        <v>68</v>
      </c>
    </row>
    <row r="8" spans="1:7" x14ac:dyDescent="0.35">
      <c r="A8" s="31" t="s">
        <v>24</v>
      </c>
    </row>
    <row r="9" spans="1:7" x14ac:dyDescent="0.35">
      <c r="A9" s="31" t="s">
        <v>1</v>
      </c>
      <c r="B9" s="34">
        <v>0.08</v>
      </c>
    </row>
    <row r="10" spans="1:7" x14ac:dyDescent="0.35">
      <c r="A10" s="31" t="s">
        <v>69</v>
      </c>
      <c r="B10" s="34">
        <v>0.05</v>
      </c>
    </row>
    <row r="11" spans="1:7" x14ac:dyDescent="0.35">
      <c r="A11" s="31" t="s">
        <v>29</v>
      </c>
      <c r="B11" s="31">
        <v>1</v>
      </c>
    </row>
    <row r="13" spans="1:7" x14ac:dyDescent="0.35">
      <c r="A13" s="31" t="s">
        <v>33</v>
      </c>
      <c r="B13" s="35">
        <f>B11/(B9-B10)</f>
        <v>33.333333333333336</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Class Exercise 1 - Page 14</vt:lpstr>
      <vt:lpstr>Class Exercise 2 - Page 19</vt:lpstr>
      <vt:lpstr>Class Exercise 3 - Page 23</vt:lpstr>
      <vt:lpstr>Class Exercise 4 - Page 30</vt:lpstr>
      <vt:lpstr>Class Exercise 5 - Page 33</vt:lpstr>
      <vt:lpstr>Class Exercise 6 - Page 39</vt:lpstr>
      <vt:lpstr>Class Exercise 7 - Page 42</vt:lpstr>
      <vt:lpstr>Class Exercise 8 - Page 45</vt:lpstr>
      <vt:lpstr>Class Exercise 9 - Page 48</vt:lpstr>
      <vt:lpstr>Class Exercise 10 - Page 55</vt:lpstr>
      <vt:lpstr>Class Exercise 11 - Page 58</vt:lpstr>
      <vt:lpstr>Class Exercise 12 - Page 66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Leonid Genkin</cp:lastModifiedBy>
  <dcterms:created xsi:type="dcterms:W3CDTF">2020-11-08T07:34:58Z</dcterms:created>
  <dcterms:modified xsi:type="dcterms:W3CDTF">2020-11-09T19:52:06Z</dcterms:modified>
</cp:coreProperties>
</file>