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6" windowWidth="13392" windowHeight="7680" activeTab="1"/>
  </bookViews>
  <sheets>
    <sheet name="Sheet1" sheetId="1" r:id="rId1"/>
    <sheet name="grad cu gra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2" i="2" l="1"/>
  <c r="C13" i="2"/>
  <c r="C5" i="2"/>
  <c r="C4" i="2"/>
  <c r="C6" i="2" s="1"/>
  <c r="C7" i="2" s="1"/>
  <c r="C8" i="2" s="1"/>
  <c r="K116" i="2" l="1"/>
  <c r="AA116" i="2"/>
  <c r="D107" i="2"/>
  <c r="H107" i="2"/>
  <c r="L107" i="2"/>
  <c r="P107" i="2"/>
  <c r="T107" i="2"/>
  <c r="X107" i="2"/>
  <c r="AB107" i="2"/>
  <c r="AF107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C113" i="2"/>
  <c r="AG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C10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B96" i="2" s="1"/>
  <c r="AB97" i="2" s="1"/>
  <c r="AB98" i="2" s="1"/>
  <c r="AC95" i="2"/>
  <c r="AD95" i="2"/>
  <c r="AE95" i="2"/>
  <c r="AF95" i="2"/>
  <c r="AG95" i="2"/>
  <c r="C9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C8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C7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6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C59" i="2"/>
  <c r="Y69" i="2"/>
  <c r="Y70" i="2" s="1"/>
  <c r="Y71" i="2" s="1"/>
  <c r="G78" i="2"/>
  <c r="G79" i="2" s="1"/>
  <c r="G80" i="2" s="1"/>
  <c r="O78" i="2"/>
  <c r="O79" i="2" s="1"/>
  <c r="O80" i="2" s="1"/>
  <c r="W78" i="2"/>
  <c r="W79" i="2" s="1"/>
  <c r="W80" i="2" s="1"/>
  <c r="AE78" i="2"/>
  <c r="AE79" i="2" s="1"/>
  <c r="AE80" i="2" s="1"/>
  <c r="N87" i="2"/>
  <c r="N88" i="2" s="1"/>
  <c r="N89" i="2" s="1"/>
  <c r="AD87" i="2"/>
  <c r="AD88" i="2" s="1"/>
  <c r="AD89" i="2" s="1"/>
  <c r="M105" i="2"/>
  <c r="M106" i="2" s="1"/>
  <c r="M107" i="2" s="1"/>
  <c r="AG105" i="2"/>
  <c r="AG106" i="2" s="1"/>
  <c r="AG107" i="2" s="1"/>
  <c r="K114" i="2"/>
  <c r="K115" i="2" s="1"/>
  <c r="S114" i="2"/>
  <c r="S115" i="2" s="1"/>
  <c r="S116" i="2" s="1"/>
  <c r="AA114" i="2"/>
  <c r="AA115" i="2" s="1"/>
  <c r="D112" i="2"/>
  <c r="D114" i="2" s="1"/>
  <c r="D115" i="2" s="1"/>
  <c r="D116" i="2" s="1"/>
  <c r="E112" i="2"/>
  <c r="E114" i="2" s="1"/>
  <c r="E115" i="2" s="1"/>
  <c r="E116" i="2" s="1"/>
  <c r="G112" i="2"/>
  <c r="G114" i="2" s="1"/>
  <c r="G115" i="2" s="1"/>
  <c r="G116" i="2" s="1"/>
  <c r="H112" i="2"/>
  <c r="H114" i="2" s="1"/>
  <c r="H115" i="2" s="1"/>
  <c r="H116" i="2" s="1"/>
  <c r="I112" i="2"/>
  <c r="I114" i="2" s="1"/>
  <c r="I115" i="2" s="1"/>
  <c r="I116" i="2" s="1"/>
  <c r="J112" i="2"/>
  <c r="K112" i="2"/>
  <c r="L112" i="2"/>
  <c r="L114" i="2" s="1"/>
  <c r="L115" i="2" s="1"/>
  <c r="L116" i="2" s="1"/>
  <c r="M112" i="2"/>
  <c r="M114" i="2" s="1"/>
  <c r="M115" i="2" s="1"/>
  <c r="M116" i="2" s="1"/>
  <c r="N112" i="2"/>
  <c r="O112" i="2"/>
  <c r="O114" i="2" s="1"/>
  <c r="O115" i="2" s="1"/>
  <c r="O116" i="2" s="1"/>
  <c r="P112" i="2"/>
  <c r="P114" i="2" s="1"/>
  <c r="P115" i="2" s="1"/>
  <c r="P116" i="2" s="1"/>
  <c r="Q112" i="2"/>
  <c r="Q114" i="2" s="1"/>
  <c r="Q115" i="2" s="1"/>
  <c r="Q116" i="2" s="1"/>
  <c r="R112" i="2"/>
  <c r="S112" i="2"/>
  <c r="T112" i="2"/>
  <c r="T114" i="2" s="1"/>
  <c r="T115" i="2" s="1"/>
  <c r="T116" i="2" s="1"/>
  <c r="U112" i="2"/>
  <c r="U114" i="2" s="1"/>
  <c r="U115" i="2" s="1"/>
  <c r="U116" i="2" s="1"/>
  <c r="V112" i="2"/>
  <c r="W112" i="2"/>
  <c r="W114" i="2" s="1"/>
  <c r="W115" i="2" s="1"/>
  <c r="W116" i="2" s="1"/>
  <c r="X112" i="2"/>
  <c r="X114" i="2" s="1"/>
  <c r="X115" i="2" s="1"/>
  <c r="X116" i="2" s="1"/>
  <c r="Y112" i="2"/>
  <c r="Y114" i="2" s="1"/>
  <c r="Y115" i="2" s="1"/>
  <c r="Y116" i="2" s="1"/>
  <c r="Z112" i="2"/>
  <c r="AA112" i="2"/>
  <c r="AB112" i="2"/>
  <c r="AB114" i="2" s="1"/>
  <c r="AB115" i="2" s="1"/>
  <c r="AB116" i="2" s="1"/>
  <c r="AC112" i="2"/>
  <c r="AC114" i="2" s="1"/>
  <c r="AC115" i="2" s="1"/>
  <c r="AC116" i="2" s="1"/>
  <c r="AD112" i="2"/>
  <c r="AE112" i="2"/>
  <c r="AE114" i="2" s="1"/>
  <c r="AE115" i="2" s="1"/>
  <c r="AE116" i="2" s="1"/>
  <c r="AF112" i="2"/>
  <c r="AF114" i="2" s="1"/>
  <c r="AF115" i="2" s="1"/>
  <c r="AF116" i="2" s="1"/>
  <c r="AG112" i="2"/>
  <c r="AG114" i="2" s="1"/>
  <c r="AG115" i="2" s="1"/>
  <c r="AG116" i="2" s="1"/>
  <c r="C112" i="2"/>
  <c r="D103" i="2"/>
  <c r="D105" i="2" s="1"/>
  <c r="D106" i="2" s="1"/>
  <c r="E103" i="2"/>
  <c r="E105" i="2" s="1"/>
  <c r="E106" i="2" s="1"/>
  <c r="E107" i="2" s="1"/>
  <c r="F103" i="2"/>
  <c r="F105" i="2" s="1"/>
  <c r="F106" i="2" s="1"/>
  <c r="F107" i="2" s="1"/>
  <c r="G103" i="2"/>
  <c r="G105" i="2" s="1"/>
  <c r="G106" i="2" s="1"/>
  <c r="G107" i="2" s="1"/>
  <c r="H103" i="2"/>
  <c r="H105" i="2" s="1"/>
  <c r="H106" i="2" s="1"/>
  <c r="I103" i="2"/>
  <c r="I105" i="2" s="1"/>
  <c r="I106" i="2" s="1"/>
  <c r="I107" i="2" s="1"/>
  <c r="J103" i="2"/>
  <c r="J105" i="2" s="1"/>
  <c r="J106" i="2" s="1"/>
  <c r="J107" i="2" s="1"/>
  <c r="K103" i="2"/>
  <c r="K105" i="2" s="1"/>
  <c r="K106" i="2" s="1"/>
  <c r="K107" i="2" s="1"/>
  <c r="L103" i="2"/>
  <c r="L105" i="2" s="1"/>
  <c r="L106" i="2" s="1"/>
  <c r="M103" i="2"/>
  <c r="N103" i="2"/>
  <c r="N105" i="2" s="1"/>
  <c r="N106" i="2" s="1"/>
  <c r="N107" i="2" s="1"/>
  <c r="O103" i="2"/>
  <c r="O105" i="2" s="1"/>
  <c r="O106" i="2" s="1"/>
  <c r="O107" i="2" s="1"/>
  <c r="P103" i="2"/>
  <c r="P105" i="2" s="1"/>
  <c r="P106" i="2" s="1"/>
  <c r="Q103" i="2"/>
  <c r="Q105" i="2" s="1"/>
  <c r="Q106" i="2" s="1"/>
  <c r="Q107" i="2" s="1"/>
  <c r="R103" i="2"/>
  <c r="R105" i="2" s="1"/>
  <c r="R106" i="2" s="1"/>
  <c r="R107" i="2" s="1"/>
  <c r="S103" i="2"/>
  <c r="S105" i="2" s="1"/>
  <c r="S106" i="2" s="1"/>
  <c r="S107" i="2" s="1"/>
  <c r="T103" i="2"/>
  <c r="T105" i="2" s="1"/>
  <c r="T106" i="2" s="1"/>
  <c r="U103" i="2"/>
  <c r="U105" i="2" s="1"/>
  <c r="U106" i="2" s="1"/>
  <c r="U107" i="2" s="1"/>
  <c r="V103" i="2"/>
  <c r="V105" i="2" s="1"/>
  <c r="V106" i="2" s="1"/>
  <c r="V107" i="2" s="1"/>
  <c r="W103" i="2"/>
  <c r="W105" i="2" s="1"/>
  <c r="W106" i="2" s="1"/>
  <c r="W107" i="2" s="1"/>
  <c r="X103" i="2"/>
  <c r="X105" i="2" s="1"/>
  <c r="X106" i="2" s="1"/>
  <c r="Y103" i="2"/>
  <c r="Y105" i="2" s="1"/>
  <c r="Y106" i="2" s="1"/>
  <c r="Y107" i="2" s="1"/>
  <c r="Z103" i="2"/>
  <c r="Z105" i="2" s="1"/>
  <c r="Z106" i="2" s="1"/>
  <c r="Z107" i="2" s="1"/>
  <c r="AA103" i="2"/>
  <c r="AA105" i="2" s="1"/>
  <c r="AA106" i="2" s="1"/>
  <c r="AA107" i="2" s="1"/>
  <c r="AB103" i="2"/>
  <c r="AB105" i="2" s="1"/>
  <c r="AB106" i="2" s="1"/>
  <c r="AC103" i="2"/>
  <c r="AC105" i="2" s="1"/>
  <c r="AC106" i="2" s="1"/>
  <c r="AC107" i="2" s="1"/>
  <c r="AD103" i="2"/>
  <c r="AD105" i="2" s="1"/>
  <c r="AD106" i="2" s="1"/>
  <c r="AD107" i="2" s="1"/>
  <c r="AE103" i="2"/>
  <c r="AE105" i="2" s="1"/>
  <c r="AE106" i="2" s="1"/>
  <c r="AE107" i="2" s="1"/>
  <c r="AF103" i="2"/>
  <c r="AF105" i="2" s="1"/>
  <c r="AF106" i="2" s="1"/>
  <c r="AG103" i="2"/>
  <c r="C103" i="2"/>
  <c r="C105" i="2" s="1"/>
  <c r="C106" i="2" s="1"/>
  <c r="C107" i="2" s="1"/>
  <c r="D94" i="2"/>
  <c r="E94" i="2"/>
  <c r="E96" i="2" s="1"/>
  <c r="E97" i="2" s="1"/>
  <c r="E98" i="2" s="1"/>
  <c r="F94" i="2"/>
  <c r="F96" i="2" s="1"/>
  <c r="F97" i="2" s="1"/>
  <c r="F98" i="2" s="1"/>
  <c r="G94" i="2"/>
  <c r="G96" i="2" s="1"/>
  <c r="G97" i="2" s="1"/>
  <c r="G98" i="2" s="1"/>
  <c r="H94" i="2"/>
  <c r="I94" i="2"/>
  <c r="I96" i="2" s="1"/>
  <c r="I97" i="2" s="1"/>
  <c r="I98" i="2" s="1"/>
  <c r="J94" i="2"/>
  <c r="J96" i="2" s="1"/>
  <c r="J97" i="2" s="1"/>
  <c r="J98" i="2" s="1"/>
  <c r="K94" i="2"/>
  <c r="K96" i="2" s="1"/>
  <c r="K97" i="2" s="1"/>
  <c r="K98" i="2" s="1"/>
  <c r="L94" i="2"/>
  <c r="M94" i="2"/>
  <c r="M96" i="2" s="1"/>
  <c r="M97" i="2" s="1"/>
  <c r="M98" i="2" s="1"/>
  <c r="N94" i="2"/>
  <c r="N96" i="2" s="1"/>
  <c r="N97" i="2" s="1"/>
  <c r="N98" i="2" s="1"/>
  <c r="O94" i="2"/>
  <c r="O96" i="2" s="1"/>
  <c r="O97" i="2" s="1"/>
  <c r="O98" i="2" s="1"/>
  <c r="P94" i="2"/>
  <c r="Q94" i="2"/>
  <c r="Q96" i="2" s="1"/>
  <c r="Q97" i="2" s="1"/>
  <c r="Q98" i="2" s="1"/>
  <c r="R94" i="2"/>
  <c r="R96" i="2" s="1"/>
  <c r="R97" i="2" s="1"/>
  <c r="R98" i="2" s="1"/>
  <c r="S94" i="2"/>
  <c r="S96" i="2" s="1"/>
  <c r="S97" i="2" s="1"/>
  <c r="S98" i="2" s="1"/>
  <c r="T94" i="2"/>
  <c r="U94" i="2"/>
  <c r="U96" i="2" s="1"/>
  <c r="U97" i="2" s="1"/>
  <c r="U98" i="2" s="1"/>
  <c r="V94" i="2"/>
  <c r="V96" i="2" s="1"/>
  <c r="V97" i="2" s="1"/>
  <c r="V98" i="2" s="1"/>
  <c r="W94" i="2"/>
  <c r="W96" i="2" s="1"/>
  <c r="W97" i="2" s="1"/>
  <c r="W98" i="2" s="1"/>
  <c r="X94" i="2"/>
  <c r="Y94" i="2"/>
  <c r="Y96" i="2" s="1"/>
  <c r="Y97" i="2" s="1"/>
  <c r="Y98" i="2" s="1"/>
  <c r="Z94" i="2"/>
  <c r="Z96" i="2" s="1"/>
  <c r="Z97" i="2" s="1"/>
  <c r="Z98" i="2" s="1"/>
  <c r="AA94" i="2"/>
  <c r="AA96" i="2" s="1"/>
  <c r="AA97" i="2" s="1"/>
  <c r="AA98" i="2" s="1"/>
  <c r="AB94" i="2"/>
  <c r="AC94" i="2"/>
  <c r="AC96" i="2" s="1"/>
  <c r="AC97" i="2" s="1"/>
  <c r="AC98" i="2" s="1"/>
  <c r="AD94" i="2"/>
  <c r="AD96" i="2" s="1"/>
  <c r="AD97" i="2" s="1"/>
  <c r="AD98" i="2" s="1"/>
  <c r="AE94" i="2"/>
  <c r="AE96" i="2" s="1"/>
  <c r="AE97" i="2" s="1"/>
  <c r="AE98" i="2" s="1"/>
  <c r="AF94" i="2"/>
  <c r="AG94" i="2"/>
  <c r="AG96" i="2" s="1"/>
  <c r="AG97" i="2" s="1"/>
  <c r="AG98" i="2" s="1"/>
  <c r="C94" i="2"/>
  <c r="C96" i="2" s="1"/>
  <c r="C97" i="2" s="1"/>
  <c r="C98" i="2" s="1"/>
  <c r="D85" i="2"/>
  <c r="D87" i="2" s="1"/>
  <c r="D88" i="2" s="1"/>
  <c r="D89" i="2" s="1"/>
  <c r="E85" i="2"/>
  <c r="F85" i="2"/>
  <c r="F87" i="2" s="1"/>
  <c r="F88" i="2" s="1"/>
  <c r="F89" i="2" s="1"/>
  <c r="G85" i="2"/>
  <c r="G87" i="2" s="1"/>
  <c r="G88" i="2" s="1"/>
  <c r="G89" i="2" s="1"/>
  <c r="H85" i="2"/>
  <c r="H87" i="2" s="1"/>
  <c r="H88" i="2" s="1"/>
  <c r="H89" i="2" s="1"/>
  <c r="I85" i="2"/>
  <c r="J85" i="2"/>
  <c r="J87" i="2" s="1"/>
  <c r="J88" i="2" s="1"/>
  <c r="J89" i="2" s="1"/>
  <c r="K85" i="2"/>
  <c r="K87" i="2" s="1"/>
  <c r="K88" i="2" s="1"/>
  <c r="K89" i="2" s="1"/>
  <c r="L85" i="2"/>
  <c r="L87" i="2" s="1"/>
  <c r="L88" i="2" s="1"/>
  <c r="L89" i="2" s="1"/>
  <c r="M85" i="2"/>
  <c r="N85" i="2"/>
  <c r="O85" i="2"/>
  <c r="O87" i="2" s="1"/>
  <c r="O88" i="2" s="1"/>
  <c r="O89" i="2" s="1"/>
  <c r="P85" i="2"/>
  <c r="P87" i="2" s="1"/>
  <c r="P88" i="2" s="1"/>
  <c r="P89" i="2" s="1"/>
  <c r="Q85" i="2"/>
  <c r="R85" i="2"/>
  <c r="R87" i="2" s="1"/>
  <c r="R88" i="2" s="1"/>
  <c r="R89" i="2" s="1"/>
  <c r="S85" i="2"/>
  <c r="S87" i="2" s="1"/>
  <c r="S88" i="2" s="1"/>
  <c r="S89" i="2" s="1"/>
  <c r="T85" i="2"/>
  <c r="T87" i="2" s="1"/>
  <c r="T88" i="2" s="1"/>
  <c r="T89" i="2" s="1"/>
  <c r="U85" i="2"/>
  <c r="V85" i="2"/>
  <c r="V87" i="2" s="1"/>
  <c r="V88" i="2" s="1"/>
  <c r="V89" i="2" s="1"/>
  <c r="W85" i="2"/>
  <c r="W87" i="2" s="1"/>
  <c r="W88" i="2" s="1"/>
  <c r="W89" i="2" s="1"/>
  <c r="X85" i="2"/>
  <c r="X87" i="2" s="1"/>
  <c r="X88" i="2" s="1"/>
  <c r="X89" i="2" s="1"/>
  <c r="Y85" i="2"/>
  <c r="Z85" i="2"/>
  <c r="Z87" i="2" s="1"/>
  <c r="Z88" i="2" s="1"/>
  <c r="Z89" i="2" s="1"/>
  <c r="AA85" i="2"/>
  <c r="AA87" i="2" s="1"/>
  <c r="AA88" i="2" s="1"/>
  <c r="AA89" i="2" s="1"/>
  <c r="AB85" i="2"/>
  <c r="AB87" i="2" s="1"/>
  <c r="AB88" i="2" s="1"/>
  <c r="AB89" i="2" s="1"/>
  <c r="AC85" i="2"/>
  <c r="AD85" i="2"/>
  <c r="AE85" i="2"/>
  <c r="AE87" i="2" s="1"/>
  <c r="AE88" i="2" s="1"/>
  <c r="AE89" i="2" s="1"/>
  <c r="AF85" i="2"/>
  <c r="AF87" i="2" s="1"/>
  <c r="AF88" i="2" s="1"/>
  <c r="AF89" i="2" s="1"/>
  <c r="AG85" i="2"/>
  <c r="C85" i="2"/>
  <c r="C87" i="2" s="1"/>
  <c r="C88" i="2" s="1"/>
  <c r="C89" i="2" s="1"/>
  <c r="D76" i="2"/>
  <c r="D78" i="2" s="1"/>
  <c r="D79" i="2" s="1"/>
  <c r="D80" i="2" s="1"/>
  <c r="E76" i="2"/>
  <c r="E78" i="2" s="1"/>
  <c r="E79" i="2" s="1"/>
  <c r="E80" i="2" s="1"/>
  <c r="F76" i="2"/>
  <c r="G76" i="2"/>
  <c r="H76" i="2"/>
  <c r="H78" i="2" s="1"/>
  <c r="H79" i="2" s="1"/>
  <c r="H80" i="2" s="1"/>
  <c r="I76" i="2"/>
  <c r="I78" i="2" s="1"/>
  <c r="I79" i="2" s="1"/>
  <c r="I80" i="2" s="1"/>
  <c r="J76" i="2"/>
  <c r="K76" i="2"/>
  <c r="K78" i="2" s="1"/>
  <c r="K79" i="2" s="1"/>
  <c r="K80" i="2" s="1"/>
  <c r="L76" i="2"/>
  <c r="L78" i="2" s="1"/>
  <c r="L79" i="2" s="1"/>
  <c r="L80" i="2" s="1"/>
  <c r="M76" i="2"/>
  <c r="M78" i="2" s="1"/>
  <c r="M79" i="2" s="1"/>
  <c r="M80" i="2" s="1"/>
  <c r="N76" i="2"/>
  <c r="O76" i="2"/>
  <c r="P76" i="2"/>
  <c r="P78" i="2" s="1"/>
  <c r="P79" i="2" s="1"/>
  <c r="P80" i="2" s="1"/>
  <c r="Q76" i="2"/>
  <c r="Q78" i="2" s="1"/>
  <c r="Q79" i="2" s="1"/>
  <c r="Q80" i="2" s="1"/>
  <c r="R76" i="2"/>
  <c r="S76" i="2"/>
  <c r="S78" i="2" s="1"/>
  <c r="S79" i="2" s="1"/>
  <c r="S80" i="2" s="1"/>
  <c r="T76" i="2"/>
  <c r="T78" i="2" s="1"/>
  <c r="T79" i="2" s="1"/>
  <c r="T80" i="2" s="1"/>
  <c r="U76" i="2"/>
  <c r="U78" i="2" s="1"/>
  <c r="U79" i="2" s="1"/>
  <c r="U80" i="2" s="1"/>
  <c r="V76" i="2"/>
  <c r="W76" i="2"/>
  <c r="X76" i="2"/>
  <c r="X78" i="2" s="1"/>
  <c r="X79" i="2" s="1"/>
  <c r="X80" i="2" s="1"/>
  <c r="Y76" i="2"/>
  <c r="Y78" i="2" s="1"/>
  <c r="Y79" i="2" s="1"/>
  <c r="Y80" i="2" s="1"/>
  <c r="Z76" i="2"/>
  <c r="AA76" i="2"/>
  <c r="AA78" i="2" s="1"/>
  <c r="AA79" i="2" s="1"/>
  <c r="AA80" i="2" s="1"/>
  <c r="AB76" i="2"/>
  <c r="AB78" i="2" s="1"/>
  <c r="AB79" i="2" s="1"/>
  <c r="AB80" i="2" s="1"/>
  <c r="AC76" i="2"/>
  <c r="AC78" i="2" s="1"/>
  <c r="AC79" i="2" s="1"/>
  <c r="AC80" i="2" s="1"/>
  <c r="AD76" i="2"/>
  <c r="AE76" i="2"/>
  <c r="AF76" i="2"/>
  <c r="AF78" i="2" s="1"/>
  <c r="AF79" i="2" s="1"/>
  <c r="AF80" i="2" s="1"/>
  <c r="AG76" i="2"/>
  <c r="AG78" i="2" s="1"/>
  <c r="AG79" i="2" s="1"/>
  <c r="AG80" i="2" s="1"/>
  <c r="C76" i="2"/>
  <c r="D67" i="2"/>
  <c r="D69" i="2" s="1"/>
  <c r="D70" i="2" s="1"/>
  <c r="D71" i="2" s="1"/>
  <c r="E67" i="2"/>
  <c r="E69" i="2" s="1"/>
  <c r="E70" i="2" s="1"/>
  <c r="E71" i="2" s="1"/>
  <c r="F67" i="2"/>
  <c r="F69" i="2" s="1"/>
  <c r="F70" i="2" s="1"/>
  <c r="F71" i="2" s="1"/>
  <c r="G67" i="2"/>
  <c r="H67" i="2"/>
  <c r="H69" i="2" s="1"/>
  <c r="H70" i="2" s="1"/>
  <c r="H71" i="2" s="1"/>
  <c r="I67" i="2"/>
  <c r="I69" i="2" s="1"/>
  <c r="I70" i="2" s="1"/>
  <c r="I71" i="2" s="1"/>
  <c r="J67" i="2"/>
  <c r="J69" i="2" s="1"/>
  <c r="J70" i="2" s="1"/>
  <c r="J71" i="2" s="1"/>
  <c r="K67" i="2"/>
  <c r="L67" i="2"/>
  <c r="L69" i="2" s="1"/>
  <c r="L70" i="2" s="1"/>
  <c r="L71" i="2" s="1"/>
  <c r="M67" i="2"/>
  <c r="M69" i="2" s="1"/>
  <c r="M70" i="2" s="1"/>
  <c r="M71" i="2" s="1"/>
  <c r="N67" i="2"/>
  <c r="N69" i="2" s="1"/>
  <c r="N70" i="2" s="1"/>
  <c r="N71" i="2" s="1"/>
  <c r="O67" i="2"/>
  <c r="P67" i="2"/>
  <c r="P69" i="2" s="1"/>
  <c r="P70" i="2" s="1"/>
  <c r="P71" i="2" s="1"/>
  <c r="Q67" i="2"/>
  <c r="Q69" i="2" s="1"/>
  <c r="Q70" i="2" s="1"/>
  <c r="Q71" i="2" s="1"/>
  <c r="R67" i="2"/>
  <c r="R69" i="2" s="1"/>
  <c r="R70" i="2" s="1"/>
  <c r="R71" i="2" s="1"/>
  <c r="S67" i="2"/>
  <c r="T67" i="2"/>
  <c r="T69" i="2" s="1"/>
  <c r="T70" i="2" s="1"/>
  <c r="T71" i="2" s="1"/>
  <c r="U67" i="2"/>
  <c r="U69" i="2" s="1"/>
  <c r="U70" i="2" s="1"/>
  <c r="U71" i="2" s="1"/>
  <c r="V67" i="2"/>
  <c r="V69" i="2" s="1"/>
  <c r="V70" i="2" s="1"/>
  <c r="V71" i="2" s="1"/>
  <c r="W67" i="2"/>
  <c r="X67" i="2"/>
  <c r="X69" i="2" s="1"/>
  <c r="X70" i="2" s="1"/>
  <c r="X71" i="2" s="1"/>
  <c r="Y67" i="2"/>
  <c r="Z67" i="2"/>
  <c r="Z69" i="2" s="1"/>
  <c r="Z70" i="2" s="1"/>
  <c r="Z71" i="2" s="1"/>
  <c r="AA67" i="2"/>
  <c r="AB67" i="2"/>
  <c r="AB69" i="2" s="1"/>
  <c r="AB70" i="2" s="1"/>
  <c r="AB71" i="2" s="1"/>
  <c r="AC67" i="2"/>
  <c r="AC69" i="2" s="1"/>
  <c r="AC70" i="2" s="1"/>
  <c r="AC71" i="2" s="1"/>
  <c r="AD67" i="2"/>
  <c r="AD69" i="2" s="1"/>
  <c r="AD70" i="2" s="1"/>
  <c r="AD71" i="2" s="1"/>
  <c r="AE67" i="2"/>
  <c r="AF67" i="2"/>
  <c r="AF69" i="2" s="1"/>
  <c r="AF70" i="2" s="1"/>
  <c r="AF71" i="2" s="1"/>
  <c r="AG67" i="2"/>
  <c r="AG69" i="2" s="1"/>
  <c r="AG70" i="2" s="1"/>
  <c r="AG71" i="2" s="1"/>
  <c r="C67" i="2"/>
  <c r="C69" i="2" s="1"/>
  <c r="C70" i="2" s="1"/>
  <c r="C71" i="2" s="1"/>
  <c r="D58" i="2"/>
  <c r="E58" i="2"/>
  <c r="E60" i="2" s="1"/>
  <c r="E61" i="2" s="1"/>
  <c r="E62" i="2" s="1"/>
  <c r="F58" i="2"/>
  <c r="F60" i="2" s="1"/>
  <c r="F61" i="2" s="1"/>
  <c r="F62" i="2" s="1"/>
  <c r="G58" i="2"/>
  <c r="G60" i="2" s="1"/>
  <c r="G61" i="2" s="1"/>
  <c r="G62" i="2" s="1"/>
  <c r="H58" i="2"/>
  <c r="I58" i="2"/>
  <c r="I60" i="2" s="1"/>
  <c r="I61" i="2" s="1"/>
  <c r="I62" i="2" s="1"/>
  <c r="J58" i="2"/>
  <c r="J60" i="2" s="1"/>
  <c r="J61" i="2" s="1"/>
  <c r="J62" i="2" s="1"/>
  <c r="K58" i="2"/>
  <c r="K60" i="2" s="1"/>
  <c r="K61" i="2" s="1"/>
  <c r="K62" i="2" s="1"/>
  <c r="L58" i="2"/>
  <c r="M58" i="2"/>
  <c r="M60" i="2" s="1"/>
  <c r="M61" i="2" s="1"/>
  <c r="M62" i="2" s="1"/>
  <c r="N58" i="2"/>
  <c r="N60" i="2" s="1"/>
  <c r="N61" i="2" s="1"/>
  <c r="N62" i="2" s="1"/>
  <c r="O58" i="2"/>
  <c r="O60" i="2" s="1"/>
  <c r="O61" i="2" s="1"/>
  <c r="O62" i="2" s="1"/>
  <c r="P58" i="2"/>
  <c r="Q58" i="2"/>
  <c r="Q60" i="2" s="1"/>
  <c r="Q61" i="2" s="1"/>
  <c r="Q62" i="2" s="1"/>
  <c r="R58" i="2"/>
  <c r="R60" i="2" s="1"/>
  <c r="R61" i="2" s="1"/>
  <c r="R62" i="2" s="1"/>
  <c r="S58" i="2"/>
  <c r="S60" i="2" s="1"/>
  <c r="S61" i="2" s="1"/>
  <c r="S62" i="2" s="1"/>
  <c r="T58" i="2"/>
  <c r="U58" i="2"/>
  <c r="U60" i="2" s="1"/>
  <c r="U61" i="2" s="1"/>
  <c r="U62" i="2" s="1"/>
  <c r="V58" i="2"/>
  <c r="V60" i="2" s="1"/>
  <c r="V61" i="2" s="1"/>
  <c r="V62" i="2" s="1"/>
  <c r="W58" i="2"/>
  <c r="W60" i="2" s="1"/>
  <c r="W61" i="2" s="1"/>
  <c r="W62" i="2" s="1"/>
  <c r="X58" i="2"/>
  <c r="Y58" i="2"/>
  <c r="Y60" i="2" s="1"/>
  <c r="Y61" i="2" s="1"/>
  <c r="Y62" i="2" s="1"/>
  <c r="Z58" i="2"/>
  <c r="Z60" i="2" s="1"/>
  <c r="Z61" i="2" s="1"/>
  <c r="Z62" i="2" s="1"/>
  <c r="AA58" i="2"/>
  <c r="AA60" i="2" s="1"/>
  <c r="AA61" i="2" s="1"/>
  <c r="AA62" i="2" s="1"/>
  <c r="AB58" i="2"/>
  <c r="AC58" i="2"/>
  <c r="AC60" i="2" s="1"/>
  <c r="AC61" i="2" s="1"/>
  <c r="AC62" i="2" s="1"/>
  <c r="AD58" i="2"/>
  <c r="AD60" i="2" s="1"/>
  <c r="AD61" i="2" s="1"/>
  <c r="AD62" i="2" s="1"/>
  <c r="AE58" i="2"/>
  <c r="AE60" i="2" s="1"/>
  <c r="AE61" i="2" s="1"/>
  <c r="AE62" i="2" s="1"/>
  <c r="AF58" i="2"/>
  <c r="AG58" i="2"/>
  <c r="AG60" i="2" s="1"/>
  <c r="AG61" i="2" s="1"/>
  <c r="AG62" i="2" s="1"/>
  <c r="C58" i="2"/>
  <c r="C60" i="2" s="1"/>
  <c r="C61" i="2" s="1"/>
  <c r="C62" i="2" s="1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C4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C4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2" i="2"/>
  <c r="D13" i="2"/>
  <c r="D15" i="2" s="1"/>
  <c r="D16" i="2" s="1"/>
  <c r="D17" i="2" s="1"/>
  <c r="E13" i="2"/>
  <c r="F13" i="2"/>
  <c r="F15" i="2" s="1"/>
  <c r="F16" i="2" s="1"/>
  <c r="F17" i="2" s="1"/>
  <c r="G13" i="2"/>
  <c r="H13" i="2"/>
  <c r="H15" i="2" s="1"/>
  <c r="H16" i="2" s="1"/>
  <c r="H17" i="2" s="1"/>
  <c r="I13" i="2"/>
  <c r="J13" i="2"/>
  <c r="K13" i="2"/>
  <c r="L13" i="2"/>
  <c r="L15" i="2" s="1"/>
  <c r="L16" i="2" s="1"/>
  <c r="L17" i="2" s="1"/>
  <c r="M13" i="2"/>
  <c r="N13" i="2"/>
  <c r="N15" i="2" s="1"/>
  <c r="N16" i="2" s="1"/>
  <c r="N17" i="2" s="1"/>
  <c r="O13" i="2"/>
  <c r="P13" i="2"/>
  <c r="P15" i="2" s="1"/>
  <c r="P16" i="2" s="1"/>
  <c r="P17" i="2" s="1"/>
  <c r="Q13" i="2"/>
  <c r="R13" i="2"/>
  <c r="R15" i="2" s="1"/>
  <c r="R16" i="2" s="1"/>
  <c r="R17" i="2" s="1"/>
  <c r="S13" i="2"/>
  <c r="T13" i="2"/>
  <c r="T15" i="2" s="1"/>
  <c r="T16" i="2" s="1"/>
  <c r="T17" i="2" s="1"/>
  <c r="U13" i="2"/>
  <c r="V13" i="2"/>
  <c r="V15" i="2" s="1"/>
  <c r="V16" i="2" s="1"/>
  <c r="V17" i="2" s="1"/>
  <c r="W13" i="2"/>
  <c r="X13" i="2"/>
  <c r="X15" i="2" s="1"/>
  <c r="X16" i="2" s="1"/>
  <c r="X17" i="2" s="1"/>
  <c r="Y13" i="2"/>
  <c r="Z13" i="2"/>
  <c r="AA13" i="2"/>
  <c r="AB13" i="2"/>
  <c r="AB15" i="2" s="1"/>
  <c r="AB16" i="2" s="1"/>
  <c r="AB17" i="2" s="1"/>
  <c r="AC13" i="2"/>
  <c r="AD13" i="2"/>
  <c r="AD15" i="2" s="1"/>
  <c r="AD16" i="2" s="1"/>
  <c r="AD17" i="2" s="1"/>
  <c r="AE13" i="2"/>
  <c r="AF13" i="2"/>
  <c r="AF15" i="2" s="1"/>
  <c r="AF16" i="2" s="1"/>
  <c r="AF17" i="2" s="1"/>
  <c r="AG13" i="2"/>
  <c r="C15" i="2"/>
  <c r="C16" i="2" s="1"/>
  <c r="C17" i="2" s="1"/>
  <c r="D6" i="2"/>
  <c r="D7" i="2" s="1"/>
  <c r="D8" i="2" s="1"/>
  <c r="H6" i="2"/>
  <c r="H7" i="2" s="1"/>
  <c r="H8" i="2" s="1"/>
  <c r="T6" i="2"/>
  <c r="T7" i="2" s="1"/>
  <c r="T8" i="2" s="1"/>
  <c r="X6" i="2"/>
  <c r="X7" i="2" s="1"/>
  <c r="X8" i="2" s="1"/>
  <c r="AF6" i="2"/>
  <c r="AF7" i="2" s="1"/>
  <c r="AF8" i="2" s="1"/>
  <c r="D4" i="2"/>
  <c r="E4" i="2"/>
  <c r="F4" i="2"/>
  <c r="G4" i="2"/>
  <c r="H4" i="2"/>
  <c r="I4" i="2"/>
  <c r="J4" i="2"/>
  <c r="K4" i="2"/>
  <c r="L4" i="2"/>
  <c r="M4" i="2"/>
  <c r="N4" i="2"/>
  <c r="O4" i="2"/>
  <c r="P4" i="2"/>
  <c r="P6" i="2" s="1"/>
  <c r="P7" i="2" s="1"/>
  <c r="P8" i="2" s="1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B10" i="1"/>
  <c r="F8" i="1"/>
  <c r="D50" i="2"/>
  <c r="E50" i="2"/>
  <c r="F50" i="2"/>
  <c r="F51" i="2" s="1"/>
  <c r="F52" i="2" s="1"/>
  <c r="F53" i="2" s="1"/>
  <c r="G50" i="2"/>
  <c r="H50" i="2"/>
  <c r="I50" i="2"/>
  <c r="J50" i="2"/>
  <c r="J51" i="2" s="1"/>
  <c r="J52" i="2" s="1"/>
  <c r="J53" i="2" s="1"/>
  <c r="K50" i="2"/>
  <c r="L50" i="2"/>
  <c r="M50" i="2"/>
  <c r="N50" i="2"/>
  <c r="N51" i="2" s="1"/>
  <c r="N52" i="2" s="1"/>
  <c r="N53" i="2" s="1"/>
  <c r="O50" i="2"/>
  <c r="P50" i="2"/>
  <c r="Q50" i="2"/>
  <c r="R50" i="2"/>
  <c r="R51" i="2" s="1"/>
  <c r="R52" i="2" s="1"/>
  <c r="R53" i="2" s="1"/>
  <c r="S50" i="2"/>
  <c r="T50" i="2"/>
  <c r="U50" i="2"/>
  <c r="V50" i="2"/>
  <c r="V51" i="2" s="1"/>
  <c r="V52" i="2" s="1"/>
  <c r="V53" i="2" s="1"/>
  <c r="W50" i="2"/>
  <c r="X50" i="2"/>
  <c r="Y50" i="2"/>
  <c r="Z50" i="2"/>
  <c r="Z51" i="2" s="1"/>
  <c r="Z52" i="2" s="1"/>
  <c r="Z53" i="2" s="1"/>
  <c r="AA50" i="2"/>
  <c r="AB50" i="2"/>
  <c r="AC50" i="2"/>
  <c r="AD50" i="2"/>
  <c r="AD51" i="2" s="1"/>
  <c r="AD52" i="2" s="1"/>
  <c r="AD53" i="2" s="1"/>
  <c r="AE50" i="2"/>
  <c r="AF50" i="2"/>
  <c r="AG50" i="2"/>
  <c r="D41" i="2"/>
  <c r="D42" i="2" s="1"/>
  <c r="D43" i="2" s="1"/>
  <c r="D44" i="2" s="1"/>
  <c r="E41" i="2"/>
  <c r="F41" i="2"/>
  <c r="G41" i="2"/>
  <c r="H41" i="2"/>
  <c r="H42" i="2" s="1"/>
  <c r="H43" i="2" s="1"/>
  <c r="H44" i="2" s="1"/>
  <c r="I41" i="2"/>
  <c r="J41" i="2"/>
  <c r="K41" i="2"/>
  <c r="L41" i="2"/>
  <c r="L42" i="2" s="1"/>
  <c r="L43" i="2" s="1"/>
  <c r="L44" i="2" s="1"/>
  <c r="M41" i="2"/>
  <c r="N41" i="2"/>
  <c r="O41" i="2"/>
  <c r="P41" i="2"/>
  <c r="P42" i="2" s="1"/>
  <c r="P43" i="2" s="1"/>
  <c r="P44" i="2" s="1"/>
  <c r="Q41" i="2"/>
  <c r="R41" i="2"/>
  <c r="S41" i="2"/>
  <c r="T41" i="2"/>
  <c r="T42" i="2" s="1"/>
  <c r="T43" i="2" s="1"/>
  <c r="T44" i="2" s="1"/>
  <c r="U41" i="2"/>
  <c r="V41" i="2"/>
  <c r="W41" i="2"/>
  <c r="X41" i="2"/>
  <c r="X42" i="2" s="1"/>
  <c r="X43" i="2" s="1"/>
  <c r="X44" i="2" s="1"/>
  <c r="Y41" i="2"/>
  <c r="Z41" i="2"/>
  <c r="AA41" i="2"/>
  <c r="AB41" i="2"/>
  <c r="AB42" i="2" s="1"/>
  <c r="AB43" i="2" s="1"/>
  <c r="AB44" i="2" s="1"/>
  <c r="AC41" i="2"/>
  <c r="AD41" i="2"/>
  <c r="AE41" i="2"/>
  <c r="AF41" i="2"/>
  <c r="AF42" i="2" s="1"/>
  <c r="AF43" i="2" s="1"/>
  <c r="AF44" i="2" s="1"/>
  <c r="AG4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D23" i="2"/>
  <c r="D24" i="2" s="1"/>
  <c r="D25" i="2" s="1"/>
  <c r="D26" i="2" s="1"/>
  <c r="E23" i="2"/>
  <c r="F23" i="2"/>
  <c r="G23" i="2"/>
  <c r="H23" i="2"/>
  <c r="H24" i="2" s="1"/>
  <c r="H25" i="2" s="1"/>
  <c r="H26" i="2" s="1"/>
  <c r="I23" i="2"/>
  <c r="J23" i="2"/>
  <c r="K23" i="2"/>
  <c r="L23" i="2"/>
  <c r="L24" i="2" s="1"/>
  <c r="L25" i="2" s="1"/>
  <c r="L26" i="2" s="1"/>
  <c r="M23" i="2"/>
  <c r="N23" i="2"/>
  <c r="O23" i="2"/>
  <c r="P23" i="2"/>
  <c r="P24" i="2" s="1"/>
  <c r="P25" i="2" s="1"/>
  <c r="P26" i="2" s="1"/>
  <c r="Q23" i="2"/>
  <c r="R23" i="2"/>
  <c r="S23" i="2"/>
  <c r="T23" i="2"/>
  <c r="T24" i="2" s="1"/>
  <c r="T25" i="2" s="1"/>
  <c r="T26" i="2" s="1"/>
  <c r="U23" i="2"/>
  <c r="V23" i="2"/>
  <c r="W23" i="2"/>
  <c r="X23" i="2"/>
  <c r="X24" i="2" s="1"/>
  <c r="X25" i="2" s="1"/>
  <c r="X26" i="2" s="1"/>
  <c r="Y23" i="2"/>
  <c r="Z23" i="2"/>
  <c r="AA23" i="2"/>
  <c r="AB23" i="2"/>
  <c r="AB24" i="2" s="1"/>
  <c r="AB25" i="2" s="1"/>
  <c r="AB26" i="2" s="1"/>
  <c r="AC23" i="2"/>
  <c r="AD23" i="2"/>
  <c r="AE23" i="2"/>
  <c r="AF23" i="2"/>
  <c r="AF24" i="2" s="1"/>
  <c r="AF25" i="2" s="1"/>
  <c r="AF26" i="2" s="1"/>
  <c r="AG23" i="2"/>
  <c r="C50" i="2"/>
  <c r="C41" i="2"/>
  <c r="C32" i="2"/>
  <c r="C23" i="2"/>
  <c r="D5" i="2"/>
  <c r="E5" i="2"/>
  <c r="E6" i="2" s="1"/>
  <c r="E7" i="2" s="1"/>
  <c r="E8" i="2" s="1"/>
  <c r="F5" i="2"/>
  <c r="G5" i="2"/>
  <c r="H5" i="2"/>
  <c r="I5" i="2"/>
  <c r="I6" i="2" s="1"/>
  <c r="I7" i="2" s="1"/>
  <c r="I8" i="2" s="1"/>
  <c r="J5" i="2"/>
  <c r="K5" i="2"/>
  <c r="L5" i="2"/>
  <c r="M5" i="2"/>
  <c r="M6" i="2" s="1"/>
  <c r="M7" i="2" s="1"/>
  <c r="M8" i="2" s="1"/>
  <c r="N5" i="2"/>
  <c r="O5" i="2"/>
  <c r="P5" i="2"/>
  <c r="Q5" i="2"/>
  <c r="Q6" i="2" s="1"/>
  <c r="Q7" i="2" s="1"/>
  <c r="Q8" i="2" s="1"/>
  <c r="R5" i="2"/>
  <c r="S5" i="2"/>
  <c r="T5" i="2"/>
  <c r="U5" i="2"/>
  <c r="U6" i="2" s="1"/>
  <c r="U7" i="2" s="1"/>
  <c r="U8" i="2" s="1"/>
  <c r="V5" i="2"/>
  <c r="W5" i="2"/>
  <c r="X5" i="2"/>
  <c r="Y5" i="2"/>
  <c r="Y6" i="2" s="1"/>
  <c r="Y7" i="2" s="1"/>
  <c r="Y8" i="2" s="1"/>
  <c r="Z5" i="2"/>
  <c r="AA5" i="2"/>
  <c r="AB5" i="2"/>
  <c r="AC5" i="2"/>
  <c r="AC6" i="2" s="1"/>
  <c r="AC7" i="2" s="1"/>
  <c r="AC8" i="2" s="1"/>
  <c r="AD5" i="2"/>
  <c r="AE5" i="2"/>
  <c r="AF5" i="2"/>
  <c r="AG5" i="2"/>
  <c r="AG6" i="2" s="1"/>
  <c r="AG7" i="2" s="1"/>
  <c r="AG8" i="2" s="1"/>
  <c r="D14" i="2"/>
  <c r="E14" i="2"/>
  <c r="E15" i="2" s="1"/>
  <c r="E16" i="2" s="1"/>
  <c r="E17" i="2" s="1"/>
  <c r="F14" i="2"/>
  <c r="G14" i="2"/>
  <c r="H14" i="2"/>
  <c r="I14" i="2"/>
  <c r="J14" i="2"/>
  <c r="K14" i="2"/>
  <c r="L14" i="2"/>
  <c r="M14" i="2"/>
  <c r="N14" i="2"/>
  <c r="O14" i="2"/>
  <c r="O15" i="2" s="1"/>
  <c r="O16" i="2" s="1"/>
  <c r="O17" i="2" s="1"/>
  <c r="P14" i="2"/>
  <c r="Q14" i="2"/>
  <c r="R14" i="2"/>
  <c r="S14" i="2"/>
  <c r="T14" i="2"/>
  <c r="U14" i="2"/>
  <c r="U15" i="2" s="1"/>
  <c r="U16" i="2" s="1"/>
  <c r="U17" i="2" s="1"/>
  <c r="V14" i="2"/>
  <c r="W14" i="2"/>
  <c r="X14" i="2"/>
  <c r="Y14" i="2"/>
  <c r="Z14" i="2"/>
  <c r="AA14" i="2"/>
  <c r="AB14" i="2"/>
  <c r="AC14" i="2"/>
  <c r="AD14" i="2"/>
  <c r="AE14" i="2"/>
  <c r="AE15" i="2" s="1"/>
  <c r="AE16" i="2" s="1"/>
  <c r="AE17" i="2" s="1"/>
  <c r="AF14" i="2"/>
  <c r="AG14" i="2"/>
  <c r="C14" i="2"/>
  <c r="AE6" i="2" l="1"/>
  <c r="AE7" i="2" s="1"/>
  <c r="AE8" i="2" s="1"/>
  <c r="W6" i="2"/>
  <c r="W7" i="2" s="1"/>
  <c r="W8" i="2" s="1"/>
  <c r="O6" i="2"/>
  <c r="O7" i="2" s="1"/>
  <c r="O8" i="2" s="1"/>
  <c r="Z15" i="2"/>
  <c r="Z16" i="2" s="1"/>
  <c r="Z17" i="2" s="1"/>
  <c r="J15" i="2"/>
  <c r="J16" i="2" s="1"/>
  <c r="J17" i="2" s="1"/>
  <c r="AB6" i="2"/>
  <c r="AB7" i="2" s="1"/>
  <c r="AB8" i="2" s="1"/>
  <c r="L6" i="2"/>
  <c r="L7" i="2" s="1"/>
  <c r="L8" i="2" s="1"/>
  <c r="T96" i="2"/>
  <c r="T97" i="2" s="1"/>
  <c r="T98" i="2" s="1"/>
  <c r="L96" i="2"/>
  <c r="L97" i="2" s="1"/>
  <c r="L98" i="2" s="1"/>
  <c r="D96" i="2"/>
  <c r="D97" i="2" s="1"/>
  <c r="D98" i="2" s="1"/>
  <c r="AA6" i="2"/>
  <c r="AA7" i="2" s="1"/>
  <c r="AA8" i="2" s="1"/>
  <c r="S6" i="2"/>
  <c r="S7" i="2" s="1"/>
  <c r="S8" i="2" s="1"/>
  <c r="K6" i="2"/>
  <c r="K7" i="2" s="1"/>
  <c r="K8" i="2" s="1"/>
  <c r="G6" i="2"/>
  <c r="G7" i="2" s="1"/>
  <c r="G8" i="2" s="1"/>
  <c r="AD6" i="2"/>
  <c r="AD7" i="2" s="1"/>
  <c r="AD8" i="2" s="1"/>
  <c r="Z6" i="2"/>
  <c r="Z7" i="2" s="1"/>
  <c r="Z8" i="2" s="1"/>
  <c r="V6" i="2"/>
  <c r="V7" i="2" s="1"/>
  <c r="V8" i="2" s="1"/>
  <c r="R6" i="2"/>
  <c r="R7" i="2" s="1"/>
  <c r="R8" i="2" s="1"/>
  <c r="N6" i="2"/>
  <c r="N7" i="2" s="1"/>
  <c r="N8" i="2" s="1"/>
  <c r="AA15" i="2"/>
  <c r="AA16" i="2" s="1"/>
  <c r="AA17" i="2" s="1"/>
  <c r="W15" i="2"/>
  <c r="W16" i="2" s="1"/>
  <c r="W17" i="2" s="1"/>
  <c r="S15" i="2"/>
  <c r="S16" i="2" s="1"/>
  <c r="S17" i="2" s="1"/>
  <c r="K15" i="2"/>
  <c r="K16" i="2" s="1"/>
  <c r="K17" i="2" s="1"/>
  <c r="G15" i="2"/>
  <c r="G16" i="2" s="1"/>
  <c r="G17" i="2" s="1"/>
  <c r="J6" i="2"/>
  <c r="J7" i="2" s="1"/>
  <c r="J8" i="2" s="1"/>
  <c r="F6" i="2"/>
  <c r="F7" i="2" s="1"/>
  <c r="F8" i="2" s="1"/>
  <c r="AG15" i="2"/>
  <c r="AG16" i="2" s="1"/>
  <c r="AG17" i="2" s="1"/>
  <c r="AC15" i="2"/>
  <c r="AC16" i="2" s="1"/>
  <c r="AC17" i="2" s="1"/>
  <c r="Y15" i="2"/>
  <c r="Y16" i="2" s="1"/>
  <c r="Y17" i="2" s="1"/>
  <c r="Q15" i="2"/>
  <c r="Q16" i="2" s="1"/>
  <c r="Q17" i="2" s="1"/>
  <c r="M15" i="2"/>
  <c r="M16" i="2" s="1"/>
  <c r="M17" i="2" s="1"/>
  <c r="I15" i="2"/>
  <c r="I16" i="2" s="1"/>
  <c r="I17" i="2" s="1"/>
  <c r="AF60" i="2"/>
  <c r="AF61" i="2" s="1"/>
  <c r="AF62" i="2" s="1"/>
  <c r="AB60" i="2"/>
  <c r="AB61" i="2" s="1"/>
  <c r="AB62" i="2" s="1"/>
  <c r="X60" i="2"/>
  <c r="X61" i="2" s="1"/>
  <c r="X62" i="2" s="1"/>
  <c r="T60" i="2"/>
  <c r="T61" i="2" s="1"/>
  <c r="T62" i="2" s="1"/>
  <c r="P60" i="2"/>
  <c r="P61" i="2" s="1"/>
  <c r="P62" i="2" s="1"/>
  <c r="L60" i="2"/>
  <c r="L61" i="2" s="1"/>
  <c r="L62" i="2" s="1"/>
  <c r="H60" i="2"/>
  <c r="H61" i="2" s="1"/>
  <c r="H62" i="2" s="1"/>
  <c r="D60" i="2"/>
  <c r="D61" i="2" s="1"/>
  <c r="D62" i="2" s="1"/>
  <c r="AE69" i="2"/>
  <c r="AE70" i="2" s="1"/>
  <c r="AE71" i="2" s="1"/>
  <c r="AA69" i="2"/>
  <c r="AA70" i="2" s="1"/>
  <c r="AA71" i="2" s="1"/>
  <c r="W69" i="2"/>
  <c r="W70" i="2" s="1"/>
  <c r="W71" i="2" s="1"/>
  <c r="S69" i="2"/>
  <c r="S70" i="2" s="1"/>
  <c r="S71" i="2" s="1"/>
  <c r="O69" i="2"/>
  <c r="O70" i="2" s="1"/>
  <c r="O71" i="2" s="1"/>
  <c r="K69" i="2"/>
  <c r="K70" i="2" s="1"/>
  <c r="K71" i="2" s="1"/>
  <c r="G69" i="2"/>
  <c r="G70" i="2" s="1"/>
  <c r="G71" i="2" s="1"/>
  <c r="C78" i="2"/>
  <c r="C79" i="2" s="1"/>
  <c r="C80" i="2" s="1"/>
  <c r="AD78" i="2"/>
  <c r="AD79" i="2" s="1"/>
  <c r="AD80" i="2" s="1"/>
  <c r="Z78" i="2"/>
  <c r="Z79" i="2" s="1"/>
  <c r="Z80" i="2" s="1"/>
  <c r="V78" i="2"/>
  <c r="V79" i="2" s="1"/>
  <c r="V80" i="2" s="1"/>
  <c r="R78" i="2"/>
  <c r="R79" i="2" s="1"/>
  <c r="R80" i="2" s="1"/>
  <c r="N78" i="2"/>
  <c r="N79" i="2" s="1"/>
  <c r="N80" i="2" s="1"/>
  <c r="J78" i="2"/>
  <c r="J79" i="2" s="1"/>
  <c r="J80" i="2" s="1"/>
  <c r="F78" i="2"/>
  <c r="F79" i="2" s="1"/>
  <c r="F80" i="2" s="1"/>
  <c r="AG87" i="2"/>
  <c r="AG88" i="2" s="1"/>
  <c r="AG89" i="2" s="1"/>
  <c r="AC87" i="2"/>
  <c r="AC88" i="2" s="1"/>
  <c r="AC89" i="2" s="1"/>
  <c r="Y87" i="2"/>
  <c r="Y88" i="2" s="1"/>
  <c r="Y89" i="2" s="1"/>
  <c r="U87" i="2"/>
  <c r="U88" i="2" s="1"/>
  <c r="U89" i="2" s="1"/>
  <c r="Q87" i="2"/>
  <c r="Q88" i="2" s="1"/>
  <c r="Q89" i="2" s="1"/>
  <c r="M87" i="2"/>
  <c r="M88" i="2" s="1"/>
  <c r="M89" i="2" s="1"/>
  <c r="I87" i="2"/>
  <c r="I88" i="2" s="1"/>
  <c r="I89" i="2" s="1"/>
  <c r="E87" i="2"/>
  <c r="E88" i="2" s="1"/>
  <c r="E89" i="2" s="1"/>
  <c r="AF96" i="2"/>
  <c r="AF97" i="2" s="1"/>
  <c r="AF98" i="2" s="1"/>
  <c r="X96" i="2"/>
  <c r="X97" i="2" s="1"/>
  <c r="X98" i="2" s="1"/>
  <c r="P96" i="2"/>
  <c r="P97" i="2" s="1"/>
  <c r="P98" i="2" s="1"/>
  <c r="H96" i="2"/>
  <c r="H97" i="2" s="1"/>
  <c r="H98" i="2" s="1"/>
  <c r="C114" i="2"/>
  <c r="C115" i="2" s="1"/>
  <c r="C116" i="2" s="1"/>
  <c r="AD114" i="2"/>
  <c r="AD115" i="2" s="1"/>
  <c r="AD116" i="2" s="1"/>
  <c r="Z114" i="2"/>
  <c r="Z115" i="2" s="1"/>
  <c r="Z116" i="2" s="1"/>
  <c r="V114" i="2"/>
  <c r="V115" i="2" s="1"/>
  <c r="V116" i="2" s="1"/>
  <c r="R114" i="2"/>
  <c r="R115" i="2" s="1"/>
  <c r="R116" i="2" s="1"/>
  <c r="N114" i="2"/>
  <c r="N115" i="2" s="1"/>
  <c r="N116" i="2" s="1"/>
  <c r="J114" i="2"/>
  <c r="J115" i="2" s="1"/>
  <c r="J116" i="2" s="1"/>
  <c r="F114" i="2"/>
  <c r="F115" i="2" s="1"/>
  <c r="F116" i="2" s="1"/>
  <c r="AE33" i="2"/>
  <c r="AE34" i="2" s="1"/>
  <c r="AE35" i="2" s="1"/>
  <c r="AA33" i="2"/>
  <c r="AA34" i="2" s="1"/>
  <c r="AA35" i="2" s="1"/>
  <c r="W33" i="2"/>
  <c r="W34" i="2" s="1"/>
  <c r="W35" i="2" s="1"/>
  <c r="S33" i="2"/>
  <c r="S34" i="2" s="1"/>
  <c r="S35" i="2" s="1"/>
  <c r="O33" i="2"/>
  <c r="O34" i="2" s="1"/>
  <c r="O35" i="2" s="1"/>
  <c r="K33" i="2"/>
  <c r="K34" i="2" s="1"/>
  <c r="K35" i="2" s="1"/>
  <c r="G33" i="2"/>
  <c r="G34" i="2" s="1"/>
  <c r="G35" i="2" s="1"/>
  <c r="AG51" i="2"/>
  <c r="AG52" i="2" s="1"/>
  <c r="AG53" i="2" s="1"/>
  <c r="AC51" i="2"/>
  <c r="AC52" i="2" s="1"/>
  <c r="AC53" i="2" s="1"/>
  <c r="Y51" i="2"/>
  <c r="Y52" i="2" s="1"/>
  <c r="Y53" i="2" s="1"/>
  <c r="U51" i="2"/>
  <c r="U52" i="2" s="1"/>
  <c r="U53" i="2" s="1"/>
  <c r="Q51" i="2"/>
  <c r="Q52" i="2" s="1"/>
  <c r="Q53" i="2" s="1"/>
  <c r="M51" i="2"/>
  <c r="M52" i="2" s="1"/>
  <c r="M53" i="2" s="1"/>
  <c r="I51" i="2"/>
  <c r="I52" i="2" s="1"/>
  <c r="I53" i="2" s="1"/>
  <c r="E51" i="2"/>
  <c r="E52" i="2" s="1"/>
  <c r="E53" i="2" s="1"/>
  <c r="AE24" i="2"/>
  <c r="AE25" i="2" s="1"/>
  <c r="AE26" i="2" s="1"/>
  <c r="AA24" i="2"/>
  <c r="AA25" i="2" s="1"/>
  <c r="AA26" i="2" s="1"/>
  <c r="W24" i="2"/>
  <c r="W25" i="2" s="1"/>
  <c r="W26" i="2" s="1"/>
  <c r="S24" i="2"/>
  <c r="S25" i="2" s="1"/>
  <c r="S26" i="2" s="1"/>
  <c r="O24" i="2"/>
  <c r="O25" i="2" s="1"/>
  <c r="O26" i="2" s="1"/>
  <c r="K24" i="2"/>
  <c r="K25" i="2" s="1"/>
  <c r="K26" i="2" s="1"/>
  <c r="G24" i="2"/>
  <c r="G25" i="2" s="1"/>
  <c r="G26" i="2" s="1"/>
  <c r="C33" i="2"/>
  <c r="C34" i="2" s="1"/>
  <c r="C35" i="2" s="1"/>
  <c r="AD33" i="2"/>
  <c r="AD34" i="2" s="1"/>
  <c r="AD35" i="2" s="1"/>
  <c r="Z33" i="2"/>
  <c r="Z34" i="2" s="1"/>
  <c r="Z35" i="2" s="1"/>
  <c r="V33" i="2"/>
  <c r="V34" i="2" s="1"/>
  <c r="V35" i="2" s="1"/>
  <c r="R33" i="2"/>
  <c r="R34" i="2" s="1"/>
  <c r="R35" i="2" s="1"/>
  <c r="N33" i="2"/>
  <c r="N34" i="2" s="1"/>
  <c r="N35" i="2" s="1"/>
  <c r="J33" i="2"/>
  <c r="J34" i="2" s="1"/>
  <c r="J35" i="2" s="1"/>
  <c r="F33" i="2"/>
  <c r="F34" i="2" s="1"/>
  <c r="F35" i="2" s="1"/>
  <c r="AG42" i="2"/>
  <c r="AG43" i="2" s="1"/>
  <c r="AG44" i="2" s="1"/>
  <c r="AC42" i="2"/>
  <c r="AC43" i="2" s="1"/>
  <c r="AC44" i="2" s="1"/>
  <c r="Y42" i="2"/>
  <c r="Y43" i="2" s="1"/>
  <c r="Y44" i="2" s="1"/>
  <c r="U42" i="2"/>
  <c r="U43" i="2" s="1"/>
  <c r="U44" i="2" s="1"/>
  <c r="Q42" i="2"/>
  <c r="Q43" i="2" s="1"/>
  <c r="Q44" i="2" s="1"/>
  <c r="M42" i="2"/>
  <c r="M43" i="2" s="1"/>
  <c r="M44" i="2" s="1"/>
  <c r="I42" i="2"/>
  <c r="I43" i="2" s="1"/>
  <c r="I44" i="2" s="1"/>
  <c r="E42" i="2"/>
  <c r="E43" i="2" s="1"/>
  <c r="E44" i="2" s="1"/>
  <c r="C24" i="2"/>
  <c r="C25" i="2" s="1"/>
  <c r="C26" i="2" s="1"/>
  <c r="AD24" i="2"/>
  <c r="AD25" i="2" s="1"/>
  <c r="AD26" i="2" s="1"/>
  <c r="Z24" i="2"/>
  <c r="Z25" i="2" s="1"/>
  <c r="Z26" i="2" s="1"/>
  <c r="V24" i="2"/>
  <c r="V25" i="2" s="1"/>
  <c r="V26" i="2" s="1"/>
  <c r="R24" i="2"/>
  <c r="R25" i="2" s="1"/>
  <c r="R26" i="2" s="1"/>
  <c r="N24" i="2"/>
  <c r="N25" i="2" s="1"/>
  <c r="N26" i="2" s="1"/>
  <c r="J24" i="2"/>
  <c r="J25" i="2" s="1"/>
  <c r="J26" i="2" s="1"/>
  <c r="F24" i="2"/>
  <c r="F25" i="2" s="1"/>
  <c r="F26" i="2" s="1"/>
  <c r="AG24" i="2"/>
  <c r="AG25" i="2" s="1"/>
  <c r="AG26" i="2" s="1"/>
  <c r="AC24" i="2"/>
  <c r="AC25" i="2" s="1"/>
  <c r="AC26" i="2" s="1"/>
  <c r="Y24" i="2"/>
  <c r="Y25" i="2" s="1"/>
  <c r="Y26" i="2" s="1"/>
  <c r="U24" i="2"/>
  <c r="U25" i="2" s="1"/>
  <c r="U26" i="2" s="1"/>
  <c r="Q24" i="2"/>
  <c r="Q25" i="2" s="1"/>
  <c r="Q26" i="2" s="1"/>
  <c r="M24" i="2"/>
  <c r="M25" i="2" s="1"/>
  <c r="M26" i="2" s="1"/>
  <c r="I24" i="2"/>
  <c r="I25" i="2" s="1"/>
  <c r="I26" i="2" s="1"/>
  <c r="C42" i="2"/>
  <c r="C43" i="2" s="1"/>
  <c r="C44" i="2" s="1"/>
  <c r="AD42" i="2"/>
  <c r="AD43" i="2" s="1"/>
  <c r="AD44" i="2" s="1"/>
  <c r="Z42" i="2"/>
  <c r="Z43" i="2" s="1"/>
  <c r="Z44" i="2" s="1"/>
  <c r="V42" i="2"/>
  <c r="V43" i="2" s="1"/>
  <c r="V44" i="2" s="1"/>
  <c r="R42" i="2"/>
  <c r="R43" i="2" s="1"/>
  <c r="R44" i="2" s="1"/>
  <c r="N42" i="2"/>
  <c r="N43" i="2" s="1"/>
  <c r="N44" i="2" s="1"/>
  <c r="J42" i="2"/>
  <c r="J43" i="2" s="1"/>
  <c r="J44" i="2" s="1"/>
  <c r="F42" i="2"/>
  <c r="F43" i="2" s="1"/>
  <c r="F44" i="2" s="1"/>
  <c r="AF51" i="2"/>
  <c r="AF52" i="2" s="1"/>
  <c r="AF53" i="2" s="1"/>
  <c r="AB51" i="2"/>
  <c r="AB52" i="2" s="1"/>
  <c r="AB53" i="2" s="1"/>
  <c r="X51" i="2"/>
  <c r="X52" i="2" s="1"/>
  <c r="X53" i="2" s="1"/>
  <c r="T51" i="2"/>
  <c r="T52" i="2" s="1"/>
  <c r="T53" i="2" s="1"/>
  <c r="P51" i="2"/>
  <c r="P52" i="2" s="1"/>
  <c r="P53" i="2" s="1"/>
  <c r="L51" i="2"/>
  <c r="L52" i="2" s="1"/>
  <c r="L53" i="2" s="1"/>
  <c r="H51" i="2"/>
  <c r="H52" i="2" s="1"/>
  <c r="H53" i="2" s="1"/>
  <c r="D51" i="2"/>
  <c r="D52" i="2" s="1"/>
  <c r="D53" i="2" s="1"/>
  <c r="E24" i="2"/>
  <c r="E25" i="2" s="1"/>
  <c r="E26" i="2" s="1"/>
  <c r="AG33" i="2"/>
  <c r="AG34" i="2" s="1"/>
  <c r="AG35" i="2" s="1"/>
  <c r="AC33" i="2"/>
  <c r="AC34" i="2" s="1"/>
  <c r="AC35" i="2" s="1"/>
  <c r="Y33" i="2"/>
  <c r="Y34" i="2" s="1"/>
  <c r="Y35" i="2" s="1"/>
  <c r="U33" i="2"/>
  <c r="U34" i="2" s="1"/>
  <c r="U35" i="2" s="1"/>
  <c r="Q33" i="2"/>
  <c r="Q34" i="2" s="1"/>
  <c r="Q35" i="2" s="1"/>
  <c r="M33" i="2"/>
  <c r="M34" i="2" s="1"/>
  <c r="M35" i="2" s="1"/>
  <c r="I33" i="2"/>
  <c r="I34" i="2" s="1"/>
  <c r="I35" i="2" s="1"/>
  <c r="E33" i="2"/>
  <c r="E34" i="2" s="1"/>
  <c r="E35" i="2" s="1"/>
  <c r="AE51" i="2"/>
  <c r="AE52" i="2" s="1"/>
  <c r="AE53" i="2" s="1"/>
  <c r="AA51" i="2"/>
  <c r="AA52" i="2" s="1"/>
  <c r="AA53" i="2" s="1"/>
  <c r="W51" i="2"/>
  <c r="W52" i="2" s="1"/>
  <c r="W53" i="2" s="1"/>
  <c r="S51" i="2"/>
  <c r="S52" i="2" s="1"/>
  <c r="S53" i="2" s="1"/>
  <c r="O51" i="2"/>
  <c r="O52" i="2" s="1"/>
  <c r="O53" i="2" s="1"/>
  <c r="K51" i="2"/>
  <c r="K52" i="2" s="1"/>
  <c r="K53" i="2" s="1"/>
  <c r="G51" i="2"/>
  <c r="G52" i="2" s="1"/>
  <c r="G53" i="2" s="1"/>
  <c r="AF33" i="2"/>
  <c r="AF34" i="2" s="1"/>
  <c r="AF35" i="2" s="1"/>
  <c r="AB33" i="2"/>
  <c r="AB34" i="2" s="1"/>
  <c r="AB35" i="2" s="1"/>
  <c r="X33" i="2"/>
  <c r="X34" i="2" s="1"/>
  <c r="X35" i="2" s="1"/>
  <c r="T33" i="2"/>
  <c r="T34" i="2" s="1"/>
  <c r="T35" i="2" s="1"/>
  <c r="P33" i="2"/>
  <c r="P34" i="2" s="1"/>
  <c r="P35" i="2" s="1"/>
  <c r="L33" i="2"/>
  <c r="L34" i="2" s="1"/>
  <c r="L35" i="2" s="1"/>
  <c r="H33" i="2"/>
  <c r="H34" i="2" s="1"/>
  <c r="H35" i="2" s="1"/>
  <c r="D33" i="2"/>
  <c r="D34" i="2" s="1"/>
  <c r="D35" i="2" s="1"/>
  <c r="AE42" i="2"/>
  <c r="AE43" i="2" s="1"/>
  <c r="AE44" i="2" s="1"/>
  <c r="AA42" i="2"/>
  <c r="AA43" i="2" s="1"/>
  <c r="AA44" i="2" s="1"/>
  <c r="W42" i="2"/>
  <c r="W43" i="2" s="1"/>
  <c r="W44" i="2" s="1"/>
  <c r="S42" i="2"/>
  <c r="S43" i="2" s="1"/>
  <c r="S44" i="2" s="1"/>
  <c r="O42" i="2"/>
  <c r="O43" i="2" s="1"/>
  <c r="O44" i="2" s="1"/>
  <c r="K42" i="2"/>
  <c r="K43" i="2" s="1"/>
  <c r="K44" i="2" s="1"/>
  <c r="G42" i="2"/>
  <c r="G43" i="2" s="1"/>
  <c r="G44" i="2" s="1"/>
  <c r="C51" i="2"/>
  <c r="C52" i="2" s="1"/>
  <c r="C53" i="2" s="1"/>
  <c r="L120" i="1"/>
  <c r="L117" i="1"/>
  <c r="L116" i="1"/>
  <c r="G111" i="1"/>
  <c r="H111" i="1"/>
  <c r="I111" i="1"/>
  <c r="J111" i="1"/>
  <c r="K111" i="1"/>
  <c r="L111" i="1"/>
  <c r="F111" i="1"/>
  <c r="G102" i="1"/>
  <c r="H102" i="1"/>
  <c r="I102" i="1"/>
  <c r="J102" i="1"/>
  <c r="K102" i="1"/>
  <c r="L102" i="1"/>
  <c r="F102" i="1"/>
  <c r="G110" i="1"/>
  <c r="H110" i="1"/>
  <c r="I110" i="1"/>
  <c r="J110" i="1"/>
  <c r="K110" i="1"/>
  <c r="L110" i="1"/>
  <c r="F110" i="1"/>
  <c r="G101" i="1"/>
  <c r="H101" i="1"/>
  <c r="I101" i="1"/>
  <c r="J101" i="1"/>
  <c r="K101" i="1"/>
  <c r="L101" i="1"/>
  <c r="F101" i="1"/>
  <c r="G109" i="1"/>
  <c r="H109" i="1"/>
  <c r="I109" i="1"/>
  <c r="J109" i="1"/>
  <c r="K109" i="1"/>
  <c r="L109" i="1"/>
  <c r="F109" i="1"/>
  <c r="G100" i="1"/>
  <c r="H100" i="1"/>
  <c r="I100" i="1"/>
  <c r="J100" i="1"/>
  <c r="K100" i="1"/>
  <c r="L100" i="1"/>
  <c r="F100" i="1"/>
  <c r="G99" i="1"/>
  <c r="H99" i="1"/>
  <c r="I99" i="1"/>
  <c r="J99" i="1"/>
  <c r="K99" i="1"/>
  <c r="L99" i="1"/>
  <c r="F99" i="1"/>
  <c r="G108" i="1"/>
  <c r="H108" i="1"/>
  <c r="I108" i="1"/>
  <c r="J108" i="1"/>
  <c r="K108" i="1"/>
  <c r="L108" i="1"/>
  <c r="F108" i="1"/>
  <c r="G107" i="1"/>
  <c r="H107" i="1"/>
  <c r="I107" i="1"/>
  <c r="J107" i="1"/>
  <c r="K107" i="1"/>
  <c r="L107" i="1"/>
  <c r="F107" i="1"/>
  <c r="G98" i="1"/>
  <c r="H98" i="1"/>
  <c r="I98" i="1"/>
  <c r="J98" i="1"/>
  <c r="K98" i="1"/>
  <c r="L98" i="1"/>
  <c r="F98" i="1"/>
  <c r="G93" i="1"/>
  <c r="H93" i="1"/>
  <c r="I93" i="1"/>
  <c r="J93" i="1"/>
  <c r="K93" i="1"/>
  <c r="L93" i="1"/>
  <c r="F93" i="1"/>
  <c r="G84" i="1"/>
  <c r="H84" i="1"/>
  <c r="I84" i="1"/>
  <c r="J84" i="1"/>
  <c r="K84" i="1"/>
  <c r="L84" i="1"/>
  <c r="F84" i="1"/>
  <c r="G75" i="1"/>
  <c r="H75" i="1"/>
  <c r="I75" i="1"/>
  <c r="J75" i="1"/>
  <c r="K75" i="1"/>
  <c r="L75" i="1"/>
  <c r="F75" i="1"/>
  <c r="G66" i="1"/>
  <c r="H66" i="1"/>
  <c r="I66" i="1"/>
  <c r="J66" i="1"/>
  <c r="K66" i="1"/>
  <c r="L66" i="1"/>
  <c r="F66" i="1"/>
  <c r="G56" i="1"/>
  <c r="H56" i="1"/>
  <c r="I56" i="1"/>
  <c r="J56" i="1"/>
  <c r="K56" i="1"/>
  <c r="L56" i="1"/>
  <c r="F56" i="1"/>
  <c r="G47" i="1"/>
  <c r="H47" i="1"/>
  <c r="I47" i="1"/>
  <c r="J47" i="1"/>
  <c r="K47" i="1"/>
  <c r="L47" i="1"/>
  <c r="F47" i="1"/>
  <c r="G38" i="1"/>
  <c r="H38" i="1"/>
  <c r="I38" i="1"/>
  <c r="J38" i="1"/>
  <c r="K38" i="1"/>
  <c r="L38" i="1"/>
  <c r="F38" i="1"/>
  <c r="G28" i="1"/>
  <c r="H28" i="1"/>
  <c r="I28" i="1"/>
  <c r="J28" i="1"/>
  <c r="K28" i="1"/>
  <c r="L28" i="1"/>
  <c r="F28" i="1"/>
  <c r="G19" i="1"/>
  <c r="H19" i="1"/>
  <c r="I19" i="1"/>
  <c r="J19" i="1"/>
  <c r="K19" i="1"/>
  <c r="L19" i="1"/>
  <c r="F19" i="1"/>
  <c r="G55" i="1"/>
  <c r="H55" i="1"/>
  <c r="I55" i="1"/>
  <c r="J55" i="1"/>
  <c r="K55" i="1"/>
  <c r="L55" i="1"/>
  <c r="F55" i="1"/>
  <c r="G10" i="1"/>
  <c r="H10" i="1"/>
  <c r="I10" i="1"/>
  <c r="J10" i="1"/>
  <c r="K10" i="1"/>
  <c r="L10" i="1"/>
  <c r="G18" i="1"/>
  <c r="H18" i="1"/>
  <c r="I18" i="1"/>
  <c r="J18" i="1"/>
  <c r="K18" i="1"/>
  <c r="L18" i="1"/>
  <c r="G27" i="1"/>
  <c r="H27" i="1"/>
  <c r="I27" i="1"/>
  <c r="J27" i="1"/>
  <c r="K27" i="1"/>
  <c r="L27" i="1"/>
  <c r="G37" i="1"/>
  <c r="H37" i="1"/>
  <c r="I37" i="1"/>
  <c r="J37" i="1"/>
  <c r="K37" i="1"/>
  <c r="L37" i="1"/>
  <c r="G46" i="1"/>
  <c r="H46" i="1"/>
  <c r="I46" i="1"/>
  <c r="J46" i="1"/>
  <c r="K46" i="1"/>
  <c r="L46" i="1"/>
  <c r="G65" i="1"/>
  <c r="H65" i="1"/>
  <c r="I65" i="1"/>
  <c r="J65" i="1"/>
  <c r="K65" i="1"/>
  <c r="L65" i="1"/>
  <c r="G74" i="1"/>
  <c r="H74" i="1"/>
  <c r="I74" i="1"/>
  <c r="J74" i="1"/>
  <c r="K74" i="1"/>
  <c r="L74" i="1"/>
  <c r="F74" i="1"/>
  <c r="G83" i="1"/>
  <c r="H83" i="1"/>
  <c r="I83" i="1"/>
  <c r="J83" i="1"/>
  <c r="K83" i="1"/>
  <c r="L83" i="1"/>
  <c r="G92" i="1"/>
  <c r="H92" i="1"/>
  <c r="I92" i="1"/>
  <c r="J92" i="1"/>
  <c r="K92" i="1"/>
  <c r="L92" i="1"/>
  <c r="F92" i="1"/>
  <c r="F83" i="1"/>
  <c r="F65" i="1"/>
  <c r="F46" i="1"/>
  <c r="F37" i="1"/>
  <c r="F27" i="1"/>
  <c r="F18" i="1"/>
  <c r="G9" i="1"/>
  <c r="H9" i="1"/>
  <c r="I9" i="1"/>
  <c r="J9" i="1"/>
  <c r="K9" i="1"/>
  <c r="L9" i="1"/>
  <c r="F9" i="1"/>
  <c r="F10" i="1" s="1"/>
  <c r="L118" i="1" l="1"/>
  <c r="L119" i="1" s="1"/>
  <c r="G26" i="1" l="1"/>
  <c r="H26" i="1"/>
  <c r="I26" i="1"/>
  <c r="J26" i="1"/>
  <c r="K26" i="1"/>
  <c r="L26" i="1"/>
  <c r="G36" i="1"/>
  <c r="H36" i="1"/>
  <c r="I36" i="1"/>
  <c r="J36" i="1"/>
  <c r="K36" i="1"/>
  <c r="L36" i="1"/>
  <c r="G45" i="1"/>
  <c r="H45" i="1"/>
  <c r="I45" i="1"/>
  <c r="J45" i="1"/>
  <c r="K45" i="1"/>
  <c r="L45" i="1"/>
  <c r="G54" i="1"/>
  <c r="H54" i="1"/>
  <c r="I54" i="1"/>
  <c r="J54" i="1"/>
  <c r="K54" i="1"/>
  <c r="L54" i="1"/>
  <c r="G64" i="1"/>
  <c r="H64" i="1"/>
  <c r="I64" i="1"/>
  <c r="J64" i="1"/>
  <c r="K64" i="1"/>
  <c r="L64" i="1"/>
  <c r="G73" i="1"/>
  <c r="H73" i="1"/>
  <c r="I73" i="1"/>
  <c r="J73" i="1"/>
  <c r="K73" i="1"/>
  <c r="L73" i="1"/>
  <c r="G82" i="1"/>
  <c r="H82" i="1"/>
  <c r="I82" i="1"/>
  <c r="J82" i="1"/>
  <c r="K82" i="1"/>
  <c r="L82" i="1"/>
  <c r="G91" i="1"/>
  <c r="H91" i="1"/>
  <c r="I91" i="1"/>
  <c r="J91" i="1"/>
  <c r="K91" i="1"/>
  <c r="L91" i="1"/>
  <c r="F91" i="1"/>
  <c r="F82" i="1"/>
  <c r="F73" i="1"/>
  <c r="F64" i="1"/>
  <c r="F54" i="1"/>
  <c r="F45" i="1"/>
  <c r="F36" i="1"/>
  <c r="F26" i="1"/>
  <c r="G17" i="1"/>
  <c r="H17" i="1"/>
  <c r="I17" i="1"/>
  <c r="J17" i="1"/>
  <c r="K17" i="1"/>
  <c r="L17" i="1"/>
  <c r="F17" i="1"/>
  <c r="G8" i="1"/>
  <c r="H8" i="1"/>
  <c r="I8" i="1"/>
  <c r="J8" i="1"/>
  <c r="K8" i="1"/>
  <c r="L8" i="1"/>
  <c r="G90" i="1"/>
  <c r="H90" i="1"/>
  <c r="I90" i="1"/>
  <c r="J90" i="1"/>
  <c r="K90" i="1"/>
  <c r="L90" i="1"/>
  <c r="F90" i="1"/>
  <c r="G81" i="1"/>
  <c r="H81" i="1"/>
  <c r="I81" i="1"/>
  <c r="J81" i="1"/>
  <c r="K81" i="1"/>
  <c r="L81" i="1"/>
  <c r="F81" i="1"/>
  <c r="G72" i="1"/>
  <c r="H72" i="1"/>
  <c r="I72" i="1"/>
  <c r="J72" i="1"/>
  <c r="K72" i="1"/>
  <c r="L72" i="1"/>
  <c r="F72" i="1"/>
  <c r="G63" i="1"/>
  <c r="H63" i="1"/>
  <c r="I63" i="1"/>
  <c r="J63" i="1"/>
  <c r="K63" i="1"/>
  <c r="L63" i="1"/>
  <c r="F63" i="1"/>
  <c r="G53" i="1"/>
  <c r="H53" i="1"/>
  <c r="I53" i="1"/>
  <c r="J53" i="1"/>
  <c r="K53" i="1"/>
  <c r="L53" i="1"/>
  <c r="F53" i="1"/>
  <c r="G44" i="1"/>
  <c r="H44" i="1"/>
  <c r="I44" i="1"/>
  <c r="J44" i="1"/>
  <c r="K44" i="1"/>
  <c r="L44" i="1"/>
  <c r="F44" i="1"/>
  <c r="G35" i="1"/>
  <c r="H35" i="1"/>
  <c r="I35" i="1"/>
  <c r="J35" i="1"/>
  <c r="K35" i="1"/>
  <c r="L35" i="1"/>
  <c r="F35" i="1"/>
  <c r="G25" i="1"/>
  <c r="H25" i="1"/>
  <c r="I25" i="1"/>
  <c r="J25" i="1"/>
  <c r="K25" i="1"/>
  <c r="L25" i="1"/>
  <c r="F25" i="1"/>
  <c r="G16" i="1"/>
  <c r="H16" i="1"/>
  <c r="I16" i="1"/>
  <c r="J16" i="1"/>
  <c r="K16" i="1"/>
  <c r="L16" i="1"/>
  <c r="F16" i="1"/>
  <c r="G7" i="1"/>
  <c r="H7" i="1"/>
  <c r="I7" i="1"/>
  <c r="J7" i="1"/>
  <c r="K7" i="1"/>
  <c r="L7" i="1"/>
  <c r="F7" i="1"/>
</calcChain>
</file>

<file path=xl/sharedStrings.xml><?xml version="1.0" encoding="utf-8"?>
<sst xmlns="http://schemas.openxmlformats.org/spreadsheetml/2006/main" count="246" uniqueCount="10">
  <si>
    <t>I [A]</t>
  </si>
  <si>
    <t>grade</t>
  </si>
  <si>
    <t>U</t>
  </si>
  <si>
    <t>P</t>
  </si>
  <si>
    <t>Z</t>
  </si>
  <si>
    <t>R</t>
  </si>
  <si>
    <t>X</t>
  </si>
  <si>
    <t>L</t>
  </si>
  <si>
    <t>Flux</t>
  </si>
  <si>
    <t>I/grade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</si>
</sst>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0" borderId="0" xfId="0" applyFo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2" fontId="0" fillId="0" borderId="1" xfId="0" applyNumberFormat="1" applyBorder="1"/>
    <xf numFmtId="0" fontId="0" fillId="0" borderId="16" xfId="0" applyBorder="1"/>
    <xf numFmtId="0" fontId="1" fillId="2" borderId="17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1" fillId="2" borderId="6" xfId="0" applyFont="1" applyFill="1" applyBorder="1"/>
    <xf numFmtId="0" fontId="0" fillId="3" borderId="9" xfId="0" applyFill="1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xVal>
            <c:numRef>
              <c:f>Sheet1!$N$13:$N$24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Sheet1!$O$13:$O$24</c:f>
              <c:numCache>
                <c:formatCode>General</c:formatCode>
                <c:ptCount val="12"/>
                <c:pt idx="0">
                  <c:v>8.6674061850634018E-2</c:v>
                </c:pt>
                <c:pt idx="1">
                  <c:v>0.16737933691971868</c:v>
                </c:pt>
                <c:pt idx="2">
                  <c:v>0.209601808606516</c:v>
                </c:pt>
                <c:pt idx="3">
                  <c:v>0.2408117181149706</c:v>
                </c:pt>
                <c:pt idx="4">
                  <c:v>0.26594606869212656</c:v>
                </c:pt>
                <c:pt idx="5">
                  <c:v>0.28325596211588777</c:v>
                </c:pt>
                <c:pt idx="6">
                  <c:v>0.29604472287361672</c:v>
                </c:pt>
                <c:pt idx="7">
                  <c:v>0.30956359818435475</c:v>
                </c:pt>
                <c:pt idx="8">
                  <c:v>0.31653016958567554</c:v>
                </c:pt>
                <c:pt idx="9">
                  <c:v>0.3220735371639713</c:v>
                </c:pt>
                <c:pt idx="10">
                  <c:v>0.33024574136255003</c:v>
                </c:pt>
                <c:pt idx="11">
                  <c:v>0.3356002177572151</c:v>
                </c:pt>
              </c:numCache>
            </c:numRef>
          </c:yVal>
          <c:smooth val="1"/>
        </c:ser>
        <c:ser>
          <c:idx val="6"/>
          <c:order val="1"/>
          <c:tx>
            <c:v>30</c:v>
          </c:tx>
          <c:xVal>
            <c:numRef>
              <c:f>Sheet1!$N$13:$N$24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</c:numCache>
            </c:numRef>
          </c:xVal>
          <c:yVal>
            <c:numRef>
              <c:f>Sheet1!$U$13:$U$24</c:f>
              <c:numCache>
                <c:formatCode>General</c:formatCode>
                <c:ptCount val="12"/>
                <c:pt idx="0">
                  <c:v>7.2872895112954727E-3</c:v>
                </c:pt>
                <c:pt idx="1">
                  <c:v>1.4810629309972829E-2</c:v>
                </c:pt>
                <c:pt idx="2">
                  <c:v>2.2272602138878075E-2</c:v>
                </c:pt>
                <c:pt idx="3">
                  <c:v>3.01202801635529E-2</c:v>
                </c:pt>
                <c:pt idx="4">
                  <c:v>3.6791917295832512E-2</c:v>
                </c:pt>
                <c:pt idx="5">
                  <c:v>4.4670093997542563E-2</c:v>
                </c:pt>
                <c:pt idx="6">
                  <c:v>4.9323074971575516E-2</c:v>
                </c:pt>
                <c:pt idx="7">
                  <c:v>5.9287731250689882E-2</c:v>
                </c:pt>
                <c:pt idx="8">
                  <c:v>6.7091145809837993E-2</c:v>
                </c:pt>
                <c:pt idx="9">
                  <c:v>7.4252328258823372E-2</c:v>
                </c:pt>
                <c:pt idx="10">
                  <c:v>8.3220833789951196E-2</c:v>
                </c:pt>
                <c:pt idx="11">
                  <c:v>9.0457618002095272E-2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4528"/>
        <c:axId val="92936064"/>
      </c:scatterChart>
      <c:valAx>
        <c:axId val="929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36064"/>
        <c:crosses val="autoZero"/>
        <c:crossBetween val="midCat"/>
      </c:valAx>
      <c:valAx>
        <c:axId val="929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3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28949769953099E-2"/>
          <c:y val="3.7923334787819625E-2"/>
          <c:w val="0.89296867361397003"/>
          <c:h val="0.91485265398624127"/>
        </c:manualLayout>
      </c:layout>
      <c:scatterChart>
        <c:scatterStyle val="smoothMarker"/>
        <c:varyColors val="0"/>
        <c:ser>
          <c:idx val="0"/>
          <c:order val="0"/>
          <c:tx>
            <c:v>aliniat</c:v>
          </c:tx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grad'!$AJ$8:$AJ$20</c:f>
              <c:numCache>
                <c:formatCode>General</c:formatCode>
                <c:ptCount val="13"/>
                <c:pt idx="0">
                  <c:v>6.2179756860017726E-2</c:v>
                </c:pt>
                <c:pt idx="1">
                  <c:v>0.1340525078128221</c:v>
                </c:pt>
                <c:pt idx="2">
                  <c:v>0.1912273574473233</c:v>
                </c:pt>
                <c:pt idx="3">
                  <c:v>0.23054651055073633</c:v>
                </c:pt>
                <c:pt idx="4">
                  <c:v>0.25746827055229599</c:v>
                </c:pt>
                <c:pt idx="5">
                  <c:v>0.27488645340042184</c:v>
                </c:pt>
                <c:pt idx="6">
                  <c:v>0.28839531439888522</c:v>
                </c:pt>
                <c:pt idx="7">
                  <c:v>0.29980989656118329</c:v>
                </c:pt>
                <c:pt idx="8">
                  <c:v>0.3095098360616359</c:v>
                </c:pt>
                <c:pt idx="9">
                  <c:v>0.31751476563237163</c:v>
                </c:pt>
                <c:pt idx="10">
                  <c:v>0.32414137040750013</c:v>
                </c:pt>
                <c:pt idx="11">
                  <c:v>0.33033804304892245</c:v>
                </c:pt>
                <c:pt idx="12">
                  <c:v>0.33710150202677308</c:v>
                </c:pt>
              </c:numCache>
            </c:numRef>
          </c:yVal>
          <c:smooth val="1"/>
        </c:ser>
        <c:ser>
          <c:idx val="1"/>
          <c:order val="1"/>
          <c:tx>
            <c:v>nealiniat</c:v>
          </c:tx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grad'!$BN$8:$BN$20</c:f>
              <c:numCache>
                <c:formatCode>General</c:formatCode>
                <c:ptCount val="13"/>
                <c:pt idx="0">
                  <c:v>7.3358405361250364E-3</c:v>
                </c:pt>
                <c:pt idx="1">
                  <c:v>1.4676234244397086E-2</c:v>
                </c:pt>
                <c:pt idx="2">
                  <c:v>2.2297797985997726E-2</c:v>
                </c:pt>
                <c:pt idx="3">
                  <c:v>2.9516614201418365E-2</c:v>
                </c:pt>
                <c:pt idx="4">
                  <c:v>3.7999999999999999E-2</c:v>
                </c:pt>
                <c:pt idx="5">
                  <c:v>0.05</c:v>
                </c:pt>
                <c:pt idx="6">
                  <c:v>0.06</c:v>
                </c:pt>
                <c:pt idx="7">
                  <c:v>7.30055167010117E-2</c:v>
                </c:pt>
                <c:pt idx="8">
                  <c:v>8.242374990673669E-2</c:v>
                </c:pt>
                <c:pt idx="9">
                  <c:v>9.1900366209413539E-2</c:v>
                </c:pt>
                <c:pt idx="10">
                  <c:v>0.10081023857576496</c:v>
                </c:pt>
                <c:pt idx="11">
                  <c:v>0.10896232233738297</c:v>
                </c:pt>
                <c:pt idx="12">
                  <c:v>0.11863845920219754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grad'!$AK$8:$AK$20</c:f>
              <c:numCache>
                <c:formatCode>General</c:formatCode>
                <c:ptCount val="13"/>
                <c:pt idx="0">
                  <c:v>6.5360374687211731E-2</c:v>
                </c:pt>
                <c:pt idx="1">
                  <c:v>0.13424048544070541</c:v>
                </c:pt>
                <c:pt idx="2">
                  <c:v>0.19337767384938029</c:v>
                </c:pt>
                <c:pt idx="3">
                  <c:v>0.23270995047819498</c:v>
                </c:pt>
                <c:pt idx="4">
                  <c:v>0.25859794170129846</c:v>
                </c:pt>
                <c:pt idx="5">
                  <c:v>0.27584512558661084</c:v>
                </c:pt>
                <c:pt idx="6">
                  <c:v>0.2893219947894925</c:v>
                </c:pt>
                <c:pt idx="7">
                  <c:v>0.3001166756518549</c:v>
                </c:pt>
                <c:pt idx="8">
                  <c:v>0.3097743042686858</c:v>
                </c:pt>
                <c:pt idx="9">
                  <c:v>0.31734254572981085</c:v>
                </c:pt>
                <c:pt idx="10">
                  <c:v>0.32477238204447417</c:v>
                </c:pt>
                <c:pt idx="11">
                  <c:v>0.33051863021165706</c:v>
                </c:pt>
                <c:pt idx="12">
                  <c:v>0.33729881729354239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grad'!$AL$8:$AL$20</c:f>
              <c:numCache>
                <c:formatCode>General</c:formatCode>
                <c:ptCount val="13"/>
                <c:pt idx="0">
                  <c:v>6.5434731801452581E-2</c:v>
                </c:pt>
                <c:pt idx="1">
                  <c:v>0.13488642872845977</c:v>
                </c:pt>
                <c:pt idx="2">
                  <c:v>0.19382250958528588</c:v>
                </c:pt>
                <c:pt idx="3">
                  <c:v>0.23255599402424948</c:v>
                </c:pt>
                <c:pt idx="4">
                  <c:v>0.2595721145743724</c:v>
                </c:pt>
                <c:pt idx="5">
                  <c:v>0.27621490628045686</c:v>
                </c:pt>
                <c:pt idx="6">
                  <c:v>0.28945672058285954</c:v>
                </c:pt>
                <c:pt idx="7">
                  <c:v>0.2997796599792984</c:v>
                </c:pt>
                <c:pt idx="8">
                  <c:v>0.31034449594430141</c:v>
                </c:pt>
                <c:pt idx="9">
                  <c:v>0.31860407265726803</c:v>
                </c:pt>
                <c:pt idx="10">
                  <c:v>0.32463695176175766</c:v>
                </c:pt>
                <c:pt idx="11">
                  <c:v>0.33111669391691229</c:v>
                </c:pt>
                <c:pt idx="12">
                  <c:v>0.33747247986809165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grad'!$AM$8:$AM$20</c:f>
              <c:numCache>
                <c:formatCode>General</c:formatCode>
                <c:ptCount val="13"/>
                <c:pt idx="0">
                  <c:v>6.5434731801452581E-2</c:v>
                </c:pt>
                <c:pt idx="1">
                  <c:v>0.13212636590401133</c:v>
                </c:pt>
                <c:pt idx="2">
                  <c:v>0.19315347156125598</c:v>
                </c:pt>
                <c:pt idx="3">
                  <c:v>0.23196367405474702</c:v>
                </c:pt>
                <c:pt idx="4">
                  <c:v>0.25793740546917182</c:v>
                </c:pt>
                <c:pt idx="5">
                  <c:v>0.27492832795010669</c:v>
                </c:pt>
                <c:pt idx="6">
                  <c:v>0.28870475583262251</c:v>
                </c:pt>
                <c:pt idx="7">
                  <c:v>0.30045242981231651</c:v>
                </c:pt>
                <c:pt idx="8">
                  <c:v>0.30993559177979141</c:v>
                </c:pt>
                <c:pt idx="9">
                  <c:v>0.3171155455987868</c:v>
                </c:pt>
                <c:pt idx="10">
                  <c:v>0.3243873719986734</c:v>
                </c:pt>
                <c:pt idx="11">
                  <c:v>0.3305454029384528</c:v>
                </c:pt>
                <c:pt idx="12">
                  <c:v>0.33700000000000002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grad'!$AN$8:$AN$20</c:f>
              <c:numCache>
                <c:formatCode>General</c:formatCode>
                <c:ptCount val="13"/>
                <c:pt idx="0">
                  <c:v>6.0713701884292863E-2</c:v>
                </c:pt>
                <c:pt idx="1">
                  <c:v>0.13130909635725035</c:v>
                </c:pt>
                <c:pt idx="2">
                  <c:v>0.19053208561019946</c:v>
                </c:pt>
                <c:pt idx="3">
                  <c:v>0.22999043011645051</c:v>
                </c:pt>
                <c:pt idx="4">
                  <c:v>0.25662071792406949</c:v>
                </c:pt>
                <c:pt idx="5">
                  <c:v>0.27351844591765878</c:v>
                </c:pt>
                <c:pt idx="6">
                  <c:v>0.28779207670396151</c:v>
                </c:pt>
                <c:pt idx="7">
                  <c:v>0.29950938285921319</c:v>
                </c:pt>
                <c:pt idx="8">
                  <c:v>0.30826696454292768</c:v>
                </c:pt>
                <c:pt idx="9">
                  <c:v>0.31743957070589229</c:v>
                </c:pt>
                <c:pt idx="10">
                  <c:v>0.32437207439724552</c:v>
                </c:pt>
                <c:pt idx="11">
                  <c:v>0.33109701298468952</c:v>
                </c:pt>
                <c:pt idx="12">
                  <c:v>0.3371262205928246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grad'!$AO$8:$AO$20</c:f>
              <c:numCache>
                <c:formatCode>General</c:formatCode>
                <c:ptCount val="13"/>
                <c:pt idx="0">
                  <c:v>6.216944718992741E-2</c:v>
                </c:pt>
                <c:pt idx="1">
                  <c:v>0.1278949924448104</c:v>
                </c:pt>
                <c:pt idx="2">
                  <c:v>0.18771534409839358</c:v>
                </c:pt>
                <c:pt idx="3">
                  <c:v>0.22779696232136526</c:v>
                </c:pt>
                <c:pt idx="4">
                  <c:v>0.25493943870734109</c:v>
                </c:pt>
                <c:pt idx="5">
                  <c:v>0.27167601949858095</c:v>
                </c:pt>
                <c:pt idx="6">
                  <c:v>0.28657229407026952</c:v>
                </c:pt>
                <c:pt idx="7">
                  <c:v>0.29825078543554817</c:v>
                </c:pt>
                <c:pt idx="8">
                  <c:v>0.30718251123530904</c:v>
                </c:pt>
                <c:pt idx="9">
                  <c:v>0.31646613954320996</c:v>
                </c:pt>
                <c:pt idx="10">
                  <c:v>0.32329479354278984</c:v>
                </c:pt>
                <c:pt idx="11">
                  <c:v>0.330920531104688</c:v>
                </c:pt>
                <c:pt idx="12">
                  <c:v>0.3361495084782356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grad'!$AT$8:$AT$20</c:f>
              <c:numCache>
                <c:formatCode>General</c:formatCode>
                <c:ptCount val="13"/>
                <c:pt idx="0">
                  <c:v>4.6564114544974868E-2</c:v>
                </c:pt>
                <c:pt idx="1">
                  <c:v>0.10076183494375489</c:v>
                </c:pt>
                <c:pt idx="2">
                  <c:v>0.15102601960232889</c:v>
                </c:pt>
                <c:pt idx="3">
                  <c:v>0.1856506086027814</c:v>
                </c:pt>
                <c:pt idx="4">
                  <c:v>0.217</c:v>
                </c:pt>
                <c:pt idx="5">
                  <c:v>0.24</c:v>
                </c:pt>
                <c:pt idx="6">
                  <c:v>0.25900000000000001</c:v>
                </c:pt>
                <c:pt idx="7">
                  <c:v>0.27833704559626199</c:v>
                </c:pt>
                <c:pt idx="8">
                  <c:v>0.28967338072404308</c:v>
                </c:pt>
                <c:pt idx="9">
                  <c:v>0.29936034691820851</c:v>
                </c:pt>
                <c:pt idx="10">
                  <c:v>0.30835477499124159</c:v>
                </c:pt>
                <c:pt idx="11">
                  <c:v>0.31769766250488463</c:v>
                </c:pt>
                <c:pt idx="12">
                  <c:v>0.32427923977016448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grad'!$AY$8:$AY$20</c:f>
              <c:numCache>
                <c:formatCode>General</c:formatCode>
                <c:ptCount val="13"/>
                <c:pt idx="0">
                  <c:v>3.3835612531808161E-2</c:v>
                </c:pt>
                <c:pt idx="1">
                  <c:v>6.9148077712872486E-2</c:v>
                </c:pt>
                <c:pt idx="2">
                  <c:v>0.10221998401028215</c:v>
                </c:pt>
                <c:pt idx="3">
                  <c:v>0.12902509170319473</c:v>
                </c:pt>
                <c:pt idx="4">
                  <c:v>0.16</c:v>
                </c:pt>
                <c:pt idx="5">
                  <c:v>0.19</c:v>
                </c:pt>
                <c:pt idx="6">
                  <c:v>0.22500000000000001</c:v>
                </c:pt>
                <c:pt idx="7">
                  <c:v>0.24943295463097367</c:v>
                </c:pt>
                <c:pt idx="8">
                  <c:v>0.26095631331266689</c:v>
                </c:pt>
                <c:pt idx="9">
                  <c:v>0.27127042880385943</c:v>
                </c:pt>
                <c:pt idx="10">
                  <c:v>0.28041358490863905</c:v>
                </c:pt>
                <c:pt idx="11">
                  <c:v>0.28914391279418422</c:v>
                </c:pt>
                <c:pt idx="12">
                  <c:v>0.30037508230704357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grad'!$BD$8:$BD$20</c:f>
              <c:numCache>
                <c:formatCode>General</c:formatCode>
                <c:ptCount val="13"/>
                <c:pt idx="0">
                  <c:v>1.7404276489277504E-2</c:v>
                </c:pt>
                <c:pt idx="1">
                  <c:v>3.5771009126366805E-2</c:v>
                </c:pt>
                <c:pt idx="2">
                  <c:v>5.2451793153169203E-2</c:v>
                </c:pt>
                <c:pt idx="3">
                  <c:v>7.5871567600680395E-2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0.21</c:v>
                </c:pt>
                <c:pt idx="8">
                  <c:v>0.22900000000000001</c:v>
                </c:pt>
                <c:pt idx="9">
                  <c:v>0.24461599761151387</c:v>
                </c:pt>
                <c:pt idx="10">
                  <c:v>0.25391769577449658</c:v>
                </c:pt>
                <c:pt idx="11">
                  <c:v>0.26321008482462532</c:v>
                </c:pt>
                <c:pt idx="12">
                  <c:v>0.27289712144830136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grad'!$BI$8:$BI$20</c:f>
              <c:numCache>
                <c:formatCode>General</c:formatCode>
                <c:ptCount val="13"/>
                <c:pt idx="0">
                  <c:v>8.5460167925401412E-3</c:v>
                </c:pt>
                <c:pt idx="1">
                  <c:v>1.7248795437784219E-2</c:v>
                </c:pt>
                <c:pt idx="2">
                  <c:v>2.5875129285325236E-2</c:v>
                </c:pt>
                <c:pt idx="3">
                  <c:v>3.9E-2</c:v>
                </c:pt>
                <c:pt idx="4">
                  <c:v>6.3E-2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0.15895841239526329</c:v>
                </c:pt>
                <c:pt idx="9">
                  <c:v>0.17043900474632681</c:v>
                </c:pt>
                <c:pt idx="10">
                  <c:v>0.18147324354990885</c:v>
                </c:pt>
                <c:pt idx="11">
                  <c:v>0.19168396676120539</c:v>
                </c:pt>
                <c:pt idx="12">
                  <c:v>0.20207943633007749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grad'!$AU$8:$AU$20</c:f>
              <c:numCache>
                <c:formatCode>General</c:formatCode>
                <c:ptCount val="13"/>
                <c:pt idx="0">
                  <c:v>4.542816977684893E-2</c:v>
                </c:pt>
                <c:pt idx="1">
                  <c:v>9.4472404673732746E-2</c:v>
                </c:pt>
                <c:pt idx="2">
                  <c:v>0.14214750523371975</c:v>
                </c:pt>
                <c:pt idx="3">
                  <c:v>0.17714250683245247</c:v>
                </c:pt>
                <c:pt idx="4">
                  <c:v>0.20327778751979059</c:v>
                </c:pt>
                <c:pt idx="5">
                  <c:v>0.23</c:v>
                </c:pt>
                <c:pt idx="6">
                  <c:v>0.25</c:v>
                </c:pt>
                <c:pt idx="7">
                  <c:v>0.2733535904662826</c:v>
                </c:pt>
                <c:pt idx="8">
                  <c:v>0.28407240437625608</c:v>
                </c:pt>
                <c:pt idx="9">
                  <c:v>0.29310624220552972</c:v>
                </c:pt>
                <c:pt idx="10">
                  <c:v>0.30138306134575488</c:v>
                </c:pt>
                <c:pt idx="11">
                  <c:v>0.3141425553033807</c:v>
                </c:pt>
                <c:pt idx="12">
                  <c:v>0.32139912263726755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grad'!$AV$8:$AV$20</c:f>
              <c:numCache>
                <c:formatCode>General</c:formatCode>
                <c:ptCount val="13"/>
                <c:pt idx="0">
                  <c:v>4.1363150011960198E-2</c:v>
                </c:pt>
                <c:pt idx="1">
                  <c:v>8.8404339224955261E-2</c:v>
                </c:pt>
                <c:pt idx="2">
                  <c:v>0.13099009119795418</c:v>
                </c:pt>
                <c:pt idx="3">
                  <c:v>0.16316924900745253</c:v>
                </c:pt>
                <c:pt idx="4">
                  <c:v>0.18910145804446077</c:v>
                </c:pt>
                <c:pt idx="5">
                  <c:v>0.22</c:v>
                </c:pt>
                <c:pt idx="6">
                  <c:v>0.246</c:v>
                </c:pt>
                <c:pt idx="7">
                  <c:v>0.27021986859681152</c:v>
                </c:pt>
                <c:pt idx="8">
                  <c:v>0.28067506034333567</c:v>
                </c:pt>
                <c:pt idx="9">
                  <c:v>0.2907325869891596</c:v>
                </c:pt>
                <c:pt idx="10">
                  <c:v>0.29874445948107903</c:v>
                </c:pt>
                <c:pt idx="11">
                  <c:v>0.30824216961138678</c:v>
                </c:pt>
                <c:pt idx="12">
                  <c:v>0.31867111662485492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grad'!$AW$8:$AW$20</c:f>
              <c:numCache>
                <c:formatCode>General</c:formatCode>
                <c:ptCount val="13"/>
                <c:pt idx="0">
                  <c:v>4.0042942688044501E-2</c:v>
                </c:pt>
                <c:pt idx="1">
                  <c:v>8.2707693097222812E-2</c:v>
                </c:pt>
                <c:pt idx="2">
                  <c:v>0.12177585871871215</c:v>
                </c:pt>
                <c:pt idx="3">
                  <c:v>0.15316449722262937</c:v>
                </c:pt>
                <c:pt idx="4">
                  <c:v>0.183</c:v>
                </c:pt>
                <c:pt idx="5">
                  <c:v>0.21392639095107099</c:v>
                </c:pt>
                <c:pt idx="6">
                  <c:v>0.240365722714101</c:v>
                </c:pt>
                <c:pt idx="7">
                  <c:v>0.26165014920234542</c:v>
                </c:pt>
                <c:pt idx="8">
                  <c:v>0.27258750599306741</c:v>
                </c:pt>
                <c:pt idx="9">
                  <c:v>0.28243578099135047</c:v>
                </c:pt>
                <c:pt idx="10">
                  <c:v>0.29179861250703387</c:v>
                </c:pt>
                <c:pt idx="11">
                  <c:v>0.30355476901039946</c:v>
                </c:pt>
                <c:pt idx="12">
                  <c:v>0.31234051064185658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grad'!$AX$8:$AX$20</c:f>
              <c:numCache>
                <c:formatCode>General</c:formatCode>
                <c:ptCount val="13"/>
                <c:pt idx="0">
                  <c:v>3.7142333300958272E-2</c:v>
                </c:pt>
                <c:pt idx="1">
                  <c:v>7.5711133576871176E-2</c:v>
                </c:pt>
                <c:pt idx="2">
                  <c:v>0.11308916749027356</c:v>
                </c:pt>
                <c:pt idx="3">
                  <c:v>0.14159782829367079</c:v>
                </c:pt>
                <c:pt idx="4">
                  <c:v>0.17</c:v>
                </c:pt>
                <c:pt idx="5">
                  <c:v>0.204762512682476</c:v>
                </c:pt>
                <c:pt idx="6">
                  <c:v>0.23200000000000001</c:v>
                </c:pt>
                <c:pt idx="7">
                  <c:v>0.25800000000000001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0.29599999999999999</c:v>
                </c:pt>
                <c:pt idx="12">
                  <c:v>0.30599999999999999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grad'!$AZ$8:$AZ$20</c:f>
              <c:numCache>
                <c:formatCode>General</c:formatCode>
                <c:ptCount val="13"/>
                <c:pt idx="0">
                  <c:v>3.1347336138515085E-2</c:v>
                </c:pt>
                <c:pt idx="1">
                  <c:v>6.3052209790609937E-2</c:v>
                </c:pt>
                <c:pt idx="2">
                  <c:v>9.2749002034483538E-2</c:v>
                </c:pt>
                <c:pt idx="3">
                  <c:v>0.11727831324121321</c:v>
                </c:pt>
                <c:pt idx="4">
                  <c:v>0.15</c:v>
                </c:pt>
                <c:pt idx="5">
                  <c:v>0.18</c:v>
                </c:pt>
                <c:pt idx="6">
                  <c:v>0.215</c:v>
                </c:pt>
                <c:pt idx="7">
                  <c:v>0.23799999999999999</c:v>
                </c:pt>
                <c:pt idx="8">
                  <c:v>0.2548350567022844</c:v>
                </c:pt>
                <c:pt idx="9">
                  <c:v>0.26515813406014521</c:v>
                </c:pt>
                <c:pt idx="10">
                  <c:v>0.27462689942596841</c:v>
                </c:pt>
                <c:pt idx="11">
                  <c:v>0.28363573364976585</c:v>
                </c:pt>
                <c:pt idx="12">
                  <c:v>0.29447653053847955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grad'!$BA$8:$BA$20</c:f>
              <c:numCache>
                <c:formatCode>General</c:formatCode>
                <c:ptCount val="13"/>
                <c:pt idx="0">
                  <c:v>2.7786619641194665E-2</c:v>
                </c:pt>
                <c:pt idx="1">
                  <c:v>5.7055275609066737E-2</c:v>
                </c:pt>
                <c:pt idx="2">
                  <c:v>8.3507651667917862E-2</c:v>
                </c:pt>
                <c:pt idx="3">
                  <c:v>0.10584980732729564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0.20599999999999999</c:v>
                </c:pt>
                <c:pt idx="7">
                  <c:v>0.23300000000000001</c:v>
                </c:pt>
                <c:pt idx="8">
                  <c:v>0.24986917890681648</c:v>
                </c:pt>
                <c:pt idx="9">
                  <c:v>0.26072593135004429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grad'!$BB$8:$BB$20</c:f>
              <c:numCache>
                <c:formatCode>General</c:formatCode>
                <c:ptCount val="13"/>
                <c:pt idx="0">
                  <c:v>2.3866234388783686E-2</c:v>
                </c:pt>
                <c:pt idx="1">
                  <c:v>4.9462494873628221E-2</c:v>
                </c:pt>
                <c:pt idx="2">
                  <c:v>7.2202995568690073E-2</c:v>
                </c:pt>
                <c:pt idx="3">
                  <c:v>9.2012101167333618E-2</c:v>
                </c:pt>
                <c:pt idx="4">
                  <c:v>0.13</c:v>
                </c:pt>
                <c:pt idx="5">
                  <c:v>0.16</c:v>
                </c:pt>
                <c:pt idx="6">
                  <c:v>0.19600000000000001</c:v>
                </c:pt>
                <c:pt idx="7">
                  <c:v>0.22500000000000001</c:v>
                </c:pt>
                <c:pt idx="8">
                  <c:v>0.245</c:v>
                </c:pt>
                <c:pt idx="9">
                  <c:v>0.26</c:v>
                </c:pt>
                <c:pt idx="10">
                  <c:v>0.26900000000000002</c:v>
                </c:pt>
                <c:pt idx="11">
                  <c:v>0.27900000000000003</c:v>
                </c:pt>
                <c:pt idx="12">
                  <c:v>0.28799999999999998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grad'!$BC$8:$BC$20</c:f>
              <c:numCache>
                <c:formatCode>General</c:formatCode>
                <c:ptCount val="13"/>
                <c:pt idx="0">
                  <c:v>2.1888597817827565E-2</c:v>
                </c:pt>
                <c:pt idx="1">
                  <c:v>4.4567785183530953E-2</c:v>
                </c:pt>
                <c:pt idx="2">
                  <c:v>6.6478946325113836E-2</c:v>
                </c:pt>
                <c:pt idx="3">
                  <c:v>8.4271781056757006E-2</c:v>
                </c:pt>
                <c:pt idx="4">
                  <c:v>0.12</c:v>
                </c:pt>
                <c:pt idx="5">
                  <c:v>0.15</c:v>
                </c:pt>
                <c:pt idx="6">
                  <c:v>0.19</c:v>
                </c:pt>
                <c:pt idx="7">
                  <c:v>0.21709999999999999</c:v>
                </c:pt>
                <c:pt idx="8">
                  <c:v>0.23913615945582878</c:v>
                </c:pt>
                <c:pt idx="9">
                  <c:v>0.25023048120459529</c:v>
                </c:pt>
                <c:pt idx="10">
                  <c:v>0.2597484393906288</c:v>
                </c:pt>
                <c:pt idx="11">
                  <c:v>0.26879127108908907</c:v>
                </c:pt>
                <c:pt idx="12">
                  <c:v>0.27763138052395542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grad'!$BE$8:$BE$20</c:f>
              <c:numCache>
                <c:formatCode>General</c:formatCode>
                <c:ptCount val="13"/>
                <c:pt idx="0">
                  <c:v>1.7218081517086967E-2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0.20032340388016467</c:v>
                </c:pt>
                <c:pt idx="8">
                  <c:v>0.2126542129194347</c:v>
                </c:pt>
                <c:pt idx="9">
                  <c:v>0.22445407103742637</c:v>
                </c:pt>
                <c:pt idx="10">
                  <c:v>0.23482913893696739</c:v>
                </c:pt>
                <c:pt idx="11">
                  <c:v>0.24403818549157485</c:v>
                </c:pt>
                <c:pt idx="12">
                  <c:v>0.2534262646917918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grad'!$BF$8:$BF$20</c:f>
              <c:numCache>
                <c:formatCode>General</c:formatCode>
                <c:ptCount val="13"/>
                <c:pt idx="0">
                  <c:v>1.3693341695855855E-2</c:v>
                </c:pt>
                <c:pt idx="1">
                  <c:v>2.70583526559975E-2</c:v>
                </c:pt>
                <c:pt idx="2">
                  <c:v>4.0793740497188605E-2</c:v>
                </c:pt>
                <c:pt idx="3">
                  <c:v>6.5000000000000002E-2</c:v>
                </c:pt>
                <c:pt idx="4">
                  <c:v>9.1999999999999998E-2</c:v>
                </c:pt>
                <c:pt idx="5">
                  <c:v>0.12</c:v>
                </c:pt>
                <c:pt idx="6">
                  <c:v>0.15666892626751699</c:v>
                </c:pt>
                <c:pt idx="7">
                  <c:v>0.1805693166199297</c:v>
                </c:pt>
                <c:pt idx="8">
                  <c:v>0.19226368680926972</c:v>
                </c:pt>
                <c:pt idx="9">
                  <c:v>0.20389901995138021</c:v>
                </c:pt>
                <c:pt idx="10">
                  <c:v>0.21486037199074653</c:v>
                </c:pt>
                <c:pt idx="11">
                  <c:v>0.22478647004085472</c:v>
                </c:pt>
                <c:pt idx="12">
                  <c:v>0.23505993978376419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grad'!$BG$8:$BG$20</c:f>
              <c:numCache>
                <c:formatCode>General</c:formatCode>
                <c:ptCount val="13"/>
                <c:pt idx="0">
                  <c:v>1.0100914802986659E-2</c:v>
                </c:pt>
                <c:pt idx="1">
                  <c:v>2.0124541240192282E-2</c:v>
                </c:pt>
                <c:pt idx="2">
                  <c:v>3.0915923934310568E-2</c:v>
                </c:pt>
                <c:pt idx="3">
                  <c:v>5.6000000000000001E-2</c:v>
                </c:pt>
                <c:pt idx="4">
                  <c:v>8.3750000000000005E-2</c:v>
                </c:pt>
                <c:pt idx="5">
                  <c:v>0.11</c:v>
                </c:pt>
                <c:pt idx="6">
                  <c:v>0.145488365308967</c:v>
                </c:pt>
                <c:pt idx="7">
                  <c:v>0.16884267889679835</c:v>
                </c:pt>
                <c:pt idx="8">
                  <c:v>0.18068863633763418</c:v>
                </c:pt>
                <c:pt idx="9">
                  <c:v>0.19403550675444853</c:v>
                </c:pt>
                <c:pt idx="10">
                  <c:v>0.20384718479910904</c:v>
                </c:pt>
                <c:pt idx="11">
                  <c:v>0.21378851192942411</c:v>
                </c:pt>
                <c:pt idx="12">
                  <c:v>0.22319867800516124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grad'!$BH$8:$BH$20</c:f>
              <c:numCache>
                <c:formatCode>General</c:formatCode>
                <c:ptCount val="13"/>
                <c:pt idx="0">
                  <c:v>9.3146197159060303E-3</c:v>
                </c:pt>
                <c:pt idx="1">
                  <c:v>1.8724103785183382E-2</c:v>
                </c:pt>
                <c:pt idx="2">
                  <c:v>2.81979928812272E-2</c:v>
                </c:pt>
                <c:pt idx="3">
                  <c:v>4.77426964637453E-2</c:v>
                </c:pt>
                <c:pt idx="4">
                  <c:v>7.1999999999999995E-2</c:v>
                </c:pt>
                <c:pt idx="5">
                  <c:v>9.7000000000000003E-2</c:v>
                </c:pt>
                <c:pt idx="6">
                  <c:v>0.131389943370016</c:v>
                </c:pt>
                <c:pt idx="7">
                  <c:v>0.15452137222507265</c:v>
                </c:pt>
                <c:pt idx="8">
                  <c:v>0.16636435935969512</c:v>
                </c:pt>
                <c:pt idx="9">
                  <c:v>0.17840166263622212</c:v>
                </c:pt>
                <c:pt idx="10">
                  <c:v>0.18895355239400025</c:v>
                </c:pt>
                <c:pt idx="11">
                  <c:v>0.19940635206371685</c:v>
                </c:pt>
                <c:pt idx="12">
                  <c:v>0.20870360440090283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grad'!$BJ$8:$BJ$20</c:f>
              <c:numCache>
                <c:formatCode>General</c:formatCode>
                <c:ptCount val="13"/>
                <c:pt idx="0">
                  <c:v>7.8887735281737287E-3</c:v>
                </c:pt>
                <c:pt idx="1">
                  <c:v>1.5915531412032356E-2</c:v>
                </c:pt>
                <c:pt idx="2">
                  <c:v>2.3969093582791954E-2</c:v>
                </c:pt>
                <c:pt idx="3">
                  <c:v>3.2190722204519143E-2</c:v>
                </c:pt>
                <c:pt idx="4">
                  <c:v>5.40487728467232E-2</c:v>
                </c:pt>
                <c:pt idx="5">
                  <c:v>0.08</c:v>
                </c:pt>
                <c:pt idx="6">
                  <c:v>0.10703316648676953</c:v>
                </c:pt>
                <c:pt idx="7">
                  <c:v>0.11941178250136862</c:v>
                </c:pt>
                <c:pt idx="8">
                  <c:v>0.13103118890311699</c:v>
                </c:pt>
                <c:pt idx="9">
                  <c:v>0.14256137409974806</c:v>
                </c:pt>
                <c:pt idx="10">
                  <c:v>0.15214650667796598</c:v>
                </c:pt>
                <c:pt idx="11">
                  <c:v>0.16432501886203785</c:v>
                </c:pt>
                <c:pt idx="12">
                  <c:v>0.17384696689322462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grad'!$BK$8:$BK$20</c:f>
              <c:numCache>
                <c:formatCode>General</c:formatCode>
                <c:ptCount val="13"/>
                <c:pt idx="0">
                  <c:v>7.6766787617582174E-3</c:v>
                </c:pt>
                <c:pt idx="1">
                  <c:v>1.5552719852525749E-2</c:v>
                </c:pt>
                <c:pt idx="2">
                  <c:v>2.3604527510945224E-2</c:v>
                </c:pt>
                <c:pt idx="3">
                  <c:v>3.1348985183954133E-2</c:v>
                </c:pt>
                <c:pt idx="4">
                  <c:v>4.8949718711723697E-2</c:v>
                </c:pt>
                <c:pt idx="5">
                  <c:v>7.0000000000000007E-2</c:v>
                </c:pt>
                <c:pt idx="6">
                  <c:v>9.2999999999999999E-2</c:v>
                </c:pt>
                <c:pt idx="7">
                  <c:v>0.11294398081771982</c:v>
                </c:pt>
                <c:pt idx="8">
                  <c:v>0.12448767173097301</c:v>
                </c:pt>
                <c:pt idx="9">
                  <c:v>0.13533195829013331</c:v>
                </c:pt>
                <c:pt idx="10">
                  <c:v>0.14602063738357174</c:v>
                </c:pt>
                <c:pt idx="11">
                  <c:v>0.15697147330648206</c:v>
                </c:pt>
                <c:pt idx="12">
                  <c:v>0.16710365948903078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grad'!$BL$8:$BL$20</c:f>
              <c:numCache>
                <c:formatCode>General</c:formatCode>
                <c:ptCount val="13"/>
                <c:pt idx="0">
                  <c:v>7.6006639244861722E-3</c:v>
                </c:pt>
                <c:pt idx="1">
                  <c:v>1.5239277792947235E-2</c:v>
                </c:pt>
                <c:pt idx="2">
                  <c:v>2.2892108748365139E-2</c:v>
                </c:pt>
                <c:pt idx="3">
                  <c:v>3.0692157793850174E-2</c:v>
                </c:pt>
                <c:pt idx="4">
                  <c:v>0.04</c:v>
                </c:pt>
                <c:pt idx="5">
                  <c:v>0.06</c:v>
                </c:pt>
                <c:pt idx="6">
                  <c:v>8.5443623807175698E-2</c:v>
                </c:pt>
                <c:pt idx="7">
                  <c:v>9.7599571897843795E-2</c:v>
                </c:pt>
                <c:pt idx="8">
                  <c:v>0.1088673782081117</c:v>
                </c:pt>
                <c:pt idx="9">
                  <c:v>0.11983317257361069</c:v>
                </c:pt>
                <c:pt idx="10">
                  <c:v>0.13060461993957384</c:v>
                </c:pt>
                <c:pt idx="11">
                  <c:v>0.14102168057293107</c:v>
                </c:pt>
                <c:pt idx="12">
                  <c:v>0.15185326250962966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'grad cu grad'!$AI$8:$AI$20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</c:numCache>
            </c:numRef>
          </c:xVal>
          <c:yVal>
            <c:numRef>
              <c:f>'grad cu grad'!$BM$8:$BM$20</c:f>
              <c:numCache>
                <c:formatCode>General</c:formatCode>
                <c:ptCount val="13"/>
                <c:pt idx="0">
                  <c:v>7.2912550426772922E-3</c:v>
                </c:pt>
                <c:pt idx="1">
                  <c:v>1.4740269627920702E-2</c:v>
                </c:pt>
                <c:pt idx="2">
                  <c:v>2.2389146597186736E-2</c:v>
                </c:pt>
                <c:pt idx="3">
                  <c:v>2.9986396592245758E-2</c:v>
                </c:pt>
                <c:pt idx="4">
                  <c:v>3.7499117600880413E-2</c:v>
                </c:pt>
                <c:pt idx="5">
                  <c:v>5.2044275147895697E-2</c:v>
                </c:pt>
                <c:pt idx="6">
                  <c:v>7.1643253186491965E-2</c:v>
                </c:pt>
                <c:pt idx="7">
                  <c:v>8.1650952025385401E-2</c:v>
                </c:pt>
                <c:pt idx="8">
                  <c:v>9.1735900814333263E-2</c:v>
                </c:pt>
                <c:pt idx="9">
                  <c:v>0.10260511906743321</c:v>
                </c:pt>
                <c:pt idx="10">
                  <c:v>0.11314699951267844</c:v>
                </c:pt>
                <c:pt idx="11">
                  <c:v>0.12235089348998188</c:v>
                </c:pt>
                <c:pt idx="12">
                  <c:v>0.13272882830706859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784"/>
        <c:axId val="73336320"/>
      </c:scatterChart>
      <c:valAx>
        <c:axId val="73334784"/>
        <c:scaling>
          <c:orientation val="minMax"/>
          <c:max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73336320"/>
        <c:crosses val="autoZero"/>
        <c:crossBetween val="midCat"/>
        <c:majorUnit val="0.2"/>
        <c:minorUnit val="0.2"/>
      </c:valAx>
      <c:valAx>
        <c:axId val="733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3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121</xdr:row>
      <xdr:rowOff>100011</xdr:rowOff>
    </xdr:from>
    <xdr:to>
      <xdr:col>17</xdr:col>
      <xdr:colOff>504824</xdr:colOff>
      <xdr:row>156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95250</xdr:colOff>
      <xdr:row>24</xdr:row>
      <xdr:rowOff>91166</xdr:rowOff>
    </xdr:from>
    <xdr:to>
      <xdr:col>59</xdr:col>
      <xdr:colOff>54428</xdr:colOff>
      <xdr:row>52</xdr:row>
      <xdr:rowOff>68034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20"/>
  <sheetViews>
    <sheetView topLeftCell="B25" workbookViewId="0">
      <selection activeCell="B11" sqref="B11"/>
    </sheetView>
  </sheetViews>
  <sheetFormatPr defaultRowHeight="14.4" x14ac:dyDescent="0.3"/>
  <sheetData>
    <row r="2" spans="2:25" ht="15" thickBot="1" x14ac:dyDescent="0.35"/>
    <row r="3" spans="2:25" ht="15" thickBot="1" x14ac:dyDescent="0.35">
      <c r="D3" s="11" t="s">
        <v>0</v>
      </c>
      <c r="E3" s="9" t="s">
        <v>1</v>
      </c>
      <c r="F3" s="7">
        <v>0</v>
      </c>
      <c r="G3" s="7">
        <v>5</v>
      </c>
      <c r="H3" s="7">
        <v>10</v>
      </c>
      <c r="I3" s="7">
        <v>15</v>
      </c>
      <c r="J3" s="7">
        <v>20</v>
      </c>
      <c r="K3" s="7">
        <v>25</v>
      </c>
      <c r="L3" s="8">
        <v>30</v>
      </c>
      <c r="N3" s="11" t="s">
        <v>0</v>
      </c>
      <c r="O3" s="9" t="s">
        <v>1</v>
      </c>
      <c r="P3" s="7">
        <v>0</v>
      </c>
      <c r="Q3" s="7">
        <v>1</v>
      </c>
      <c r="R3" s="7">
        <v>2</v>
      </c>
      <c r="S3" s="7">
        <v>3</v>
      </c>
      <c r="T3" s="7">
        <v>4</v>
      </c>
      <c r="U3" s="7">
        <v>5</v>
      </c>
      <c r="V3" s="8">
        <v>6</v>
      </c>
      <c r="W3" s="7">
        <v>7</v>
      </c>
      <c r="X3" s="8">
        <v>8</v>
      </c>
      <c r="Y3" s="7">
        <v>9</v>
      </c>
    </row>
    <row r="4" spans="2:25" x14ac:dyDescent="0.3">
      <c r="D4" s="12">
        <v>0.2</v>
      </c>
      <c r="E4" s="4" t="s">
        <v>2</v>
      </c>
      <c r="F4" s="3">
        <v>27.88</v>
      </c>
      <c r="G4" s="3">
        <v>26.5</v>
      </c>
      <c r="H4" s="3">
        <v>20.6</v>
      </c>
      <c r="I4" s="3">
        <v>12.44</v>
      </c>
      <c r="J4" s="3">
        <v>4.59</v>
      </c>
      <c r="K4" s="3">
        <v>3.34</v>
      </c>
      <c r="L4" s="3">
        <v>3.28</v>
      </c>
    </row>
    <row r="5" spans="2:25" x14ac:dyDescent="0.3">
      <c r="D5" s="12"/>
      <c r="E5" s="5" t="s">
        <v>3</v>
      </c>
      <c r="F5" s="2">
        <v>1.21</v>
      </c>
      <c r="G5" s="2">
        <v>1.1599999999999999</v>
      </c>
      <c r="H5" s="2">
        <v>0.91</v>
      </c>
      <c r="I5" s="2">
        <v>0.65</v>
      </c>
      <c r="J5" s="2">
        <v>0.48</v>
      </c>
      <c r="K5" s="2">
        <v>0.46</v>
      </c>
      <c r="L5" s="2">
        <v>0.47</v>
      </c>
    </row>
    <row r="6" spans="2:25" x14ac:dyDescent="0.3">
      <c r="D6" s="12"/>
      <c r="E6" s="5" t="s">
        <v>4</v>
      </c>
      <c r="F6" s="2">
        <v>139.39999999999998</v>
      </c>
      <c r="G6" s="2">
        <v>132.5</v>
      </c>
      <c r="H6" s="2">
        <v>103</v>
      </c>
      <c r="I6" s="2">
        <v>62.199999999999996</v>
      </c>
      <c r="J6" s="2">
        <v>22.95</v>
      </c>
      <c r="K6" s="2">
        <v>16.7</v>
      </c>
      <c r="L6" s="2">
        <v>16.399999999999999</v>
      </c>
    </row>
    <row r="7" spans="2:25" x14ac:dyDescent="0.3">
      <c r="D7" s="12"/>
      <c r="E7" s="5" t="s">
        <v>5</v>
      </c>
      <c r="F7" s="2">
        <f>F5/(0.2*0.2)</f>
        <v>30.249999999999993</v>
      </c>
      <c r="G7" s="2">
        <f t="shared" ref="G7:L7" si="0">G5/(0.2*0.2)</f>
        <v>28.999999999999993</v>
      </c>
      <c r="H7" s="2">
        <f t="shared" si="0"/>
        <v>22.749999999999996</v>
      </c>
      <c r="I7" s="2">
        <f t="shared" si="0"/>
        <v>16.249999999999996</v>
      </c>
      <c r="J7" s="2">
        <f t="shared" si="0"/>
        <v>11.999999999999996</v>
      </c>
      <c r="K7" s="2">
        <f t="shared" si="0"/>
        <v>11.499999999999998</v>
      </c>
      <c r="L7" s="2">
        <f t="shared" si="0"/>
        <v>11.749999999999996</v>
      </c>
    </row>
    <row r="8" spans="2:25" x14ac:dyDescent="0.3">
      <c r="D8" s="12"/>
      <c r="E8" s="5" t="s">
        <v>6</v>
      </c>
      <c r="F8" s="2">
        <f>SQRT((F6)^2-((F7)^2))</f>
        <v>136.0782771054954</v>
      </c>
      <c r="G8" s="2">
        <f t="shared" ref="G8:L8" si="1">SQRT((G6)^2-((G7)^2))</f>
        <v>129.28747039059894</v>
      </c>
      <c r="H8" s="2">
        <f t="shared" si="1"/>
        <v>100.45614714889278</v>
      </c>
      <c r="I8" s="2">
        <f t="shared" si="1"/>
        <v>60.039799300130909</v>
      </c>
      <c r="J8" s="2">
        <f t="shared" si="1"/>
        <v>19.562783544270996</v>
      </c>
      <c r="K8" s="2">
        <f t="shared" si="1"/>
        <v>12.109500402576483</v>
      </c>
      <c r="L8" s="2">
        <f t="shared" si="1"/>
        <v>11.441044532733891</v>
      </c>
    </row>
    <row r="9" spans="2:25" x14ac:dyDescent="0.3">
      <c r="D9" s="12"/>
      <c r="E9" s="5" t="s">
        <v>7</v>
      </c>
      <c r="F9" s="2">
        <f>F8/(2*3.14*50)</f>
        <v>0.43337030925317005</v>
      </c>
      <c r="G9" s="2">
        <f t="shared" ref="G9:L9" si="2">G8/(2*3.14*50)</f>
        <v>0.4117435362757928</v>
      </c>
      <c r="H9" s="2">
        <f t="shared" si="2"/>
        <v>0.31992403550602799</v>
      </c>
      <c r="I9" s="2">
        <f t="shared" si="2"/>
        <v>0.19120955191124495</v>
      </c>
      <c r="J9" s="2">
        <f t="shared" si="2"/>
        <v>6.2301858421245207E-2</v>
      </c>
      <c r="K9" s="2">
        <f t="shared" si="2"/>
        <v>3.8565287906294529E-2</v>
      </c>
      <c r="L9" s="2">
        <f t="shared" si="2"/>
        <v>3.6436447556477361E-2</v>
      </c>
    </row>
    <row r="10" spans="2:25" ht="15" thickBot="1" x14ac:dyDescent="0.35">
      <c r="B10">
        <f>F4/0.2</f>
        <v>139.39999999999998</v>
      </c>
      <c r="D10" s="13"/>
      <c r="E10" s="5" t="s">
        <v>8</v>
      </c>
      <c r="F10" s="2">
        <f>F9*0.2</f>
        <v>8.6674061850634018E-2</v>
      </c>
      <c r="G10" s="2">
        <f t="shared" ref="G10:L10" si="3">G9*0.2</f>
        <v>8.2348707255158568E-2</v>
      </c>
      <c r="H10" s="2">
        <f t="shared" si="3"/>
        <v>6.3984807101205604E-2</v>
      </c>
      <c r="I10" s="2">
        <f t="shared" si="3"/>
        <v>3.8241910382248993E-2</v>
      </c>
      <c r="J10" s="2">
        <f t="shared" si="3"/>
        <v>1.2460371684249042E-2</v>
      </c>
      <c r="K10" s="2">
        <f t="shared" si="3"/>
        <v>7.7130575812589062E-3</v>
      </c>
      <c r="L10" s="2">
        <f t="shared" si="3"/>
        <v>7.2872895112954727E-3</v>
      </c>
    </row>
    <row r="11" spans="2:25" ht="15" thickBot="1" x14ac:dyDescent="0.35">
      <c r="D11" s="1"/>
      <c r="E11" s="1"/>
      <c r="F11" s="1"/>
      <c r="G11" s="1"/>
      <c r="H11" s="1"/>
      <c r="I11" s="1"/>
      <c r="J11" s="1"/>
      <c r="K11" s="1"/>
      <c r="L11" s="1"/>
    </row>
    <row r="12" spans="2:25" ht="15" thickBot="1" x14ac:dyDescent="0.35">
      <c r="D12" s="11" t="s">
        <v>0</v>
      </c>
      <c r="E12" s="6" t="s">
        <v>1</v>
      </c>
      <c r="F12" s="7">
        <v>0</v>
      </c>
      <c r="G12" s="7">
        <v>5</v>
      </c>
      <c r="H12" s="7">
        <v>10</v>
      </c>
      <c r="I12" s="7">
        <v>15</v>
      </c>
      <c r="J12" s="7">
        <v>20</v>
      </c>
      <c r="K12" s="7">
        <v>25</v>
      </c>
      <c r="L12" s="8">
        <v>30</v>
      </c>
      <c r="N12" s="14"/>
      <c r="O12" s="14"/>
      <c r="P12" s="14"/>
      <c r="Q12" s="14"/>
      <c r="R12" s="14"/>
      <c r="S12" s="14"/>
      <c r="T12" s="14"/>
      <c r="U12" s="14"/>
      <c r="V12" s="14"/>
    </row>
    <row r="13" spans="2:25" x14ac:dyDescent="0.3">
      <c r="D13" s="12">
        <v>0.4</v>
      </c>
      <c r="E13" s="4" t="s">
        <v>2</v>
      </c>
      <c r="F13" s="3">
        <v>53.5</v>
      </c>
      <c r="G13" s="3">
        <v>50.4</v>
      </c>
      <c r="H13" s="3">
        <v>37.6</v>
      </c>
      <c r="I13" s="3">
        <v>24.11</v>
      </c>
      <c r="J13" s="3">
        <v>9.16</v>
      </c>
      <c r="K13" s="3">
        <v>6.6</v>
      </c>
      <c r="L13" s="3">
        <v>6.3</v>
      </c>
      <c r="N13" s="14">
        <v>0.2</v>
      </c>
      <c r="O13" s="14">
        <v>8.6674061850634018E-2</v>
      </c>
      <c r="P13" s="14">
        <v>8.2348707255158568E-2</v>
      </c>
      <c r="Q13" s="14">
        <v>6.3984807101205604E-2</v>
      </c>
      <c r="R13" s="14">
        <v>3.8241910382248993E-2</v>
      </c>
      <c r="S13" s="14">
        <v>1.2460371684249042E-2</v>
      </c>
      <c r="T13" s="14">
        <v>7.7130575812589062E-3</v>
      </c>
      <c r="U13" s="14">
        <v>7.2872895112954727E-3</v>
      </c>
      <c r="V13" s="14"/>
    </row>
    <row r="14" spans="2:25" x14ac:dyDescent="0.3">
      <c r="D14" s="12"/>
      <c r="E14" s="5" t="s">
        <v>3</v>
      </c>
      <c r="F14" s="2">
        <v>4</v>
      </c>
      <c r="G14" s="2">
        <v>3.8</v>
      </c>
      <c r="H14" s="2">
        <v>3</v>
      </c>
      <c r="I14" s="2">
        <v>2.2999999999999998</v>
      </c>
      <c r="J14" s="2">
        <v>1.8</v>
      </c>
      <c r="K14" s="2">
        <v>1.78</v>
      </c>
      <c r="L14" s="2">
        <v>1.7</v>
      </c>
      <c r="N14" s="14">
        <v>0.4</v>
      </c>
      <c r="O14" s="14">
        <v>0.16737933691971868</v>
      </c>
      <c r="P14" s="14">
        <v>0.15763237432298996</v>
      </c>
      <c r="Q14" s="14">
        <v>0.11733886165590686</v>
      </c>
      <c r="R14" s="14">
        <v>7.4567844970807692E-2</v>
      </c>
      <c r="S14" s="14">
        <v>2.5409063579524455E-2</v>
      </c>
      <c r="T14" s="14">
        <v>1.5522823552322984E-2</v>
      </c>
      <c r="U14" s="14">
        <v>1.4810629309972829E-2</v>
      </c>
      <c r="V14" s="14"/>
    </row>
    <row r="15" spans="2:25" x14ac:dyDescent="0.3">
      <c r="D15" s="12"/>
      <c r="E15" s="5" t="s">
        <v>4</v>
      </c>
      <c r="F15" s="2">
        <v>133.75</v>
      </c>
      <c r="G15" s="2">
        <v>125.99999999999999</v>
      </c>
      <c r="H15" s="2">
        <v>94</v>
      </c>
      <c r="I15" s="2">
        <v>60.274999999999999</v>
      </c>
      <c r="J15" s="2">
        <v>22.9</v>
      </c>
      <c r="K15" s="2">
        <v>16.499999999999996</v>
      </c>
      <c r="L15" s="2">
        <v>15.749999999999998</v>
      </c>
      <c r="N15" s="14">
        <v>0.6</v>
      </c>
      <c r="O15" s="14">
        <v>0.209601808606516</v>
      </c>
      <c r="P15" s="14">
        <v>0.19823759978725158</v>
      </c>
      <c r="Q15" s="14">
        <v>0.1561234792550403</v>
      </c>
      <c r="R15" s="14">
        <v>9.7547700807203389E-2</v>
      </c>
      <c r="S15" s="14">
        <v>4.0992765219804668E-2</v>
      </c>
      <c r="T15" s="14">
        <v>2.4037496084023825E-2</v>
      </c>
      <c r="U15" s="14">
        <v>2.2272602138878075E-2</v>
      </c>
      <c r="V15" s="14"/>
    </row>
    <row r="16" spans="2:25" x14ac:dyDescent="0.3">
      <c r="D16" s="12"/>
      <c r="E16" s="5" t="s">
        <v>5</v>
      </c>
      <c r="F16" s="2">
        <f>F14/(0.4*0.4)</f>
        <v>24.999999999999996</v>
      </c>
      <c r="G16" s="2">
        <f t="shared" ref="G16:L16" si="4">G14/(0.4*0.4)</f>
        <v>23.749999999999993</v>
      </c>
      <c r="H16" s="2">
        <f t="shared" si="4"/>
        <v>18.749999999999996</v>
      </c>
      <c r="I16" s="2">
        <f t="shared" si="4"/>
        <v>14.374999999999996</v>
      </c>
      <c r="J16" s="2">
        <f t="shared" si="4"/>
        <v>11.249999999999998</v>
      </c>
      <c r="K16" s="2">
        <f t="shared" si="4"/>
        <v>11.124999999999998</v>
      </c>
      <c r="L16" s="2">
        <f t="shared" si="4"/>
        <v>10.624999999999998</v>
      </c>
      <c r="N16" s="14">
        <v>0.8</v>
      </c>
      <c r="O16" s="14">
        <v>0.2408117181149706</v>
      </c>
      <c r="P16" s="14">
        <v>0.22767421036818716</v>
      </c>
      <c r="Q16" s="14">
        <v>0.17823579238618981</v>
      </c>
      <c r="R16" s="14">
        <v>0.11620265889120059</v>
      </c>
      <c r="S16" s="14">
        <v>5.4938792868097532E-2</v>
      </c>
      <c r="T16" s="14">
        <v>3.1262143163842113E-2</v>
      </c>
      <c r="U16" s="14">
        <v>3.01202801635529E-2</v>
      </c>
      <c r="V16" s="14"/>
    </row>
    <row r="17" spans="4:22" x14ac:dyDescent="0.3">
      <c r="D17" s="12"/>
      <c r="E17" s="5" t="s">
        <v>6</v>
      </c>
      <c r="F17" s="2">
        <f>SQRT((F15)^2-((F16)^2))</f>
        <v>131.39277948197915</v>
      </c>
      <c r="G17" s="2">
        <f t="shared" ref="G17:L17" si="5">SQRT((G15)^2-((G16)^2))</f>
        <v>123.74141384354712</v>
      </c>
      <c r="H17" s="2">
        <f t="shared" si="5"/>
        <v>92.111006399886875</v>
      </c>
      <c r="I17" s="2">
        <f t="shared" si="5"/>
        <v>58.535758302084034</v>
      </c>
      <c r="J17" s="2">
        <f t="shared" si="5"/>
        <v>19.946114909926695</v>
      </c>
      <c r="K17" s="2">
        <f t="shared" si="5"/>
        <v>12.185416488573543</v>
      </c>
      <c r="L17" s="2">
        <f t="shared" si="5"/>
        <v>11.626344008328671</v>
      </c>
      <c r="N17" s="14">
        <v>1</v>
      </c>
      <c r="O17" s="14">
        <v>0.26594606869212656</v>
      </c>
      <c r="P17" s="14">
        <v>0.25710027566403182</v>
      </c>
      <c r="Q17" s="14">
        <v>0.20737913521945775</v>
      </c>
      <c r="R17" s="14">
        <v>0.13220396956807526</v>
      </c>
      <c r="S17" s="14">
        <v>6.2811841213651368E-2</v>
      </c>
      <c r="T17" s="14">
        <v>3.9681950391886406E-2</v>
      </c>
      <c r="U17" s="14">
        <v>3.6791917295832512E-2</v>
      </c>
      <c r="V17" s="14"/>
    </row>
    <row r="18" spans="4:22" x14ac:dyDescent="0.3">
      <c r="D18" s="12"/>
      <c r="E18" s="5" t="s">
        <v>7</v>
      </c>
      <c r="F18" s="2">
        <f>F17/(2*3.14*50)</f>
        <v>0.41844834229929667</v>
      </c>
      <c r="G18" s="2">
        <f t="shared" ref="G18:L18" si="6">G17/(2*3.14*50)</f>
        <v>0.39408093580747489</v>
      </c>
      <c r="H18" s="2">
        <f t="shared" si="6"/>
        <v>0.29334715413976714</v>
      </c>
      <c r="I18" s="2">
        <f t="shared" si="6"/>
        <v>0.18641961242701921</v>
      </c>
      <c r="J18" s="2">
        <f t="shared" si="6"/>
        <v>6.3522658948811137E-2</v>
      </c>
      <c r="K18" s="2">
        <f t="shared" si="6"/>
        <v>3.880705888080746E-2</v>
      </c>
      <c r="L18" s="2">
        <f t="shared" si="6"/>
        <v>3.702657327493207E-2</v>
      </c>
      <c r="N18" s="14">
        <v>1.2</v>
      </c>
      <c r="O18" s="14">
        <v>0.28325596211588777</v>
      </c>
      <c r="P18" s="14">
        <v>0.27014221574774044</v>
      </c>
      <c r="Q18" s="14">
        <v>0.22950899510561759</v>
      </c>
      <c r="R18" s="14">
        <v>0.1561447264374686</v>
      </c>
      <c r="S18" s="14">
        <v>7.9355548157243133E-2</v>
      </c>
      <c r="T18" s="14">
        <v>4.7043264202929529E-2</v>
      </c>
      <c r="U18" s="14">
        <v>4.4670093997542563E-2</v>
      </c>
      <c r="V18" s="14"/>
    </row>
    <row r="19" spans="4:22" ht="15" thickBot="1" x14ac:dyDescent="0.35">
      <c r="D19" s="13"/>
      <c r="E19" s="5" t="s">
        <v>8</v>
      </c>
      <c r="F19" s="2">
        <f>F18*0.4</f>
        <v>0.16737933691971868</v>
      </c>
      <c r="G19" s="2">
        <f t="shared" ref="G19:L19" si="7">G18*0.4</f>
        <v>0.15763237432298996</v>
      </c>
      <c r="H19" s="2">
        <f t="shared" si="7"/>
        <v>0.11733886165590686</v>
      </c>
      <c r="I19" s="2">
        <f t="shared" si="7"/>
        <v>7.4567844970807692E-2</v>
      </c>
      <c r="J19" s="2">
        <f t="shared" si="7"/>
        <v>2.5409063579524455E-2</v>
      </c>
      <c r="K19" s="2">
        <f t="shared" si="7"/>
        <v>1.5522823552322984E-2</v>
      </c>
      <c r="L19" s="2">
        <f t="shared" si="7"/>
        <v>1.4810629309972829E-2</v>
      </c>
      <c r="N19" s="14">
        <v>1.4</v>
      </c>
      <c r="O19" s="14">
        <v>0.29604472287361672</v>
      </c>
      <c r="P19" s="14">
        <v>0.28545055216806586</v>
      </c>
      <c r="Q19" s="14">
        <v>0.25375511598946576</v>
      </c>
      <c r="R19" s="14">
        <v>0.17752357694702017</v>
      </c>
      <c r="S19" s="14">
        <v>0.10154359937493226</v>
      </c>
      <c r="T19" s="14">
        <v>5.4227225953527913E-2</v>
      </c>
      <c r="U19" s="14">
        <v>4.9323074971575516E-2</v>
      </c>
      <c r="V19" s="14"/>
    </row>
    <row r="20" spans="4:22" ht="15" thickBot="1" x14ac:dyDescent="0.35">
      <c r="D20" s="1"/>
      <c r="E20" s="1"/>
      <c r="F20" s="1"/>
      <c r="G20" s="1"/>
      <c r="H20" s="1"/>
      <c r="I20" s="1"/>
      <c r="J20" s="1"/>
      <c r="K20" s="1"/>
      <c r="L20" s="1"/>
      <c r="N20" s="14">
        <v>1.6</v>
      </c>
      <c r="O20" s="14">
        <v>0.30956359818435475</v>
      </c>
      <c r="P20" s="14">
        <v>0.30124779380965361</v>
      </c>
      <c r="Q20" s="14">
        <v>0.27248847603669801</v>
      </c>
      <c r="R20" s="14">
        <v>0.19815373494083033</v>
      </c>
      <c r="S20" s="14">
        <v>0.11471335811314881</v>
      </c>
      <c r="T20" s="14">
        <v>6.5315442897649109E-2</v>
      </c>
      <c r="U20" s="14">
        <v>5.9287731250689882E-2</v>
      </c>
      <c r="V20" s="14"/>
    </row>
    <row r="21" spans="4:22" ht="15" thickBot="1" x14ac:dyDescent="0.35">
      <c r="D21" s="11" t="s">
        <v>0</v>
      </c>
      <c r="E21" s="9" t="s">
        <v>1</v>
      </c>
      <c r="F21" s="7">
        <v>0</v>
      </c>
      <c r="G21" s="7">
        <v>5</v>
      </c>
      <c r="H21" s="7">
        <v>10</v>
      </c>
      <c r="I21" s="7">
        <v>15</v>
      </c>
      <c r="J21" s="7">
        <v>20</v>
      </c>
      <c r="K21" s="7">
        <v>25</v>
      </c>
      <c r="L21" s="8">
        <v>30</v>
      </c>
      <c r="N21" s="14">
        <v>1.8</v>
      </c>
      <c r="O21" s="14">
        <v>0.31653016958567554</v>
      </c>
      <c r="P21" s="14">
        <v>0.31047280527271182</v>
      </c>
      <c r="Q21" s="14">
        <v>0.28949485552258469</v>
      </c>
      <c r="R21" s="14">
        <v>0.23064672611701345</v>
      </c>
      <c r="S21" s="14">
        <v>0.15977329622581979</v>
      </c>
      <c r="T21" s="14">
        <v>6.9474213894096595E-2</v>
      </c>
      <c r="U21" s="14">
        <v>6.7091145809837993E-2</v>
      </c>
      <c r="V21" s="14"/>
    </row>
    <row r="22" spans="4:22" x14ac:dyDescent="0.3">
      <c r="D22" s="12">
        <v>0.6</v>
      </c>
      <c r="E22" s="4" t="s">
        <v>2</v>
      </c>
      <c r="F22" s="3">
        <v>66.900000000000006</v>
      </c>
      <c r="G22" s="3">
        <v>63.3</v>
      </c>
      <c r="H22" s="3">
        <v>50.1</v>
      </c>
      <c r="I22" s="3">
        <v>31.7</v>
      </c>
      <c r="J22" s="3">
        <v>14.45</v>
      </c>
      <c r="K22" s="3">
        <v>9.9499999999999993</v>
      </c>
      <c r="L22" s="3">
        <v>9.48</v>
      </c>
      <c r="N22" s="14">
        <v>2</v>
      </c>
      <c r="O22" s="14">
        <v>0.3220735371639713</v>
      </c>
      <c r="P22" s="14">
        <v>0.32054594970209921</v>
      </c>
      <c r="Q22" s="14">
        <v>0.3033352139438108</v>
      </c>
      <c r="R22" s="14">
        <v>0.24623189733996209</v>
      </c>
      <c r="S22" s="14">
        <v>0.17435804023843834</v>
      </c>
      <c r="T22" s="14">
        <v>7.8163143858808654E-2</v>
      </c>
      <c r="U22" s="14">
        <v>7.4252328258823372E-2</v>
      </c>
      <c r="V22" s="14"/>
    </row>
    <row r="23" spans="4:22" x14ac:dyDescent="0.3">
      <c r="D23" s="12"/>
      <c r="E23" s="5" t="s">
        <v>3</v>
      </c>
      <c r="F23" s="2">
        <v>7.2</v>
      </c>
      <c r="G23" s="2">
        <v>6.9</v>
      </c>
      <c r="H23" s="2">
        <v>6.2</v>
      </c>
      <c r="I23" s="2">
        <v>4.9000000000000004</v>
      </c>
      <c r="J23" s="2">
        <v>3.94</v>
      </c>
      <c r="K23" s="2">
        <v>3.89</v>
      </c>
      <c r="L23" s="2">
        <v>3.84</v>
      </c>
      <c r="N23" s="14">
        <v>2.2000000000000002</v>
      </c>
      <c r="O23" s="14">
        <v>0.33024574136255003</v>
      </c>
      <c r="P23" s="14">
        <v>0.32898628178635281</v>
      </c>
      <c r="Q23" s="14">
        <v>0.30525506230564392</v>
      </c>
      <c r="R23" s="14">
        <v>0.22850572452812429</v>
      </c>
      <c r="S23" s="14">
        <v>0.17945101727739213</v>
      </c>
      <c r="T23" s="14">
        <v>9.5254768226350511E-2</v>
      </c>
      <c r="U23" s="14">
        <v>8.3220833789951196E-2</v>
      </c>
      <c r="V23" s="14"/>
    </row>
    <row r="24" spans="4:22" x14ac:dyDescent="0.3">
      <c r="D24" s="12"/>
      <c r="E24" s="5" t="s">
        <v>4</v>
      </c>
      <c r="F24" s="2">
        <v>111.50000000000001</v>
      </c>
      <c r="G24" s="2">
        <v>105.5</v>
      </c>
      <c r="H24" s="2">
        <v>83.5</v>
      </c>
      <c r="I24" s="2">
        <v>52.833333333333336</v>
      </c>
      <c r="J24" s="2">
        <v>24.083333333333332</v>
      </c>
      <c r="K24" s="2">
        <v>16.583333333333332</v>
      </c>
      <c r="L24" s="2">
        <v>15.8</v>
      </c>
      <c r="N24" s="14">
        <v>2.4</v>
      </c>
      <c r="O24" s="14">
        <v>0.3356002177572151</v>
      </c>
      <c r="P24" s="14">
        <v>0.33440572114578532</v>
      </c>
      <c r="Q24" s="14">
        <v>0.31668606897143314</v>
      </c>
      <c r="R24" s="14">
        <v>0.24617262174409058</v>
      </c>
      <c r="S24" s="14">
        <v>0.19451856139687215</v>
      </c>
      <c r="T24" s="14">
        <v>0.10367892967834805</v>
      </c>
      <c r="U24" s="14">
        <v>9.0457618002095272E-2</v>
      </c>
      <c r="V24" s="14"/>
    </row>
    <row r="25" spans="4:22" x14ac:dyDescent="0.3">
      <c r="D25" s="12"/>
      <c r="E25" s="5" t="s">
        <v>5</v>
      </c>
      <c r="F25" s="2">
        <f>F23/(0.6*0.6)</f>
        <v>20</v>
      </c>
      <c r="G25" s="2">
        <f t="shared" ref="G25:L25" si="8">G23/(0.6*0.6)</f>
        <v>19.166666666666668</v>
      </c>
      <c r="H25" s="2">
        <f t="shared" si="8"/>
        <v>17.222222222222225</v>
      </c>
      <c r="I25" s="2">
        <f t="shared" si="8"/>
        <v>13.611111111111112</v>
      </c>
      <c r="J25" s="2">
        <f t="shared" si="8"/>
        <v>10.944444444444445</v>
      </c>
      <c r="K25" s="2">
        <f t="shared" si="8"/>
        <v>10.805555555555557</v>
      </c>
      <c r="L25" s="2">
        <f t="shared" si="8"/>
        <v>10.666666666666666</v>
      </c>
      <c r="N25" s="14"/>
      <c r="O25" s="14"/>
      <c r="P25" s="14"/>
      <c r="Q25" s="14"/>
      <c r="R25" s="14"/>
      <c r="S25" s="14"/>
      <c r="T25" s="14"/>
      <c r="U25" s="14"/>
      <c r="V25" s="14"/>
    </row>
    <row r="26" spans="4:22" x14ac:dyDescent="0.3">
      <c r="D26" s="12"/>
      <c r="E26" s="5" t="s">
        <v>6</v>
      </c>
      <c r="F26" s="2">
        <f>SQRT((F24)^2-((F25)^2))</f>
        <v>109.69161317074338</v>
      </c>
      <c r="G26" s="2">
        <f t="shared" ref="G26:L26" si="9">SQRT((G24)^2-((G25)^2))</f>
        <v>103.74434388866166</v>
      </c>
      <c r="H26" s="2">
        <f t="shared" si="9"/>
        <v>81.704620810137754</v>
      </c>
      <c r="I26" s="2">
        <f t="shared" si="9"/>
        <v>51.049963422436441</v>
      </c>
      <c r="J26" s="2">
        <f t="shared" si="9"/>
        <v>21.452880465031111</v>
      </c>
      <c r="K26" s="2">
        <f t="shared" si="9"/>
        <v>12.579622950639134</v>
      </c>
      <c r="L26" s="2">
        <f t="shared" si="9"/>
        <v>11.655995119346192</v>
      </c>
      <c r="N26" s="14"/>
      <c r="O26" s="14"/>
      <c r="P26" s="14"/>
      <c r="Q26" s="14"/>
      <c r="R26" s="14"/>
      <c r="S26" s="14"/>
      <c r="T26" s="14"/>
      <c r="U26" s="14"/>
      <c r="V26" s="14"/>
    </row>
    <row r="27" spans="4:22" x14ac:dyDescent="0.3">
      <c r="D27" s="12"/>
      <c r="E27" s="5" t="s">
        <v>7</v>
      </c>
      <c r="F27" s="2">
        <f>F26/(2*3.14*50)</f>
        <v>0.34933634767752669</v>
      </c>
      <c r="G27" s="2">
        <f t="shared" ref="G27:L27" si="10">G26/(2*3.14*50)</f>
        <v>0.33039599964541932</v>
      </c>
      <c r="H27" s="2">
        <f t="shared" si="10"/>
        <v>0.2602057987584005</v>
      </c>
      <c r="I27" s="2">
        <f t="shared" si="10"/>
        <v>0.16257950134533899</v>
      </c>
      <c r="J27" s="2">
        <f t="shared" si="10"/>
        <v>6.8321275366341111E-2</v>
      </c>
      <c r="K27" s="2">
        <f t="shared" si="10"/>
        <v>4.006249347337304E-2</v>
      </c>
      <c r="L27" s="2">
        <f t="shared" si="10"/>
        <v>3.7121003564796792E-2</v>
      </c>
    </row>
    <row r="28" spans="4:22" ht="15" thickBot="1" x14ac:dyDescent="0.35">
      <c r="D28" s="13"/>
      <c r="E28" s="10" t="s">
        <v>8</v>
      </c>
      <c r="F28" s="2">
        <f>F27*0.6</f>
        <v>0.209601808606516</v>
      </c>
      <c r="G28" s="2">
        <f t="shared" ref="G28:L28" si="11">G27*0.6</f>
        <v>0.19823759978725158</v>
      </c>
      <c r="H28" s="2">
        <f t="shared" si="11"/>
        <v>0.1561234792550403</v>
      </c>
      <c r="I28" s="2">
        <f t="shared" si="11"/>
        <v>9.7547700807203389E-2</v>
      </c>
      <c r="J28" s="2">
        <f t="shared" si="11"/>
        <v>4.0992765219804668E-2</v>
      </c>
      <c r="K28" s="2">
        <f t="shared" si="11"/>
        <v>2.4037496084023825E-2</v>
      </c>
      <c r="L28" s="2">
        <f t="shared" si="11"/>
        <v>2.2272602138878075E-2</v>
      </c>
    </row>
    <row r="30" spans="4:22" ht="15" thickBot="1" x14ac:dyDescent="0.35">
      <c r="D30" s="1"/>
      <c r="E30" s="1"/>
      <c r="F30" s="1"/>
      <c r="G30" s="1"/>
      <c r="H30" s="1"/>
      <c r="I30" s="1"/>
      <c r="J30" s="1"/>
      <c r="K30" s="1"/>
      <c r="L30" s="1"/>
    </row>
    <row r="31" spans="4:22" ht="15" thickBot="1" x14ac:dyDescent="0.35">
      <c r="D31" s="11" t="s">
        <v>0</v>
      </c>
      <c r="E31" s="9" t="s">
        <v>1</v>
      </c>
      <c r="F31" s="7">
        <v>0</v>
      </c>
      <c r="G31" s="7">
        <v>5</v>
      </c>
      <c r="H31" s="7">
        <v>10</v>
      </c>
      <c r="I31" s="7">
        <v>15</v>
      </c>
      <c r="J31" s="7">
        <v>20</v>
      </c>
      <c r="K31" s="7">
        <v>25</v>
      </c>
      <c r="L31" s="8">
        <v>30</v>
      </c>
    </row>
    <row r="32" spans="4:22" x14ac:dyDescent="0.3">
      <c r="D32" s="12">
        <v>0.8</v>
      </c>
      <c r="E32" s="4" t="s">
        <v>2</v>
      </c>
      <c r="F32" s="3">
        <v>76.900000000000006</v>
      </c>
      <c r="G32" s="3">
        <v>72.8</v>
      </c>
      <c r="H32" s="3">
        <v>57.4</v>
      </c>
      <c r="I32" s="3">
        <v>37.9</v>
      </c>
      <c r="J32" s="3">
        <v>19.36</v>
      </c>
      <c r="K32" s="3">
        <v>13.15</v>
      </c>
      <c r="L32" s="3">
        <v>12.8</v>
      </c>
    </row>
    <row r="33" spans="4:12" x14ac:dyDescent="0.3">
      <c r="D33" s="12"/>
      <c r="E33" s="5" t="s">
        <v>3</v>
      </c>
      <c r="F33" s="2">
        <v>11.2</v>
      </c>
      <c r="G33" s="2">
        <v>11</v>
      </c>
      <c r="H33" s="2">
        <v>10.199999999999999</v>
      </c>
      <c r="I33" s="2">
        <v>8.1999999999999993</v>
      </c>
      <c r="J33" s="2">
        <v>7.03</v>
      </c>
      <c r="K33" s="2">
        <v>7</v>
      </c>
      <c r="L33" s="2">
        <v>6.9</v>
      </c>
    </row>
    <row r="34" spans="4:12" x14ac:dyDescent="0.3">
      <c r="D34" s="12"/>
      <c r="E34" s="5" t="s">
        <v>4</v>
      </c>
      <c r="F34" s="2">
        <v>96.125</v>
      </c>
      <c r="G34" s="2">
        <v>90.999999999999986</v>
      </c>
      <c r="H34" s="2">
        <v>71.75</v>
      </c>
      <c r="I34" s="2">
        <v>47.374999999999993</v>
      </c>
      <c r="J34" s="2">
        <v>24.2</v>
      </c>
      <c r="K34" s="2">
        <v>16.4375</v>
      </c>
      <c r="L34" s="2">
        <v>16</v>
      </c>
    </row>
    <row r="35" spans="4:12" x14ac:dyDescent="0.3">
      <c r="D35" s="12"/>
      <c r="E35" s="5" t="s">
        <v>5</v>
      </c>
      <c r="F35" s="2">
        <f>F33/(0.8*0.8)</f>
        <v>17.499999999999996</v>
      </c>
      <c r="G35" s="2">
        <f t="shared" ref="G35:L35" si="12">G33/(0.8*0.8)</f>
        <v>17.187499999999996</v>
      </c>
      <c r="H35" s="2">
        <f t="shared" si="12"/>
        <v>15.937499999999996</v>
      </c>
      <c r="I35" s="2">
        <f t="shared" si="12"/>
        <v>12.812499999999996</v>
      </c>
      <c r="J35" s="2">
        <f t="shared" si="12"/>
        <v>10.984374999999998</v>
      </c>
      <c r="K35" s="2">
        <f t="shared" si="12"/>
        <v>10.937499999999998</v>
      </c>
      <c r="L35" s="2">
        <f t="shared" si="12"/>
        <v>10.781249999999998</v>
      </c>
    </row>
    <row r="36" spans="4:12" x14ac:dyDescent="0.3">
      <c r="D36" s="12"/>
      <c r="E36" s="5" t="s">
        <v>6</v>
      </c>
      <c r="F36" s="2">
        <f>SQRT((F34)^2-((F35)^2))</f>
        <v>94.518599360125947</v>
      </c>
      <c r="G36" s="2">
        <f t="shared" ref="G36:L36" si="13">SQRT((G34)^2-((G35)^2))</f>
        <v>89.362127569513461</v>
      </c>
      <c r="H36" s="2">
        <f t="shared" si="13"/>
        <v>69.957548511579503</v>
      </c>
      <c r="I36" s="2">
        <f t="shared" si="13"/>
        <v>45.60954361479623</v>
      </c>
      <c r="J36" s="2">
        <f t="shared" si="13"/>
        <v>21.563476200728282</v>
      </c>
      <c r="K36" s="2">
        <f t="shared" si="13"/>
        <v>12.270391191808029</v>
      </c>
      <c r="L36" s="2">
        <f t="shared" si="13"/>
        <v>11.822209964194514</v>
      </c>
    </row>
    <row r="37" spans="4:12" x14ac:dyDescent="0.3">
      <c r="D37" s="12"/>
      <c r="E37" s="5" t="s">
        <v>7</v>
      </c>
      <c r="F37" s="2">
        <f>F36/(2*3.14*50)</f>
        <v>0.30101464764371322</v>
      </c>
      <c r="G37" s="2">
        <f t="shared" ref="G37:L37" si="14">G36/(2*3.14*50)</f>
        <v>0.28459276296023395</v>
      </c>
      <c r="H37" s="2">
        <f t="shared" si="14"/>
        <v>0.22279474048273726</v>
      </c>
      <c r="I37" s="2">
        <f t="shared" si="14"/>
        <v>0.14525332361400073</v>
      </c>
      <c r="J37" s="2">
        <f t="shared" si="14"/>
        <v>6.8673491085121913E-2</v>
      </c>
      <c r="K37" s="2">
        <f t="shared" si="14"/>
        <v>3.9077678954802637E-2</v>
      </c>
      <c r="L37" s="2">
        <f t="shared" si="14"/>
        <v>3.7650350204441123E-2</v>
      </c>
    </row>
    <row r="38" spans="4:12" ht="15" thickBot="1" x14ac:dyDescent="0.35">
      <c r="D38" s="13"/>
      <c r="E38" s="5" t="s">
        <v>8</v>
      </c>
      <c r="F38" s="2">
        <f>F37*0.8</f>
        <v>0.2408117181149706</v>
      </c>
      <c r="G38" s="2">
        <f t="shared" ref="G38:L38" si="15">G37*0.8</f>
        <v>0.22767421036818716</v>
      </c>
      <c r="H38" s="2">
        <f t="shared" si="15"/>
        <v>0.17823579238618981</v>
      </c>
      <c r="I38" s="2">
        <f t="shared" si="15"/>
        <v>0.11620265889120059</v>
      </c>
      <c r="J38" s="2">
        <f t="shared" si="15"/>
        <v>5.4938792868097532E-2</v>
      </c>
      <c r="K38" s="2">
        <f t="shared" si="15"/>
        <v>3.1262143163842113E-2</v>
      </c>
      <c r="L38" s="2">
        <f t="shared" si="15"/>
        <v>3.01202801635529E-2</v>
      </c>
    </row>
    <row r="39" spans="4:12" ht="15" thickBot="1" x14ac:dyDescent="0.35">
      <c r="D39" s="1"/>
      <c r="E39" s="1"/>
      <c r="F39" s="1"/>
      <c r="G39" s="1"/>
      <c r="H39" s="1"/>
      <c r="I39" s="1"/>
      <c r="J39" s="1"/>
      <c r="K39" s="1"/>
      <c r="L39" s="1"/>
    </row>
    <row r="40" spans="4:12" ht="15" thickBot="1" x14ac:dyDescent="0.35">
      <c r="D40" s="11" t="s">
        <v>0</v>
      </c>
      <c r="E40" s="6" t="s">
        <v>1</v>
      </c>
      <c r="F40" s="7">
        <v>0</v>
      </c>
      <c r="G40" s="7">
        <v>5</v>
      </c>
      <c r="H40" s="7">
        <v>10</v>
      </c>
      <c r="I40" s="7">
        <v>15</v>
      </c>
      <c r="J40" s="7">
        <v>20</v>
      </c>
      <c r="K40" s="7">
        <v>25</v>
      </c>
      <c r="L40" s="8">
        <v>30</v>
      </c>
    </row>
    <row r="41" spans="4:12" x14ac:dyDescent="0.3">
      <c r="D41" s="12">
        <v>1</v>
      </c>
      <c r="E41" s="4" t="s">
        <v>2</v>
      </c>
      <c r="F41" s="3">
        <v>85.2</v>
      </c>
      <c r="G41" s="3">
        <v>82.5</v>
      </c>
      <c r="H41" s="3">
        <v>66.8</v>
      </c>
      <c r="I41" s="3">
        <v>43.5</v>
      </c>
      <c r="J41" s="3">
        <v>22.52</v>
      </c>
      <c r="K41" s="3">
        <v>16.45</v>
      </c>
      <c r="L41" s="3">
        <v>15.89</v>
      </c>
    </row>
    <row r="42" spans="4:12" x14ac:dyDescent="0.3">
      <c r="D42" s="12"/>
      <c r="E42" s="5" t="s">
        <v>3</v>
      </c>
      <c r="F42" s="2">
        <v>16.899999999999999</v>
      </c>
      <c r="G42" s="2">
        <v>17</v>
      </c>
      <c r="H42" s="2">
        <v>14.9</v>
      </c>
      <c r="I42" s="2">
        <v>13</v>
      </c>
      <c r="J42" s="2">
        <v>10.87</v>
      </c>
      <c r="K42" s="2">
        <v>10.74</v>
      </c>
      <c r="L42" s="2">
        <v>10.91</v>
      </c>
    </row>
    <row r="43" spans="4:12" x14ac:dyDescent="0.3">
      <c r="D43" s="12"/>
      <c r="E43" s="5" t="s">
        <v>4</v>
      </c>
      <c r="F43" s="2">
        <v>85.2</v>
      </c>
      <c r="G43" s="2">
        <v>82.5</v>
      </c>
      <c r="H43" s="2">
        <v>66.8</v>
      </c>
      <c r="I43" s="2">
        <v>43.5</v>
      </c>
      <c r="J43" s="2">
        <v>22.52</v>
      </c>
      <c r="K43" s="2">
        <v>16.45</v>
      </c>
      <c r="L43" s="2">
        <v>15.89</v>
      </c>
    </row>
    <row r="44" spans="4:12" x14ac:dyDescent="0.3">
      <c r="D44" s="12"/>
      <c r="E44" s="5" t="s">
        <v>5</v>
      </c>
      <c r="F44" s="2">
        <f>F42</f>
        <v>16.899999999999999</v>
      </c>
      <c r="G44" s="2">
        <f t="shared" ref="G44:L44" si="16">G42</f>
        <v>17</v>
      </c>
      <c r="H44" s="2">
        <f t="shared" si="16"/>
        <v>14.9</v>
      </c>
      <c r="I44" s="2">
        <f t="shared" si="16"/>
        <v>13</v>
      </c>
      <c r="J44" s="2">
        <f t="shared" si="16"/>
        <v>10.87</v>
      </c>
      <c r="K44" s="2">
        <f t="shared" si="16"/>
        <v>10.74</v>
      </c>
      <c r="L44" s="2">
        <f t="shared" si="16"/>
        <v>10.91</v>
      </c>
    </row>
    <row r="45" spans="4:12" x14ac:dyDescent="0.3">
      <c r="D45" s="12"/>
      <c r="E45" s="5" t="s">
        <v>6</v>
      </c>
      <c r="F45" s="2">
        <f>SQRT((F43)^2-((F44)^2))</f>
        <v>83.507065569327736</v>
      </c>
      <c r="G45" s="2">
        <f t="shared" ref="G45:L45" si="17">SQRT((G43)^2-((G44)^2))</f>
        <v>80.729486558505997</v>
      </c>
      <c r="H45" s="2">
        <f t="shared" si="17"/>
        <v>65.117048458909736</v>
      </c>
      <c r="I45" s="2">
        <f t="shared" si="17"/>
        <v>41.512046444375635</v>
      </c>
      <c r="J45" s="2">
        <f t="shared" si="17"/>
        <v>19.722918141086527</v>
      </c>
      <c r="K45" s="2">
        <f t="shared" si="17"/>
        <v>12.460132423052331</v>
      </c>
      <c r="L45" s="2">
        <f t="shared" si="17"/>
        <v>11.552662030891408</v>
      </c>
    </row>
    <row r="46" spans="4:12" x14ac:dyDescent="0.3">
      <c r="D46" s="12"/>
      <c r="E46" s="5" t="s">
        <v>7</v>
      </c>
      <c r="F46" s="2">
        <f>F45/(2*3.14*50)</f>
        <v>0.26594606869212656</v>
      </c>
      <c r="G46" s="2">
        <f t="shared" ref="G46:L46" si="18">G45/(2*3.14*50)</f>
        <v>0.25710027566403182</v>
      </c>
      <c r="H46" s="2">
        <f t="shared" si="18"/>
        <v>0.20737913521945775</v>
      </c>
      <c r="I46" s="2">
        <f t="shared" si="18"/>
        <v>0.13220396956807526</v>
      </c>
      <c r="J46" s="2">
        <f t="shared" si="18"/>
        <v>6.2811841213651368E-2</v>
      </c>
      <c r="K46" s="2">
        <f t="shared" si="18"/>
        <v>3.9681950391886406E-2</v>
      </c>
      <c r="L46" s="2">
        <f t="shared" si="18"/>
        <v>3.6791917295832512E-2</v>
      </c>
    </row>
    <row r="47" spans="4:12" ht="15" thickBot="1" x14ac:dyDescent="0.35">
      <c r="D47" s="13"/>
      <c r="E47" s="5" t="s">
        <v>8</v>
      </c>
      <c r="F47" s="2">
        <f>F46</f>
        <v>0.26594606869212656</v>
      </c>
      <c r="G47" s="2">
        <f t="shared" ref="G47:L47" si="19">G46</f>
        <v>0.25710027566403182</v>
      </c>
      <c r="H47" s="2">
        <f t="shared" si="19"/>
        <v>0.20737913521945775</v>
      </c>
      <c r="I47" s="2">
        <f t="shared" si="19"/>
        <v>0.13220396956807526</v>
      </c>
      <c r="J47" s="2">
        <f t="shared" si="19"/>
        <v>6.2811841213651368E-2</v>
      </c>
      <c r="K47" s="2">
        <f t="shared" si="19"/>
        <v>3.9681950391886406E-2</v>
      </c>
      <c r="L47" s="2">
        <f t="shared" si="19"/>
        <v>3.6791917295832512E-2</v>
      </c>
    </row>
    <row r="48" spans="4:12" ht="15" thickBot="1" x14ac:dyDescent="0.35">
      <c r="D48" s="1"/>
      <c r="E48" s="1"/>
      <c r="F48" s="1"/>
      <c r="G48" s="1"/>
      <c r="H48" s="1"/>
      <c r="I48" s="1"/>
      <c r="J48" s="1"/>
      <c r="K48" s="1"/>
      <c r="L48" s="1"/>
    </row>
    <row r="49" spans="4:12" ht="15" thickBot="1" x14ac:dyDescent="0.35">
      <c r="D49" s="11" t="s">
        <v>0</v>
      </c>
      <c r="E49" s="9" t="s">
        <v>1</v>
      </c>
      <c r="F49" s="7">
        <v>0</v>
      </c>
      <c r="G49" s="7">
        <v>5</v>
      </c>
      <c r="H49" s="7">
        <v>10</v>
      </c>
      <c r="I49" s="7">
        <v>15</v>
      </c>
      <c r="J49" s="7">
        <v>20</v>
      </c>
      <c r="K49" s="7">
        <v>25</v>
      </c>
      <c r="L49" s="8">
        <v>30</v>
      </c>
    </row>
    <row r="50" spans="4:12" x14ac:dyDescent="0.3">
      <c r="D50" s="12">
        <v>1.2</v>
      </c>
      <c r="E50" s="4" t="s">
        <v>2</v>
      </c>
      <c r="F50" s="3">
        <v>91.2</v>
      </c>
      <c r="G50" s="3">
        <v>87</v>
      </c>
      <c r="H50" s="3">
        <v>74.3</v>
      </c>
      <c r="I50" s="3">
        <v>51.6</v>
      </c>
      <c r="J50" s="3">
        <v>28.5</v>
      </c>
      <c r="K50" s="3">
        <v>20</v>
      </c>
      <c r="L50" s="3">
        <v>19.13</v>
      </c>
    </row>
    <row r="51" spans="4:12" x14ac:dyDescent="0.3">
      <c r="D51" s="12"/>
      <c r="E51" s="5" t="s">
        <v>3</v>
      </c>
      <c r="F51" s="2">
        <v>24.2</v>
      </c>
      <c r="G51" s="2">
        <v>23.2</v>
      </c>
      <c r="H51" s="2">
        <v>21.7</v>
      </c>
      <c r="I51" s="2">
        <v>19.3</v>
      </c>
      <c r="J51" s="2">
        <v>16.600000000000001</v>
      </c>
      <c r="K51" s="2">
        <v>16.18</v>
      </c>
      <c r="L51" s="2">
        <v>15.61</v>
      </c>
    </row>
    <row r="52" spans="4:12" x14ac:dyDescent="0.3">
      <c r="D52" s="12"/>
      <c r="E52" s="5" t="s">
        <v>4</v>
      </c>
      <c r="F52" s="2">
        <v>76</v>
      </c>
      <c r="G52" s="2">
        <v>72.5</v>
      </c>
      <c r="H52" s="2">
        <v>61.916666666666664</v>
      </c>
      <c r="I52" s="2">
        <v>43</v>
      </c>
      <c r="J52" s="2">
        <v>23.75</v>
      </c>
      <c r="K52" s="2">
        <v>16.666666666666668</v>
      </c>
      <c r="L52" s="2">
        <v>15.941666666666666</v>
      </c>
    </row>
    <row r="53" spans="4:12" x14ac:dyDescent="0.3">
      <c r="D53" s="12"/>
      <c r="E53" s="5" t="s">
        <v>5</v>
      </c>
      <c r="F53" s="2">
        <f>F51/(1.2*1.2)</f>
        <v>16.805555555555557</v>
      </c>
      <c r="G53" s="2">
        <f t="shared" ref="G53:L53" si="20">G51/(1.2*1.2)</f>
        <v>16.111111111111111</v>
      </c>
      <c r="H53" s="2">
        <f t="shared" si="20"/>
        <v>15.069444444444445</v>
      </c>
      <c r="I53" s="2">
        <f t="shared" si="20"/>
        <v>13.402777777777779</v>
      </c>
      <c r="J53" s="2">
        <f t="shared" si="20"/>
        <v>11.527777777777779</v>
      </c>
      <c r="K53" s="2">
        <f t="shared" si="20"/>
        <v>11.236111111111111</v>
      </c>
      <c r="L53" s="2">
        <f t="shared" si="20"/>
        <v>10.840277777777779</v>
      </c>
    </row>
    <row r="54" spans="4:12" x14ac:dyDescent="0.3">
      <c r="D54" s="12"/>
      <c r="E54" s="5" t="s">
        <v>6</v>
      </c>
      <c r="F54" s="2">
        <f>SQRT((F52)^2-((F53)^2))</f>
        <v>74.118643420323977</v>
      </c>
      <c r="G54" s="2">
        <f t="shared" ref="G54:L54" si="21">SQRT((G52)^2-((G53)^2))</f>
        <v>70.687213120658754</v>
      </c>
      <c r="H54" s="2">
        <f t="shared" si="21"/>
        <v>60.054853719303267</v>
      </c>
      <c r="I54" s="2">
        <f t="shared" si="21"/>
        <v>40.857870084470953</v>
      </c>
      <c r="J54" s="2">
        <f t="shared" si="21"/>
        <v>20.764701767811953</v>
      </c>
      <c r="K54" s="2">
        <f t="shared" si="21"/>
        <v>12.309654133099892</v>
      </c>
      <c r="L54" s="2">
        <f t="shared" si="21"/>
        <v>11.688674596023638</v>
      </c>
    </row>
    <row r="55" spans="4:12" x14ac:dyDescent="0.3">
      <c r="D55" s="12"/>
      <c r="E55" s="5" t="s">
        <v>7</v>
      </c>
      <c r="F55" s="2">
        <f>F54/(2*3.14*50)</f>
        <v>0.23604663509657317</v>
      </c>
      <c r="G55" s="2">
        <f t="shared" ref="G55:L55" si="22">G54/(2*3.14*50)</f>
        <v>0.22511851312311706</v>
      </c>
      <c r="H55" s="2">
        <f t="shared" si="22"/>
        <v>0.191257495921348</v>
      </c>
      <c r="I55" s="2">
        <f t="shared" si="22"/>
        <v>0.13012060536455716</v>
      </c>
      <c r="J55" s="2">
        <f t="shared" si="22"/>
        <v>6.6129623464369278E-2</v>
      </c>
      <c r="K55" s="2">
        <f t="shared" si="22"/>
        <v>3.9202720169107939E-2</v>
      </c>
      <c r="L55" s="2">
        <f t="shared" si="22"/>
        <v>3.7225078331285473E-2</v>
      </c>
    </row>
    <row r="56" spans="4:12" ht="15" thickBot="1" x14ac:dyDescent="0.35">
      <c r="D56" s="13"/>
      <c r="E56" s="10" t="s">
        <v>8</v>
      </c>
      <c r="F56" s="2">
        <f>F55*1.2</f>
        <v>0.28325596211588777</v>
      </c>
      <c r="G56" s="2">
        <f t="shared" ref="G56:L56" si="23">G55*1.2</f>
        <v>0.27014221574774044</v>
      </c>
      <c r="H56" s="2">
        <f t="shared" si="23"/>
        <v>0.22950899510561759</v>
      </c>
      <c r="I56" s="2">
        <f t="shared" si="23"/>
        <v>0.1561447264374686</v>
      </c>
      <c r="J56" s="2">
        <f t="shared" si="23"/>
        <v>7.9355548157243133E-2</v>
      </c>
      <c r="K56" s="2">
        <f t="shared" si="23"/>
        <v>4.7043264202929529E-2</v>
      </c>
      <c r="L56" s="2">
        <f t="shared" si="23"/>
        <v>4.4670093997542563E-2</v>
      </c>
    </row>
    <row r="58" spans="4:12" ht="15" thickBot="1" x14ac:dyDescent="0.35">
      <c r="D58" s="1"/>
      <c r="E58" s="1"/>
      <c r="F58" s="1"/>
      <c r="G58" s="1"/>
      <c r="H58" s="1"/>
      <c r="I58" s="1"/>
      <c r="J58" s="1"/>
      <c r="K58" s="1"/>
      <c r="L58" s="1"/>
    </row>
    <row r="59" spans="4:12" ht="15" thickBot="1" x14ac:dyDescent="0.35">
      <c r="D59" s="11" t="s">
        <v>0</v>
      </c>
      <c r="E59" s="9" t="s">
        <v>1</v>
      </c>
      <c r="F59" s="7">
        <v>0</v>
      </c>
      <c r="G59" s="7">
        <v>5</v>
      </c>
      <c r="H59" s="7">
        <v>10</v>
      </c>
      <c r="I59" s="7">
        <v>15</v>
      </c>
      <c r="J59" s="7">
        <v>20</v>
      </c>
      <c r="K59" s="7">
        <v>25</v>
      </c>
      <c r="L59" s="8">
        <v>30</v>
      </c>
    </row>
    <row r="60" spans="4:12" x14ac:dyDescent="0.3">
      <c r="D60" s="12">
        <v>1.4</v>
      </c>
      <c r="E60" s="4" t="s">
        <v>2</v>
      </c>
      <c r="F60" s="3">
        <v>95.9</v>
      </c>
      <c r="G60" s="3">
        <v>92.5</v>
      </c>
      <c r="H60" s="3">
        <v>82.4</v>
      </c>
      <c r="I60" s="3">
        <v>58.8</v>
      </c>
      <c r="J60" s="3">
        <v>36.1</v>
      </c>
      <c r="K60" s="3">
        <v>23.8</v>
      </c>
      <c r="L60" s="3">
        <v>22.5</v>
      </c>
    </row>
    <row r="61" spans="4:12" x14ac:dyDescent="0.3">
      <c r="D61" s="12"/>
      <c r="E61" s="5" t="s">
        <v>3</v>
      </c>
      <c r="F61" s="2">
        <v>33</v>
      </c>
      <c r="G61" s="2">
        <v>32</v>
      </c>
      <c r="H61" s="2">
        <v>29.4</v>
      </c>
      <c r="I61" s="2">
        <v>26.2</v>
      </c>
      <c r="J61" s="2">
        <v>23.7</v>
      </c>
      <c r="K61" s="2">
        <v>23.28</v>
      </c>
      <c r="L61" s="2">
        <v>22.85</v>
      </c>
    </row>
    <row r="62" spans="4:12" x14ac:dyDescent="0.3">
      <c r="D62" s="12"/>
      <c r="E62" s="5" t="s">
        <v>4</v>
      </c>
      <c r="F62" s="2">
        <v>68.500000000000014</v>
      </c>
      <c r="G62" s="2">
        <v>66.071428571428569</v>
      </c>
      <c r="H62" s="2">
        <v>58.857142857142868</v>
      </c>
      <c r="I62" s="2">
        <v>42</v>
      </c>
      <c r="J62" s="2">
        <v>25.785714285714288</v>
      </c>
      <c r="K62" s="2">
        <v>17</v>
      </c>
      <c r="L62" s="2">
        <v>16.071428571428573</v>
      </c>
    </row>
    <row r="63" spans="4:12" x14ac:dyDescent="0.3">
      <c r="D63" s="12"/>
      <c r="E63" s="5" t="s">
        <v>5</v>
      </c>
      <c r="F63" s="2">
        <f>F61/(1.4*1.4)</f>
        <v>16.836734693877553</v>
      </c>
      <c r="G63" s="2">
        <f t="shared" ref="G63:L63" si="24">G61/(1.4*1.4)</f>
        <v>16.326530612244902</v>
      </c>
      <c r="H63" s="2">
        <f t="shared" si="24"/>
        <v>15.000000000000002</v>
      </c>
      <c r="I63" s="2">
        <f t="shared" si="24"/>
        <v>13.367346938775512</v>
      </c>
      <c r="J63" s="2">
        <f t="shared" si="24"/>
        <v>12.091836734693878</v>
      </c>
      <c r="K63" s="2">
        <f t="shared" si="24"/>
        <v>11.877551020408166</v>
      </c>
      <c r="L63" s="2">
        <f t="shared" si="24"/>
        <v>11.658163265306126</v>
      </c>
    </row>
    <row r="64" spans="4:12" x14ac:dyDescent="0.3">
      <c r="D64" s="12"/>
      <c r="E64" s="5" t="s">
        <v>6</v>
      </c>
      <c r="F64" s="2">
        <f>SQRT((F62)^2-((F63)^2))</f>
        <v>66.39860213022547</v>
      </c>
      <c r="G64" s="2">
        <f t="shared" ref="G64:L64" si="25">SQRT((G62)^2-((G63)^2))</f>
        <v>64.022480986266203</v>
      </c>
      <c r="H64" s="2">
        <f t="shared" si="25"/>
        <v>56.913647443351614</v>
      </c>
      <c r="I64" s="2">
        <f t="shared" si="25"/>
        <v>39.816002258117386</v>
      </c>
      <c r="J64" s="2">
        <f t="shared" si="25"/>
        <v>22.774778716949097</v>
      </c>
      <c r="K64" s="2">
        <f t="shared" si="25"/>
        <v>12.162392106719834</v>
      </c>
      <c r="L64" s="2">
        <f t="shared" si="25"/>
        <v>11.062461100767653</v>
      </c>
    </row>
    <row r="65" spans="4:12" x14ac:dyDescent="0.3">
      <c r="D65" s="12"/>
      <c r="E65" s="5" t="s">
        <v>7</v>
      </c>
      <c r="F65" s="2">
        <f>F64/(2*3.14*50)</f>
        <v>0.21146051633829768</v>
      </c>
      <c r="G65" s="2">
        <f t="shared" ref="G65:L65" si="26">G64/(2*3.14*50)</f>
        <v>0.20389325154861848</v>
      </c>
      <c r="H65" s="2">
        <f t="shared" si="26"/>
        <v>0.18125365427818985</v>
      </c>
      <c r="I65" s="2">
        <f t="shared" si="26"/>
        <v>0.12680255496215728</v>
      </c>
      <c r="J65" s="2">
        <f t="shared" si="26"/>
        <v>7.2531142410665911E-2</v>
      </c>
      <c r="K65" s="2">
        <f t="shared" si="26"/>
        <v>3.8733732823948513E-2</v>
      </c>
      <c r="L65" s="2">
        <f t="shared" si="26"/>
        <v>3.5230767836839656E-2</v>
      </c>
    </row>
    <row r="66" spans="4:12" ht="15" thickBot="1" x14ac:dyDescent="0.35">
      <c r="D66" s="13"/>
      <c r="E66" s="5" t="s">
        <v>8</v>
      </c>
      <c r="F66" s="2">
        <f>F65*1.4</f>
        <v>0.29604472287361672</v>
      </c>
      <c r="G66" s="2">
        <f t="shared" ref="G66:L66" si="27">G65*1.4</f>
        <v>0.28545055216806586</v>
      </c>
      <c r="H66" s="2">
        <f t="shared" si="27"/>
        <v>0.25375511598946576</v>
      </c>
      <c r="I66" s="2">
        <f t="shared" si="27"/>
        <v>0.17752357694702017</v>
      </c>
      <c r="J66" s="2">
        <f t="shared" si="27"/>
        <v>0.10154359937493226</v>
      </c>
      <c r="K66" s="2">
        <f t="shared" si="27"/>
        <v>5.4227225953527913E-2</v>
      </c>
      <c r="L66" s="2">
        <f t="shared" si="27"/>
        <v>4.9323074971575516E-2</v>
      </c>
    </row>
    <row r="67" spans="4:12" ht="15" thickBot="1" x14ac:dyDescent="0.35">
      <c r="D67" s="1"/>
      <c r="E67" s="1"/>
      <c r="F67" s="1"/>
      <c r="G67" s="1"/>
      <c r="H67" s="1"/>
      <c r="I67" s="1"/>
      <c r="J67" s="1"/>
      <c r="K67" s="1"/>
      <c r="L67" s="1"/>
    </row>
    <row r="68" spans="4:12" ht="15" thickBot="1" x14ac:dyDescent="0.35">
      <c r="D68" s="11" t="s">
        <v>0</v>
      </c>
      <c r="E68" s="6" t="s">
        <v>1</v>
      </c>
      <c r="F68" s="7">
        <v>0</v>
      </c>
      <c r="G68" s="7">
        <v>5</v>
      </c>
      <c r="H68" s="7">
        <v>10</v>
      </c>
      <c r="I68" s="7">
        <v>15</v>
      </c>
      <c r="J68" s="7">
        <v>20</v>
      </c>
      <c r="K68" s="7">
        <v>25</v>
      </c>
      <c r="L68" s="8">
        <v>30</v>
      </c>
    </row>
    <row r="69" spans="4:12" x14ac:dyDescent="0.3">
      <c r="D69" s="12">
        <v>1.6</v>
      </c>
      <c r="E69" s="4" t="s">
        <v>2</v>
      </c>
      <c r="F69" s="3">
        <v>100.8</v>
      </c>
      <c r="G69" s="3">
        <v>98.1</v>
      </c>
      <c r="H69" s="3">
        <v>89</v>
      </c>
      <c r="I69" s="3">
        <v>66.099999999999994</v>
      </c>
      <c r="J69" s="3">
        <v>41.2</v>
      </c>
      <c r="K69" s="3">
        <v>28</v>
      </c>
      <c r="L69" s="3">
        <v>26.4</v>
      </c>
    </row>
    <row r="70" spans="4:12" x14ac:dyDescent="0.3">
      <c r="D70" s="12"/>
      <c r="E70" s="5" t="s">
        <v>3</v>
      </c>
      <c r="F70" s="2">
        <v>42.7</v>
      </c>
      <c r="G70" s="2">
        <v>41.6</v>
      </c>
      <c r="H70" s="2">
        <v>39.200000000000003</v>
      </c>
      <c r="I70" s="2">
        <v>35.700000000000003</v>
      </c>
      <c r="J70" s="2">
        <v>32</v>
      </c>
      <c r="K70" s="2">
        <v>30.5</v>
      </c>
      <c r="L70" s="2">
        <v>29.95</v>
      </c>
    </row>
    <row r="71" spans="4:12" x14ac:dyDescent="0.3">
      <c r="D71" s="12"/>
      <c r="E71" s="5" t="s">
        <v>4</v>
      </c>
      <c r="F71" s="2">
        <v>62.999999999999993</v>
      </c>
      <c r="G71" s="2">
        <v>61.312499999999993</v>
      </c>
      <c r="H71" s="2">
        <v>55.625</v>
      </c>
      <c r="I71" s="2">
        <v>41.312499999999993</v>
      </c>
      <c r="J71" s="2">
        <v>25.75</v>
      </c>
      <c r="K71" s="2">
        <v>17.5</v>
      </c>
      <c r="L71" s="2">
        <v>16.499999999999996</v>
      </c>
    </row>
    <row r="72" spans="4:12" x14ac:dyDescent="0.3">
      <c r="D72" s="12"/>
      <c r="E72" s="5" t="s">
        <v>5</v>
      </c>
      <c r="F72" s="2">
        <f>F70/(1.6*1.6)</f>
        <v>16.679687499999996</v>
      </c>
      <c r="G72" s="2">
        <f t="shared" ref="G72:L72" si="28">G70/(1.6*1.6)</f>
        <v>16.249999999999996</v>
      </c>
      <c r="H72" s="2">
        <f t="shared" si="28"/>
        <v>15.312499999999998</v>
      </c>
      <c r="I72" s="2">
        <f t="shared" si="28"/>
        <v>13.945312499999998</v>
      </c>
      <c r="J72" s="2">
        <f t="shared" si="28"/>
        <v>12.499999999999998</v>
      </c>
      <c r="K72" s="2">
        <f t="shared" si="28"/>
        <v>11.914062499999998</v>
      </c>
      <c r="L72" s="2">
        <f t="shared" si="28"/>
        <v>11.699218749999998</v>
      </c>
    </row>
    <row r="73" spans="4:12" x14ac:dyDescent="0.3">
      <c r="D73" s="12"/>
      <c r="E73" s="5" t="s">
        <v>6</v>
      </c>
      <c r="F73" s="2">
        <f>SQRT((F71)^2-((F72)^2))</f>
        <v>60.751856143679618</v>
      </c>
      <c r="G73" s="2">
        <f t="shared" ref="G73:L73" si="29">SQRT((G71)^2-((G72)^2))</f>
        <v>59.119879535144513</v>
      </c>
      <c r="H73" s="2">
        <f t="shared" si="29"/>
        <v>53.475863422201982</v>
      </c>
      <c r="I73" s="2">
        <f t="shared" si="29"/>
        <v>38.887670482137949</v>
      </c>
      <c r="J73" s="2">
        <f t="shared" si="29"/>
        <v>22.512496529705452</v>
      </c>
      <c r="K73" s="2">
        <f t="shared" si="29"/>
        <v>12.818155668663639</v>
      </c>
      <c r="L73" s="2">
        <f t="shared" si="29"/>
        <v>11.635217257947888</v>
      </c>
    </row>
    <row r="74" spans="4:12" x14ac:dyDescent="0.3">
      <c r="D74" s="12"/>
      <c r="E74" s="5" t="s">
        <v>7</v>
      </c>
      <c r="F74" s="2">
        <f>F73/(2*3.14*50)</f>
        <v>0.19347724886522172</v>
      </c>
      <c r="G74" s="2">
        <f t="shared" ref="G74:L74" si="30">G73/(2*3.14*50)</f>
        <v>0.18827987113103348</v>
      </c>
      <c r="H74" s="2">
        <f t="shared" si="30"/>
        <v>0.17030529752293624</v>
      </c>
      <c r="I74" s="2">
        <f t="shared" si="30"/>
        <v>0.12384608433801894</v>
      </c>
      <c r="J74" s="2">
        <f t="shared" si="30"/>
        <v>7.1695848820718E-2</v>
      </c>
      <c r="K74" s="2">
        <f t="shared" si="30"/>
        <v>4.0822151811030695E-2</v>
      </c>
      <c r="L74" s="2">
        <f t="shared" si="30"/>
        <v>3.7054832031681174E-2</v>
      </c>
    </row>
    <row r="75" spans="4:12" ht="15" thickBot="1" x14ac:dyDescent="0.35">
      <c r="D75" s="13"/>
      <c r="E75" s="5" t="s">
        <v>8</v>
      </c>
      <c r="F75" s="2">
        <f>F74*1.6</f>
        <v>0.30956359818435475</v>
      </c>
      <c r="G75" s="2">
        <f t="shared" ref="G75:L75" si="31">G74*1.6</f>
        <v>0.30124779380965361</v>
      </c>
      <c r="H75" s="2">
        <f t="shared" si="31"/>
        <v>0.27248847603669801</v>
      </c>
      <c r="I75" s="2">
        <f t="shared" si="31"/>
        <v>0.19815373494083033</v>
      </c>
      <c r="J75" s="2">
        <f t="shared" si="31"/>
        <v>0.11471335811314881</v>
      </c>
      <c r="K75" s="2">
        <f t="shared" si="31"/>
        <v>6.5315442897649109E-2</v>
      </c>
      <c r="L75" s="2">
        <f t="shared" si="31"/>
        <v>5.9287731250689882E-2</v>
      </c>
    </row>
    <row r="76" spans="4:12" ht="15" thickBot="1" x14ac:dyDescent="0.35">
      <c r="D76" s="1"/>
      <c r="E76" s="1"/>
      <c r="F76" s="1"/>
      <c r="G76" s="1"/>
      <c r="H76" s="1"/>
      <c r="I76" s="1"/>
      <c r="J76" s="1"/>
      <c r="K76" s="1"/>
      <c r="L76" s="1"/>
    </row>
    <row r="77" spans="4:12" ht="15" thickBot="1" x14ac:dyDescent="0.35">
      <c r="D77" s="11" t="s">
        <v>0</v>
      </c>
      <c r="E77" s="9" t="s">
        <v>1</v>
      </c>
      <c r="F77" s="7">
        <v>0</v>
      </c>
      <c r="G77" s="7">
        <v>5</v>
      </c>
      <c r="H77" s="7">
        <v>10</v>
      </c>
      <c r="I77" s="7">
        <v>15</v>
      </c>
      <c r="J77" s="7">
        <v>20</v>
      </c>
      <c r="K77" s="7">
        <v>25</v>
      </c>
      <c r="L77" s="8">
        <v>30</v>
      </c>
    </row>
    <row r="78" spans="4:12" x14ac:dyDescent="0.3">
      <c r="D78" s="12">
        <v>1.8</v>
      </c>
      <c r="E78" s="4" t="s">
        <v>2</v>
      </c>
      <c r="F78" s="3">
        <v>103.9</v>
      </c>
      <c r="G78" s="3">
        <v>102</v>
      </c>
      <c r="H78" s="3">
        <v>95.5</v>
      </c>
      <c r="I78" s="3">
        <v>77.099999999999994</v>
      </c>
      <c r="J78" s="3">
        <v>55.4</v>
      </c>
      <c r="K78" s="3">
        <v>31.7</v>
      </c>
      <c r="L78" s="3">
        <v>30.5</v>
      </c>
    </row>
    <row r="79" spans="4:12" x14ac:dyDescent="0.3">
      <c r="D79" s="12"/>
      <c r="E79" s="5" t="s">
        <v>3</v>
      </c>
      <c r="F79" s="2">
        <v>54.5</v>
      </c>
      <c r="G79" s="2">
        <v>54</v>
      </c>
      <c r="H79" s="2">
        <v>52.7</v>
      </c>
      <c r="I79" s="2">
        <v>47.6</v>
      </c>
      <c r="J79" s="2">
        <v>42.3</v>
      </c>
      <c r="K79" s="2">
        <v>41.4</v>
      </c>
      <c r="L79" s="2">
        <v>39.700000000000003</v>
      </c>
    </row>
    <row r="80" spans="4:12" x14ac:dyDescent="0.3">
      <c r="D80" s="12"/>
      <c r="E80" s="5" t="s">
        <v>4</v>
      </c>
      <c r="F80" s="2">
        <v>57.722222222222221</v>
      </c>
      <c r="G80" s="2">
        <v>56.666666666666664</v>
      </c>
      <c r="H80" s="2">
        <v>53.055555555555557</v>
      </c>
      <c r="I80" s="2">
        <v>42.833333333333329</v>
      </c>
      <c r="J80" s="2">
        <v>30.777777777777775</v>
      </c>
      <c r="K80" s="2">
        <v>17.611111111111111</v>
      </c>
      <c r="L80" s="2">
        <v>16.944444444444443</v>
      </c>
    </row>
    <row r="81" spans="4:12" x14ac:dyDescent="0.3">
      <c r="D81" s="12"/>
      <c r="E81" s="5" t="s">
        <v>5</v>
      </c>
      <c r="F81" s="2">
        <f>F79/(1.8*1.8)</f>
        <v>16.820987654320987</v>
      </c>
      <c r="G81" s="2">
        <f t="shared" ref="G81:L81" si="32">G79/(1.8*1.8)</f>
        <v>16.666666666666664</v>
      </c>
      <c r="H81" s="2">
        <f t="shared" si="32"/>
        <v>16.26543209876543</v>
      </c>
      <c r="I81" s="2">
        <f t="shared" si="32"/>
        <v>14.691358024691358</v>
      </c>
      <c r="J81" s="2">
        <f t="shared" si="32"/>
        <v>13.055555555555554</v>
      </c>
      <c r="K81" s="2">
        <f t="shared" si="32"/>
        <v>12.777777777777777</v>
      </c>
      <c r="L81" s="2">
        <f t="shared" si="32"/>
        <v>12.253086419753087</v>
      </c>
    </row>
    <row r="82" spans="4:12" x14ac:dyDescent="0.3">
      <c r="D82" s="12"/>
      <c r="E82" s="5" t="s">
        <v>6</v>
      </c>
      <c r="F82" s="2">
        <f>SQRT((F80)^2-((F81)^2))</f>
        <v>55.216929583278947</v>
      </c>
      <c r="G82" s="2">
        <f t="shared" ref="G82:L82" si="33">SQRT((G80)^2-((G81)^2))</f>
        <v>54.160256030906396</v>
      </c>
      <c r="H82" s="2">
        <f t="shared" si="33"/>
        <v>50.500769241161997</v>
      </c>
      <c r="I82" s="2">
        <f t="shared" si="33"/>
        <v>40.23504000041234</v>
      </c>
      <c r="J82" s="2">
        <f t="shared" si="33"/>
        <v>27.871563897170788</v>
      </c>
      <c r="K82" s="2">
        <f t="shared" si="33"/>
        <v>12.119390645970185</v>
      </c>
      <c r="L82" s="2">
        <f t="shared" si="33"/>
        <v>11.703677657938407</v>
      </c>
    </row>
    <row r="83" spans="4:12" x14ac:dyDescent="0.3">
      <c r="D83" s="12"/>
      <c r="E83" s="5" t="s">
        <v>7</v>
      </c>
      <c r="F83" s="2">
        <f>F82/(2*3.14*50)</f>
        <v>0.17585009421426417</v>
      </c>
      <c r="G83" s="2">
        <f t="shared" ref="G83:L83" si="34">G82/(2*3.14*50)</f>
        <v>0.17248489181817322</v>
      </c>
      <c r="H83" s="2">
        <f t="shared" si="34"/>
        <v>0.16083047529032482</v>
      </c>
      <c r="I83" s="2">
        <f t="shared" si="34"/>
        <v>0.12813707006500746</v>
      </c>
      <c r="J83" s="2">
        <f t="shared" si="34"/>
        <v>8.8762942347677662E-2</v>
      </c>
      <c r="K83" s="2">
        <f t="shared" si="34"/>
        <v>3.8596785496720333E-2</v>
      </c>
      <c r="L83" s="2">
        <f t="shared" si="34"/>
        <v>3.727285878324333E-2</v>
      </c>
    </row>
    <row r="84" spans="4:12" ht="15" thickBot="1" x14ac:dyDescent="0.35">
      <c r="D84" s="13"/>
      <c r="E84" s="10" t="s">
        <v>8</v>
      </c>
      <c r="F84" s="2">
        <f>F83*1.8</f>
        <v>0.31653016958567554</v>
      </c>
      <c r="G84" s="2">
        <f t="shared" ref="G84:L84" si="35">G83*1.8</f>
        <v>0.31047280527271182</v>
      </c>
      <c r="H84" s="2">
        <f t="shared" si="35"/>
        <v>0.28949485552258469</v>
      </c>
      <c r="I84" s="2">
        <f t="shared" si="35"/>
        <v>0.23064672611701345</v>
      </c>
      <c r="J84" s="2">
        <f t="shared" si="35"/>
        <v>0.15977329622581979</v>
      </c>
      <c r="K84" s="2">
        <f t="shared" si="35"/>
        <v>6.9474213894096595E-2</v>
      </c>
      <c r="L84" s="2">
        <f t="shared" si="35"/>
        <v>6.7091145809837993E-2</v>
      </c>
    </row>
    <row r="85" spans="4:12" ht="15" thickBot="1" x14ac:dyDescent="0.35">
      <c r="D85" s="1"/>
      <c r="E85" s="1"/>
      <c r="F85" s="1"/>
      <c r="G85" s="1"/>
      <c r="H85" s="1"/>
      <c r="I85" s="1"/>
      <c r="J85" s="1"/>
      <c r="K85" s="1"/>
      <c r="L85" s="1"/>
    </row>
    <row r="86" spans="4:12" ht="15" thickBot="1" x14ac:dyDescent="0.35">
      <c r="D86" s="11" t="s">
        <v>0</v>
      </c>
      <c r="E86" s="9" t="s">
        <v>1</v>
      </c>
      <c r="F86" s="7">
        <v>0</v>
      </c>
      <c r="G86" s="7">
        <v>5</v>
      </c>
      <c r="H86" s="7">
        <v>10</v>
      </c>
      <c r="I86" s="7">
        <v>15</v>
      </c>
      <c r="J86" s="7">
        <v>20</v>
      </c>
      <c r="K86" s="7">
        <v>25</v>
      </c>
      <c r="L86" s="8">
        <v>30</v>
      </c>
    </row>
    <row r="87" spans="4:12" x14ac:dyDescent="0.3">
      <c r="D87" s="12">
        <v>2</v>
      </c>
      <c r="E87" s="4" t="s">
        <v>2</v>
      </c>
      <c r="F87" s="3">
        <v>107</v>
      </c>
      <c r="G87" s="3">
        <v>106.4</v>
      </c>
      <c r="H87" s="3">
        <v>101</v>
      </c>
      <c r="I87" s="3">
        <v>83.3</v>
      </c>
      <c r="J87" s="3">
        <v>61</v>
      </c>
      <c r="K87" s="3">
        <v>35.9</v>
      </c>
      <c r="L87" s="3">
        <v>34.700000000000003</v>
      </c>
    </row>
    <row r="88" spans="4:12" x14ac:dyDescent="0.3">
      <c r="D88" s="12"/>
      <c r="E88" s="5" t="s">
        <v>3</v>
      </c>
      <c r="F88" s="2">
        <v>69.900000000000006</v>
      </c>
      <c r="G88" s="2">
        <v>69</v>
      </c>
      <c r="H88" s="2">
        <v>67.2</v>
      </c>
      <c r="I88" s="2">
        <v>62</v>
      </c>
      <c r="J88" s="2">
        <v>53.8</v>
      </c>
      <c r="K88" s="2">
        <v>52.4</v>
      </c>
      <c r="L88" s="2">
        <v>51.4</v>
      </c>
    </row>
    <row r="89" spans="4:12" x14ac:dyDescent="0.3">
      <c r="D89" s="12"/>
      <c r="E89" s="5" t="s">
        <v>4</v>
      </c>
      <c r="F89" s="2">
        <v>53.5</v>
      </c>
      <c r="G89" s="2">
        <v>53.2</v>
      </c>
      <c r="H89" s="2">
        <v>50.5</v>
      </c>
      <c r="I89" s="2">
        <v>41.65</v>
      </c>
      <c r="J89" s="2">
        <v>30.5</v>
      </c>
      <c r="K89" s="2">
        <v>17.95</v>
      </c>
      <c r="L89" s="2">
        <v>17.350000000000001</v>
      </c>
    </row>
    <row r="90" spans="4:12" x14ac:dyDescent="0.3">
      <c r="D90" s="12"/>
      <c r="E90" s="5" t="s">
        <v>5</v>
      </c>
      <c r="F90" s="2">
        <f>F88/4</f>
        <v>17.475000000000001</v>
      </c>
      <c r="G90" s="2">
        <f t="shared" ref="G90:L90" si="36">G88/4</f>
        <v>17.25</v>
      </c>
      <c r="H90" s="2">
        <f t="shared" si="36"/>
        <v>16.8</v>
      </c>
      <c r="I90" s="2">
        <f t="shared" si="36"/>
        <v>15.5</v>
      </c>
      <c r="J90" s="2">
        <f t="shared" si="36"/>
        <v>13.45</v>
      </c>
      <c r="K90" s="2">
        <f t="shared" si="36"/>
        <v>13.1</v>
      </c>
      <c r="L90" s="2">
        <f t="shared" si="36"/>
        <v>12.85</v>
      </c>
    </row>
    <row r="91" spans="4:12" x14ac:dyDescent="0.3">
      <c r="D91" s="12"/>
      <c r="E91" s="5" t="s">
        <v>6</v>
      </c>
      <c r="F91" s="2">
        <f>SQRT((F89)^2-((F90)^2))</f>
        <v>50.565545334743497</v>
      </c>
      <c r="G91" s="2">
        <f t="shared" ref="G91:L91" si="37">SQRT((G89)^2-((G90)^2))</f>
        <v>50.325714103229579</v>
      </c>
      <c r="H91" s="2">
        <f t="shared" si="37"/>
        <v>47.623628589178296</v>
      </c>
      <c r="I91" s="2">
        <f t="shared" si="37"/>
        <v>38.65840788237405</v>
      </c>
      <c r="J91" s="2">
        <f t="shared" si="37"/>
        <v>27.374212317434818</v>
      </c>
      <c r="K91" s="2">
        <f t="shared" si="37"/>
        <v>12.271613585832958</v>
      </c>
      <c r="L91" s="2">
        <f t="shared" si="37"/>
        <v>11.657615536635269</v>
      </c>
    </row>
    <row r="92" spans="4:12" x14ac:dyDescent="0.3">
      <c r="D92" s="12"/>
      <c r="E92" s="5" t="s">
        <v>7</v>
      </c>
      <c r="F92" s="2">
        <f>F91/(2*3.14*50)</f>
        <v>0.16103676858198565</v>
      </c>
      <c r="G92" s="2">
        <f t="shared" ref="G92:L92" si="38">G91/(2*3.14*50)</f>
        <v>0.1602729748510496</v>
      </c>
      <c r="H92" s="2">
        <f t="shared" si="38"/>
        <v>0.1516676069719054</v>
      </c>
      <c r="I92" s="2">
        <f t="shared" si="38"/>
        <v>0.12311594866998105</v>
      </c>
      <c r="J92" s="2">
        <f t="shared" si="38"/>
        <v>8.7179020119219172E-2</v>
      </c>
      <c r="K92" s="2">
        <f t="shared" si="38"/>
        <v>3.9081571929404327E-2</v>
      </c>
      <c r="L92" s="2">
        <f t="shared" si="38"/>
        <v>3.7126164129411686E-2</v>
      </c>
    </row>
    <row r="93" spans="4:12" ht="15" thickBot="1" x14ac:dyDescent="0.35">
      <c r="D93" s="13"/>
      <c r="E93" s="10" t="s">
        <v>8</v>
      </c>
      <c r="F93" s="2">
        <f>F92*2</f>
        <v>0.3220735371639713</v>
      </c>
      <c r="G93" s="2">
        <f t="shared" ref="G93:L93" si="39">G92*2</f>
        <v>0.32054594970209921</v>
      </c>
      <c r="H93" s="2">
        <f t="shared" si="39"/>
        <v>0.3033352139438108</v>
      </c>
      <c r="I93" s="2">
        <f t="shared" si="39"/>
        <v>0.24623189733996209</v>
      </c>
      <c r="J93" s="2">
        <f t="shared" si="39"/>
        <v>0.17435804023843834</v>
      </c>
      <c r="K93" s="2">
        <f t="shared" si="39"/>
        <v>7.8163143858808654E-2</v>
      </c>
      <c r="L93" s="2">
        <f t="shared" si="39"/>
        <v>7.4252328258823372E-2</v>
      </c>
    </row>
    <row r="94" spans="4:12" ht="15" thickBot="1" x14ac:dyDescent="0.35">
      <c r="D94" s="1"/>
      <c r="E94" s="1"/>
      <c r="F94" s="1"/>
      <c r="G94" s="1"/>
      <c r="H94" s="1"/>
      <c r="I94" s="1"/>
      <c r="J94" s="1"/>
      <c r="K94" s="1"/>
      <c r="L94" s="1"/>
    </row>
    <row r="95" spans="4:12" ht="15" thickBot="1" x14ac:dyDescent="0.35">
      <c r="D95" s="11" t="s">
        <v>0</v>
      </c>
      <c r="E95" s="9" t="s">
        <v>1</v>
      </c>
      <c r="F95" s="7">
        <v>0</v>
      </c>
      <c r="G95" s="7">
        <v>5</v>
      </c>
      <c r="H95" s="7">
        <v>10</v>
      </c>
      <c r="I95" s="7">
        <v>15</v>
      </c>
      <c r="J95" s="7">
        <v>20</v>
      </c>
      <c r="K95" s="7">
        <v>25</v>
      </c>
      <c r="L95" s="8">
        <v>30</v>
      </c>
    </row>
    <row r="96" spans="4:12" x14ac:dyDescent="0.3">
      <c r="D96" s="12">
        <v>2.2000000000000002</v>
      </c>
      <c r="E96" s="4" t="s">
        <v>2</v>
      </c>
      <c r="F96" s="3">
        <v>109.3</v>
      </c>
      <c r="G96" s="3">
        <v>109.5</v>
      </c>
      <c r="H96" s="3">
        <v>102.5</v>
      </c>
      <c r="I96" s="3">
        <v>78.900000000000006</v>
      </c>
      <c r="J96" s="3">
        <v>64.400000000000006</v>
      </c>
      <c r="K96" s="3">
        <v>40.6</v>
      </c>
      <c r="L96" s="3">
        <v>38.700000000000003</v>
      </c>
    </row>
    <row r="97" spans="4:12" x14ac:dyDescent="0.3">
      <c r="D97" s="12"/>
      <c r="E97" s="5" t="s">
        <v>3</v>
      </c>
      <c r="F97" s="2">
        <v>76</v>
      </c>
      <c r="G97" s="2">
        <v>79.900000000000006</v>
      </c>
      <c r="H97" s="2">
        <v>79.900000000000006</v>
      </c>
      <c r="I97" s="2">
        <v>72.2</v>
      </c>
      <c r="J97" s="2">
        <v>68.599999999999994</v>
      </c>
      <c r="K97" s="2">
        <v>60.4</v>
      </c>
      <c r="L97" s="2">
        <v>62.8</v>
      </c>
    </row>
    <row r="98" spans="4:12" x14ac:dyDescent="0.3">
      <c r="D98" s="12"/>
      <c r="E98" s="5" t="s">
        <v>4</v>
      </c>
      <c r="F98" s="2">
        <f>F96/2.2</f>
        <v>49.68181818181818</v>
      </c>
      <c r="G98" s="2">
        <f t="shared" ref="G98:L98" si="40">G96/2.2</f>
        <v>49.772727272727266</v>
      </c>
      <c r="H98" s="2">
        <f t="shared" si="40"/>
        <v>46.590909090909086</v>
      </c>
      <c r="I98" s="2">
        <f t="shared" si="40"/>
        <v>35.863636363636367</v>
      </c>
      <c r="J98" s="2">
        <f t="shared" si="40"/>
        <v>29.272727272727273</v>
      </c>
      <c r="K98" s="2">
        <f t="shared" si="40"/>
        <v>18.454545454545453</v>
      </c>
      <c r="L98" s="2">
        <f t="shared" si="40"/>
        <v>17.59090909090909</v>
      </c>
    </row>
    <row r="99" spans="4:12" x14ac:dyDescent="0.3">
      <c r="D99" s="12"/>
      <c r="E99" s="5" t="s">
        <v>5</v>
      </c>
      <c r="F99" s="2">
        <f>F97/(2.2*2.2)</f>
        <v>15.702479338842974</v>
      </c>
      <c r="G99" s="2">
        <f t="shared" ref="G99:L99" si="41">G97/(2.2*2.2)</f>
        <v>16.508264462809915</v>
      </c>
      <c r="H99" s="2">
        <f t="shared" si="41"/>
        <v>16.508264462809915</v>
      </c>
      <c r="I99" s="2">
        <f t="shared" si="41"/>
        <v>14.917355371900825</v>
      </c>
      <c r="J99" s="2">
        <f t="shared" si="41"/>
        <v>14.173553719008261</v>
      </c>
      <c r="K99" s="2">
        <f t="shared" si="41"/>
        <v>12.479338842975205</v>
      </c>
      <c r="L99" s="2">
        <f t="shared" si="41"/>
        <v>12.975206611570245</v>
      </c>
    </row>
    <row r="100" spans="4:12" x14ac:dyDescent="0.3">
      <c r="D100" s="12"/>
      <c r="E100" s="5" t="s">
        <v>6</v>
      </c>
      <c r="F100" s="2">
        <f>SQRT((F98)^2-((F99)^2))</f>
        <v>47.135073994473046</v>
      </c>
      <c r="G100" s="2">
        <f t="shared" ref="G100:L100" si="42">SQRT((G98)^2-((G99)^2))</f>
        <v>46.955314764052169</v>
      </c>
      <c r="H100" s="2">
        <f t="shared" si="42"/>
        <v>43.568222529078263</v>
      </c>
      <c r="I100" s="2">
        <f t="shared" si="42"/>
        <v>32.613998864468648</v>
      </c>
      <c r="J100" s="2">
        <f t="shared" si="42"/>
        <v>25.612554284136873</v>
      </c>
      <c r="K100" s="2">
        <f t="shared" si="42"/>
        <v>13.59545328321548</v>
      </c>
      <c r="L100" s="2">
        <f t="shared" si="42"/>
        <v>11.877882640929396</v>
      </c>
    </row>
    <row r="101" spans="4:12" x14ac:dyDescent="0.3">
      <c r="D101" s="12"/>
      <c r="E101" s="5" t="s">
        <v>7</v>
      </c>
      <c r="F101" s="2">
        <f>F100/(2*3.14*50)</f>
        <v>0.1501117006193409</v>
      </c>
      <c r="G101" s="2">
        <f t="shared" ref="G101:L101" si="43">G100/(2*3.14*50)</f>
        <v>0.14953921899379671</v>
      </c>
      <c r="H101" s="2">
        <f t="shared" si="43"/>
        <v>0.13875230104801994</v>
      </c>
      <c r="I101" s="2">
        <f t="shared" si="43"/>
        <v>0.10386623842187467</v>
      </c>
      <c r="J101" s="2">
        <f t="shared" si="43"/>
        <v>8.1568644216996417E-2</v>
      </c>
      <c r="K101" s="2">
        <f t="shared" si="43"/>
        <v>4.329762192106841E-2</v>
      </c>
      <c r="L101" s="2">
        <f t="shared" si="43"/>
        <v>3.7827651722705087E-2</v>
      </c>
    </row>
    <row r="102" spans="4:12" ht="15" thickBot="1" x14ac:dyDescent="0.35">
      <c r="D102" s="13"/>
      <c r="E102" s="10" t="s">
        <v>8</v>
      </c>
      <c r="F102" s="2">
        <f>F101*2.2</f>
        <v>0.33024574136255003</v>
      </c>
      <c r="G102" s="2">
        <f t="shared" ref="G102:L102" si="44">G101*2.2</f>
        <v>0.32898628178635281</v>
      </c>
      <c r="H102" s="2">
        <f t="shared" si="44"/>
        <v>0.30525506230564392</v>
      </c>
      <c r="I102" s="2">
        <f t="shared" si="44"/>
        <v>0.22850572452812429</v>
      </c>
      <c r="J102" s="2">
        <f t="shared" si="44"/>
        <v>0.17945101727739213</v>
      </c>
      <c r="K102" s="2">
        <f t="shared" si="44"/>
        <v>9.5254768226350511E-2</v>
      </c>
      <c r="L102" s="2">
        <f t="shared" si="44"/>
        <v>8.3220833789951196E-2</v>
      </c>
    </row>
    <row r="103" spans="4:12" ht="15" thickBot="1" x14ac:dyDescent="0.35"/>
    <row r="104" spans="4:12" ht="15" thickBot="1" x14ac:dyDescent="0.35">
      <c r="D104" s="11" t="s">
        <v>0</v>
      </c>
      <c r="E104" s="9" t="s">
        <v>1</v>
      </c>
      <c r="F104" s="7">
        <v>0</v>
      </c>
      <c r="G104" s="7">
        <v>5</v>
      </c>
      <c r="H104" s="7">
        <v>10</v>
      </c>
      <c r="I104" s="7">
        <v>15</v>
      </c>
      <c r="J104" s="7">
        <v>20</v>
      </c>
      <c r="K104" s="7">
        <v>25</v>
      </c>
      <c r="L104" s="8">
        <v>30</v>
      </c>
    </row>
    <row r="105" spans="4:12" x14ac:dyDescent="0.3">
      <c r="D105" s="12">
        <v>2.4</v>
      </c>
      <c r="E105" s="4" t="s">
        <v>2</v>
      </c>
      <c r="F105">
        <v>112.7</v>
      </c>
      <c r="G105" s="3">
        <v>112.8</v>
      </c>
      <c r="H105" s="3">
        <v>107.8</v>
      </c>
      <c r="I105" s="3">
        <v>85.2</v>
      </c>
      <c r="J105" s="3">
        <v>70.5</v>
      </c>
      <c r="K105" s="3">
        <v>45.3</v>
      </c>
      <c r="L105" s="3">
        <v>43.1</v>
      </c>
    </row>
    <row r="106" spans="4:12" x14ac:dyDescent="0.3">
      <c r="D106" s="12"/>
      <c r="E106" s="5" t="s">
        <v>3</v>
      </c>
      <c r="F106">
        <v>95.9</v>
      </c>
      <c r="G106" s="2">
        <v>98.9</v>
      </c>
      <c r="H106" s="2">
        <v>99.9</v>
      </c>
      <c r="I106" s="2">
        <v>86</v>
      </c>
      <c r="J106" s="2">
        <v>84.5</v>
      </c>
      <c r="K106" s="2">
        <v>75.599999999999994</v>
      </c>
      <c r="L106" s="2">
        <v>77.8</v>
      </c>
    </row>
    <row r="107" spans="4:12" x14ac:dyDescent="0.3">
      <c r="D107" s="12"/>
      <c r="E107" s="5" t="s">
        <v>4</v>
      </c>
      <c r="F107" s="2">
        <f>F105/2.4</f>
        <v>46.958333333333336</v>
      </c>
      <c r="G107" s="2">
        <f t="shared" ref="G107:L107" si="45">G105/2.4</f>
        <v>47</v>
      </c>
      <c r="H107" s="2">
        <f t="shared" si="45"/>
        <v>44.916666666666664</v>
      </c>
      <c r="I107" s="2">
        <f t="shared" si="45"/>
        <v>35.5</v>
      </c>
      <c r="J107" s="2">
        <f t="shared" si="45"/>
        <v>29.375</v>
      </c>
      <c r="K107" s="2">
        <f t="shared" si="45"/>
        <v>18.875</v>
      </c>
      <c r="L107" s="2">
        <f t="shared" si="45"/>
        <v>17.958333333333336</v>
      </c>
    </row>
    <row r="108" spans="4:12" x14ac:dyDescent="0.3">
      <c r="D108" s="12"/>
      <c r="E108" s="5" t="s">
        <v>5</v>
      </c>
      <c r="F108" s="2">
        <f>F106/(2.4*2.4)</f>
        <v>16.649305555555557</v>
      </c>
      <c r="G108" s="2">
        <f t="shared" ref="G108:L108" si="46">G106/(2.4*2.4)</f>
        <v>17.170138888888889</v>
      </c>
      <c r="H108" s="2">
        <f t="shared" si="46"/>
        <v>17.34375</v>
      </c>
      <c r="I108" s="2">
        <f t="shared" si="46"/>
        <v>14.930555555555555</v>
      </c>
      <c r="J108" s="2">
        <f t="shared" si="46"/>
        <v>14.670138888888889</v>
      </c>
      <c r="K108" s="2">
        <f t="shared" si="46"/>
        <v>13.125</v>
      </c>
      <c r="L108" s="2">
        <f t="shared" si="46"/>
        <v>13.506944444444445</v>
      </c>
    </row>
    <row r="109" spans="4:12" x14ac:dyDescent="0.3">
      <c r="D109" s="12"/>
      <c r="E109" s="5" t="s">
        <v>6</v>
      </c>
      <c r="F109" s="2">
        <f>SQRT((F107)^2-((F108)^2))</f>
        <v>43.907695156568984</v>
      </c>
      <c r="G109" s="2">
        <f t="shared" ref="G109:L109" si="47">SQRT((G107)^2-((G108)^2))</f>
        <v>43.751415183240248</v>
      </c>
      <c r="H109" s="2">
        <f t="shared" si="47"/>
        <v>41.433094023762507</v>
      </c>
      <c r="I109" s="2">
        <f t="shared" si="47"/>
        <v>32.207584678185185</v>
      </c>
      <c r="J109" s="2">
        <f t="shared" si="47"/>
        <v>25.449511782757444</v>
      </c>
      <c r="K109" s="2">
        <f t="shared" si="47"/>
        <v>13.564659966250536</v>
      </c>
      <c r="L109" s="2">
        <f t="shared" si="47"/>
        <v>11.834871688607466</v>
      </c>
    </row>
    <row r="110" spans="4:12" x14ac:dyDescent="0.3">
      <c r="D110" s="12"/>
      <c r="E110" s="5" t="s">
        <v>7</v>
      </c>
      <c r="F110" s="2">
        <f>F109/(2*3.14*50)</f>
        <v>0.13983342406550631</v>
      </c>
      <c r="G110" s="2">
        <f t="shared" ref="G110:L110" si="48">G109/(2*3.14*50)</f>
        <v>0.13933571714407722</v>
      </c>
      <c r="H110" s="2">
        <f t="shared" si="48"/>
        <v>0.13195252873809715</v>
      </c>
      <c r="I110" s="2">
        <f t="shared" si="48"/>
        <v>0.10257192572670441</v>
      </c>
      <c r="J110" s="2">
        <f t="shared" si="48"/>
        <v>8.1049400582030071E-2</v>
      </c>
      <c r="K110" s="2">
        <f t="shared" si="48"/>
        <v>4.319955403264502E-2</v>
      </c>
      <c r="L110" s="2">
        <f t="shared" si="48"/>
        <v>3.7690674167539698E-2</v>
      </c>
    </row>
    <row r="111" spans="4:12" ht="15" thickBot="1" x14ac:dyDescent="0.35">
      <c r="D111" s="13"/>
      <c r="E111" s="10" t="s">
        <v>8</v>
      </c>
      <c r="F111" s="2">
        <f>F110*2.4</f>
        <v>0.3356002177572151</v>
      </c>
      <c r="G111" s="2">
        <f t="shared" ref="G111:L111" si="49">G110*2.4</f>
        <v>0.33440572114578532</v>
      </c>
      <c r="H111" s="2">
        <f t="shared" si="49"/>
        <v>0.31668606897143314</v>
      </c>
      <c r="I111" s="2">
        <f t="shared" si="49"/>
        <v>0.24617262174409058</v>
      </c>
      <c r="J111" s="2">
        <f t="shared" si="49"/>
        <v>0.19451856139687215</v>
      </c>
      <c r="K111" s="2">
        <f t="shared" si="49"/>
        <v>0.10367892967834805</v>
      </c>
      <c r="L111" s="2">
        <f t="shared" si="49"/>
        <v>9.0457618002095272E-2</v>
      </c>
    </row>
    <row r="112" spans="4:12" ht="15" thickBot="1" x14ac:dyDescent="0.35"/>
    <row r="113" spans="4:12" ht="15" thickBot="1" x14ac:dyDescent="0.35">
      <c r="D113" s="11" t="s">
        <v>0</v>
      </c>
      <c r="E113" s="9" t="s">
        <v>1</v>
      </c>
      <c r="F113" s="7">
        <v>0</v>
      </c>
      <c r="G113" s="7">
        <v>5</v>
      </c>
      <c r="H113" s="7">
        <v>10</v>
      </c>
      <c r="I113" s="7">
        <v>15</v>
      </c>
      <c r="J113" s="7">
        <v>20</v>
      </c>
      <c r="K113" s="7">
        <v>25</v>
      </c>
      <c r="L113" s="8">
        <v>30</v>
      </c>
    </row>
    <row r="114" spans="4:12" x14ac:dyDescent="0.3">
      <c r="D114" s="12">
        <v>2.6</v>
      </c>
      <c r="E114" s="4" t="s">
        <v>2</v>
      </c>
      <c r="F114" s="1"/>
      <c r="G114" s="3"/>
      <c r="H114" s="3"/>
      <c r="I114" s="3"/>
      <c r="J114" s="3"/>
      <c r="K114" s="3"/>
      <c r="L114" s="3">
        <v>47.5</v>
      </c>
    </row>
    <row r="115" spans="4:12" x14ac:dyDescent="0.3">
      <c r="D115" s="12"/>
      <c r="E115" s="5" t="s">
        <v>3</v>
      </c>
      <c r="F115" s="1"/>
      <c r="G115" s="2"/>
      <c r="H115" s="2"/>
      <c r="I115" s="2"/>
      <c r="J115" s="2"/>
      <c r="K115" s="2"/>
      <c r="L115" s="2">
        <v>94.3</v>
      </c>
    </row>
    <row r="116" spans="4:12" x14ac:dyDescent="0.3">
      <c r="D116" s="12"/>
      <c r="E116" s="5" t="s">
        <v>4</v>
      </c>
      <c r="F116" s="2"/>
      <c r="G116" s="2"/>
      <c r="H116" s="2"/>
      <c r="I116" s="2"/>
      <c r="J116" s="2"/>
      <c r="K116" s="2"/>
      <c r="L116" s="2">
        <f>L114/2.6</f>
        <v>18.26923076923077</v>
      </c>
    </row>
    <row r="117" spans="4:12" x14ac:dyDescent="0.3">
      <c r="D117" s="12"/>
      <c r="E117" s="5" t="s">
        <v>5</v>
      </c>
      <c r="F117" s="2"/>
      <c r="G117" s="2"/>
      <c r="H117" s="2"/>
      <c r="I117" s="2"/>
      <c r="J117" s="2"/>
      <c r="K117" s="2"/>
      <c r="L117" s="2">
        <f>L115/(2.6*2.6)</f>
        <v>13.949704142011832</v>
      </c>
    </row>
    <row r="118" spans="4:12" x14ac:dyDescent="0.3">
      <c r="D118" s="12"/>
      <c r="E118" s="5" t="s">
        <v>6</v>
      </c>
      <c r="F118" s="2"/>
      <c r="G118" s="2"/>
      <c r="H118" s="2"/>
      <c r="I118" s="2"/>
      <c r="J118" s="2"/>
      <c r="K118" s="2"/>
      <c r="L118" s="2">
        <f t="shared" ref="L118" si="50">SQRT((L116)^2-((L117)^2))</f>
        <v>11.797056719781686</v>
      </c>
    </row>
    <row r="119" spans="4:12" x14ac:dyDescent="0.3">
      <c r="D119" s="12"/>
      <c r="E119" s="5" t="s">
        <v>7</v>
      </c>
      <c r="F119" s="2"/>
      <c r="G119" s="2"/>
      <c r="H119" s="2"/>
      <c r="I119" s="2"/>
      <c r="J119" s="2"/>
      <c r="K119" s="2"/>
      <c r="L119" s="2">
        <f t="shared" ref="L119" si="51">L118/(2*3.14*50)</f>
        <v>3.7570244330514924E-2</v>
      </c>
    </row>
    <row r="120" spans="4:12" ht="15" thickBot="1" x14ac:dyDescent="0.35">
      <c r="D120" s="13"/>
      <c r="E120" s="10" t="s">
        <v>8</v>
      </c>
      <c r="F120" s="2"/>
      <c r="G120" s="2"/>
      <c r="H120" s="2"/>
      <c r="I120" s="2"/>
      <c r="J120" s="2"/>
      <c r="K120" s="2"/>
      <c r="L120" s="2">
        <f>L119*2.6</f>
        <v>9.7682635259338804E-2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5"/>
  <sheetViews>
    <sheetView tabSelected="1" zoomScale="70" zoomScaleNormal="70" workbookViewId="0">
      <selection activeCell="BM37" sqref="BM37"/>
    </sheetView>
  </sheetViews>
  <sheetFormatPr defaultRowHeight="14.4" x14ac:dyDescent="0.3"/>
  <sheetData>
    <row r="1" spans="1:66" ht="15" thickBot="1" x14ac:dyDescent="0.35">
      <c r="A1" s="11" t="s">
        <v>0</v>
      </c>
      <c r="B1" s="9" t="s">
        <v>1</v>
      </c>
      <c r="C1" s="18">
        <v>0</v>
      </c>
      <c r="D1" s="18">
        <v>1</v>
      </c>
      <c r="E1" s="18">
        <v>2</v>
      </c>
      <c r="F1" s="18">
        <v>3</v>
      </c>
      <c r="G1" s="18">
        <v>4</v>
      </c>
      <c r="H1" s="18">
        <v>5</v>
      </c>
      <c r="I1" s="19">
        <v>6</v>
      </c>
      <c r="J1" s="18">
        <v>7</v>
      </c>
      <c r="K1" s="19">
        <v>8</v>
      </c>
      <c r="L1" s="18">
        <v>9</v>
      </c>
      <c r="M1" s="19">
        <v>10</v>
      </c>
      <c r="N1" s="18">
        <v>11</v>
      </c>
      <c r="O1" s="19">
        <v>12</v>
      </c>
      <c r="P1" s="18">
        <v>13</v>
      </c>
      <c r="Q1" s="19">
        <v>14</v>
      </c>
      <c r="R1" s="18">
        <v>15</v>
      </c>
      <c r="S1" s="19">
        <v>16</v>
      </c>
      <c r="T1" s="18">
        <v>17</v>
      </c>
      <c r="U1" s="19">
        <v>18</v>
      </c>
      <c r="V1" s="18">
        <v>19</v>
      </c>
      <c r="W1" s="19">
        <v>20</v>
      </c>
      <c r="X1" s="18">
        <v>21</v>
      </c>
      <c r="Y1" s="19">
        <v>22</v>
      </c>
      <c r="Z1" s="18">
        <v>23</v>
      </c>
      <c r="AA1" s="19">
        <v>24</v>
      </c>
      <c r="AB1" s="18">
        <v>25</v>
      </c>
      <c r="AC1" s="19">
        <v>26</v>
      </c>
      <c r="AD1" s="18">
        <v>27</v>
      </c>
      <c r="AE1" s="19">
        <v>28</v>
      </c>
      <c r="AF1" s="18">
        <v>29</v>
      </c>
      <c r="AG1" s="19">
        <v>30</v>
      </c>
    </row>
    <row r="2" spans="1:66" x14ac:dyDescent="0.3">
      <c r="A2" s="16">
        <v>0.2</v>
      </c>
      <c r="B2" s="4" t="s">
        <v>2</v>
      </c>
      <c r="C2" s="2">
        <v>19.920000000000002</v>
      </c>
      <c r="D2" s="2">
        <v>21.1</v>
      </c>
      <c r="E2" s="2">
        <v>21.17</v>
      </c>
      <c r="F2" s="2">
        <v>21.17</v>
      </c>
      <c r="G2" s="2">
        <v>19.5</v>
      </c>
      <c r="H2" s="2">
        <v>20</v>
      </c>
      <c r="I2" s="2">
        <v>19.12</v>
      </c>
      <c r="J2" s="2">
        <v>18</v>
      </c>
      <c r="K2" s="2">
        <v>16.7</v>
      </c>
      <c r="L2" s="2">
        <v>16.82</v>
      </c>
      <c r="M2" s="2">
        <v>15</v>
      </c>
      <c r="N2" s="2">
        <v>14.63</v>
      </c>
      <c r="O2" s="2">
        <v>13.33</v>
      </c>
      <c r="P2" s="2">
        <v>12.95</v>
      </c>
      <c r="Q2" s="2">
        <v>12.03</v>
      </c>
      <c r="R2" s="2">
        <v>11</v>
      </c>
      <c r="S2" s="2">
        <v>10.220000000000001</v>
      </c>
      <c r="T2" s="2">
        <v>9.09</v>
      </c>
      <c r="U2" s="2">
        <v>7.9</v>
      </c>
      <c r="V2" s="2">
        <v>7.28</v>
      </c>
      <c r="W2" s="2">
        <v>5.91</v>
      </c>
      <c r="X2" s="2">
        <v>5.8</v>
      </c>
      <c r="Y2" s="2">
        <v>4.9000000000000004</v>
      </c>
      <c r="Z2" s="2">
        <v>3.86</v>
      </c>
      <c r="AA2" s="2">
        <v>3.63</v>
      </c>
      <c r="AB2" s="2">
        <v>3.47</v>
      </c>
      <c r="AC2" s="2">
        <v>3.28</v>
      </c>
      <c r="AD2" s="2">
        <v>3.23</v>
      </c>
      <c r="AE2" s="2">
        <v>3.28</v>
      </c>
      <c r="AF2" s="2">
        <v>3.21</v>
      </c>
      <c r="AG2" s="2">
        <v>3.22</v>
      </c>
    </row>
    <row r="3" spans="1:66" x14ac:dyDescent="0.3">
      <c r="A3" s="17"/>
      <c r="B3" s="5" t="s">
        <v>3</v>
      </c>
      <c r="C3" s="2">
        <v>0.79</v>
      </c>
      <c r="D3" s="2">
        <v>0.98</v>
      </c>
      <c r="E3" s="2">
        <v>1.02</v>
      </c>
      <c r="F3" s="2">
        <v>1.02</v>
      </c>
      <c r="G3" s="2">
        <v>0.82</v>
      </c>
      <c r="H3" s="2">
        <v>0.87</v>
      </c>
      <c r="I3" s="2">
        <v>0.83</v>
      </c>
      <c r="J3" s="2">
        <v>0.79</v>
      </c>
      <c r="K3" s="2">
        <v>0.7</v>
      </c>
      <c r="L3" s="2">
        <v>0.71</v>
      </c>
      <c r="M3" s="2">
        <v>0.67</v>
      </c>
      <c r="N3" s="2">
        <v>0.65</v>
      </c>
      <c r="O3" s="2">
        <v>0.6</v>
      </c>
      <c r="P3" s="2">
        <v>0.62</v>
      </c>
      <c r="Q3" s="2">
        <v>0.59</v>
      </c>
      <c r="R3" s="2">
        <v>0.56999999999999995</v>
      </c>
      <c r="S3" s="2">
        <v>0.55000000000000004</v>
      </c>
      <c r="T3" s="2">
        <v>0.51</v>
      </c>
      <c r="U3" s="2">
        <v>0.5</v>
      </c>
      <c r="V3" s="2">
        <v>0.48</v>
      </c>
      <c r="W3" s="2">
        <v>0.45</v>
      </c>
      <c r="X3" s="2">
        <v>0.42</v>
      </c>
      <c r="Y3" s="2">
        <v>0.47</v>
      </c>
      <c r="Z3" s="2">
        <v>0.44</v>
      </c>
      <c r="AA3" s="2">
        <v>0.43</v>
      </c>
      <c r="AB3" s="2">
        <v>0.44</v>
      </c>
      <c r="AC3" s="2">
        <v>0.43</v>
      </c>
      <c r="AD3" s="2">
        <v>0.43</v>
      </c>
      <c r="AE3" s="2">
        <v>0.45</v>
      </c>
      <c r="AF3" s="2">
        <v>0.45</v>
      </c>
      <c r="AG3" s="2">
        <v>0.45</v>
      </c>
    </row>
    <row r="4" spans="1:66" x14ac:dyDescent="0.3">
      <c r="A4" s="17"/>
      <c r="B4" s="5" t="s">
        <v>4</v>
      </c>
      <c r="C4" s="2">
        <f>C2/0.2</f>
        <v>99.600000000000009</v>
      </c>
      <c r="D4" s="2">
        <f t="shared" ref="D4:AG4" si="0">D2/0.2</f>
        <v>105.5</v>
      </c>
      <c r="E4" s="2">
        <f t="shared" si="0"/>
        <v>105.85000000000001</v>
      </c>
      <c r="F4" s="2">
        <f t="shared" si="0"/>
        <v>105.85000000000001</v>
      </c>
      <c r="G4" s="2">
        <f t="shared" si="0"/>
        <v>97.5</v>
      </c>
      <c r="H4" s="2">
        <f t="shared" si="0"/>
        <v>100</v>
      </c>
      <c r="I4" s="2">
        <f t="shared" si="0"/>
        <v>95.6</v>
      </c>
      <c r="J4" s="2">
        <f t="shared" si="0"/>
        <v>90</v>
      </c>
      <c r="K4" s="2">
        <f t="shared" si="0"/>
        <v>83.499999999999986</v>
      </c>
      <c r="L4" s="2">
        <f t="shared" si="0"/>
        <v>84.1</v>
      </c>
      <c r="M4" s="2">
        <f t="shared" si="0"/>
        <v>75</v>
      </c>
      <c r="N4" s="2">
        <f t="shared" si="0"/>
        <v>73.150000000000006</v>
      </c>
      <c r="O4" s="2">
        <f t="shared" si="0"/>
        <v>66.649999999999991</v>
      </c>
      <c r="P4" s="2">
        <f t="shared" si="0"/>
        <v>64.749999999999986</v>
      </c>
      <c r="Q4" s="2">
        <f t="shared" si="0"/>
        <v>60.149999999999991</v>
      </c>
      <c r="R4" s="2">
        <f t="shared" si="0"/>
        <v>55</v>
      </c>
      <c r="S4" s="2">
        <f t="shared" si="0"/>
        <v>51.1</v>
      </c>
      <c r="T4" s="2">
        <f t="shared" si="0"/>
        <v>45.449999999999996</v>
      </c>
      <c r="U4" s="2">
        <f t="shared" si="0"/>
        <v>39.5</v>
      </c>
      <c r="V4" s="2">
        <f t="shared" si="0"/>
        <v>36.4</v>
      </c>
      <c r="W4" s="2">
        <f t="shared" si="0"/>
        <v>29.55</v>
      </c>
      <c r="X4" s="2">
        <f t="shared" si="0"/>
        <v>28.999999999999996</v>
      </c>
      <c r="Y4" s="2">
        <f t="shared" si="0"/>
        <v>24.5</v>
      </c>
      <c r="Z4" s="2">
        <f t="shared" si="0"/>
        <v>19.299999999999997</v>
      </c>
      <c r="AA4" s="2">
        <f t="shared" si="0"/>
        <v>18.149999999999999</v>
      </c>
      <c r="AB4" s="2">
        <f t="shared" si="0"/>
        <v>17.350000000000001</v>
      </c>
      <c r="AC4" s="2">
        <f t="shared" si="0"/>
        <v>16.399999999999999</v>
      </c>
      <c r="AD4" s="2">
        <f t="shared" si="0"/>
        <v>16.149999999999999</v>
      </c>
      <c r="AE4" s="2">
        <f t="shared" si="0"/>
        <v>16.399999999999999</v>
      </c>
      <c r="AF4" s="2">
        <f t="shared" si="0"/>
        <v>16.049999999999997</v>
      </c>
      <c r="AG4" s="2">
        <f t="shared" si="0"/>
        <v>16.100000000000001</v>
      </c>
    </row>
    <row r="5" spans="1:66" x14ac:dyDescent="0.3">
      <c r="A5" s="17"/>
      <c r="B5" s="5" t="s">
        <v>5</v>
      </c>
      <c r="C5" s="2">
        <f>C3/(0.2*0.2)</f>
        <v>19.749999999999996</v>
      </c>
      <c r="D5" s="2">
        <f t="shared" ref="D5:AG5" si="1">D3/(0.2*0.2)</f>
        <v>24.499999999999996</v>
      </c>
      <c r="E5" s="2">
        <f t="shared" si="1"/>
        <v>25.499999999999996</v>
      </c>
      <c r="F5" s="2">
        <f t="shared" si="1"/>
        <v>25.499999999999996</v>
      </c>
      <c r="G5" s="2">
        <f t="shared" si="1"/>
        <v>20.499999999999996</v>
      </c>
      <c r="H5" s="2">
        <f t="shared" si="1"/>
        <v>21.749999999999996</v>
      </c>
      <c r="I5" s="2">
        <f t="shared" si="1"/>
        <v>20.749999999999996</v>
      </c>
      <c r="J5" s="2">
        <f t="shared" si="1"/>
        <v>19.749999999999996</v>
      </c>
      <c r="K5" s="2">
        <f t="shared" si="1"/>
        <v>17.499999999999996</v>
      </c>
      <c r="L5" s="2">
        <f t="shared" si="1"/>
        <v>17.749999999999996</v>
      </c>
      <c r="M5" s="2">
        <f t="shared" si="1"/>
        <v>16.749999999999996</v>
      </c>
      <c r="N5" s="2">
        <f t="shared" si="1"/>
        <v>16.249999999999996</v>
      </c>
      <c r="O5" s="2">
        <f t="shared" si="1"/>
        <v>14.999999999999996</v>
      </c>
      <c r="P5" s="2">
        <f t="shared" si="1"/>
        <v>15.499999999999996</v>
      </c>
      <c r="Q5" s="2">
        <f t="shared" si="1"/>
        <v>14.749999999999996</v>
      </c>
      <c r="R5" s="2">
        <f t="shared" si="1"/>
        <v>14.249999999999996</v>
      </c>
      <c r="S5" s="2">
        <f t="shared" si="1"/>
        <v>13.749999999999998</v>
      </c>
      <c r="T5" s="2">
        <f t="shared" si="1"/>
        <v>12.749999999999998</v>
      </c>
      <c r="U5" s="2">
        <f t="shared" si="1"/>
        <v>12.499999999999998</v>
      </c>
      <c r="V5" s="2">
        <f t="shared" si="1"/>
        <v>11.999999999999996</v>
      </c>
      <c r="W5" s="2">
        <f t="shared" si="1"/>
        <v>11.249999999999998</v>
      </c>
      <c r="X5" s="2">
        <f t="shared" si="1"/>
        <v>10.499999999999998</v>
      </c>
      <c r="Y5" s="2">
        <f t="shared" si="1"/>
        <v>11.749999999999996</v>
      </c>
      <c r="Z5" s="2">
        <f t="shared" si="1"/>
        <v>10.999999999999998</v>
      </c>
      <c r="AA5" s="2">
        <f t="shared" si="1"/>
        <v>10.749999999999998</v>
      </c>
      <c r="AB5" s="2">
        <f t="shared" si="1"/>
        <v>10.999999999999998</v>
      </c>
      <c r="AC5" s="2">
        <f t="shared" si="1"/>
        <v>10.749999999999998</v>
      </c>
      <c r="AD5" s="2">
        <f t="shared" si="1"/>
        <v>10.749999999999998</v>
      </c>
      <c r="AE5" s="2">
        <f t="shared" si="1"/>
        <v>11.249999999999998</v>
      </c>
      <c r="AF5" s="2">
        <f t="shared" si="1"/>
        <v>11.249999999999998</v>
      </c>
      <c r="AG5" s="2">
        <f t="shared" si="1"/>
        <v>11.249999999999998</v>
      </c>
    </row>
    <row r="6" spans="1:66" x14ac:dyDescent="0.3">
      <c r="A6" s="17"/>
      <c r="B6" s="5" t="s">
        <v>6</v>
      </c>
      <c r="C6" s="20">
        <f>SQRT((C4)^2-((C5)^2))</f>
        <v>97.622218270227819</v>
      </c>
      <c r="D6" s="20">
        <f t="shared" ref="D6:AG6" si="2">SQRT((D4)^2-((D5)^2))</f>
        <v>102.61578825892242</v>
      </c>
      <c r="E6" s="20">
        <f t="shared" si="2"/>
        <v>102.73252892828056</v>
      </c>
      <c r="F6" s="20">
        <f t="shared" si="2"/>
        <v>102.73252892828056</v>
      </c>
      <c r="G6" s="20">
        <f t="shared" si="2"/>
        <v>95.320511958339793</v>
      </c>
      <c r="H6" s="20">
        <f t="shared" si="2"/>
        <v>97.606032088186026</v>
      </c>
      <c r="I6" s="20">
        <f t="shared" si="2"/>
        <v>93.320938165022739</v>
      </c>
      <c r="J6" s="20">
        <f t="shared" si="2"/>
        <v>87.806249777564233</v>
      </c>
      <c r="K6" s="20">
        <f t="shared" si="2"/>
        <v>81.645575507800771</v>
      </c>
      <c r="L6" s="20">
        <f t="shared" si="2"/>
        <v>82.205519887657175</v>
      </c>
      <c r="M6" s="20">
        <f t="shared" si="2"/>
        <v>73.105659835610538</v>
      </c>
      <c r="N6" s="20">
        <f t="shared" si="2"/>
        <v>71.322226549652811</v>
      </c>
      <c r="O6" s="20">
        <f t="shared" si="2"/>
        <v>64.940145518777513</v>
      </c>
      <c r="P6" s="20">
        <f t="shared" si="2"/>
        <v>62.867420020229858</v>
      </c>
      <c r="Q6" s="20">
        <f t="shared" si="2"/>
        <v>58.313463282504486</v>
      </c>
      <c r="R6" s="20">
        <f t="shared" si="2"/>
        <v>53.121911674938808</v>
      </c>
      <c r="S6" s="20">
        <f t="shared" si="2"/>
        <v>49.215317737468688</v>
      </c>
      <c r="T6" s="20">
        <f t="shared" si="2"/>
        <v>43.624992836675624</v>
      </c>
      <c r="U6" s="20">
        <f t="shared" si="2"/>
        <v>37.469987990390386</v>
      </c>
      <c r="V6" s="20">
        <f t="shared" si="2"/>
        <v>34.365098573989279</v>
      </c>
      <c r="W6" s="20">
        <f t="shared" si="2"/>
        <v>27.324714088165681</v>
      </c>
      <c r="X6" s="20">
        <f t="shared" si="2"/>
        <v>27.032387981826538</v>
      </c>
      <c r="Y6" s="20">
        <f t="shared" si="2"/>
        <v>21.498546462493692</v>
      </c>
      <c r="Z6" s="20">
        <f t="shared" si="2"/>
        <v>15.858436240689054</v>
      </c>
      <c r="AA6" s="20">
        <f t="shared" si="2"/>
        <v>14.623952953972466</v>
      </c>
      <c r="AB6" s="20">
        <f t="shared" si="2"/>
        <v>13.417246364288021</v>
      </c>
      <c r="AC6" s="20">
        <f t="shared" si="2"/>
        <v>12.385374439232754</v>
      </c>
      <c r="AD6" s="20">
        <f t="shared" si="2"/>
        <v>12.0523856559604</v>
      </c>
      <c r="AE6" s="20">
        <f t="shared" si="2"/>
        <v>11.93304236144329</v>
      </c>
      <c r="AF6" s="20">
        <f t="shared" si="2"/>
        <v>11.447270417003347</v>
      </c>
      <c r="AG6" s="20">
        <f t="shared" si="2"/>
        <v>11.517269641716307</v>
      </c>
    </row>
    <row r="7" spans="1:66" x14ac:dyDescent="0.3">
      <c r="A7" s="17"/>
      <c r="B7" s="5" t="s">
        <v>7</v>
      </c>
      <c r="C7" s="2">
        <f>C6/(2*3.14*50)</f>
        <v>0.3108987843000886</v>
      </c>
      <c r="D7" s="2">
        <f t="shared" ref="D7:AG7" si="3">D6/(2*3.14*50)</f>
        <v>0.32680187343605865</v>
      </c>
      <c r="E7" s="2">
        <f t="shared" si="3"/>
        <v>0.32717365900726292</v>
      </c>
      <c r="F7" s="2">
        <f t="shared" si="3"/>
        <v>0.32717365900726292</v>
      </c>
      <c r="G7" s="2">
        <f t="shared" si="3"/>
        <v>0.30356850942146429</v>
      </c>
      <c r="H7" s="2">
        <f t="shared" si="3"/>
        <v>0.31084723594963704</v>
      </c>
      <c r="I7" s="2">
        <f t="shared" si="3"/>
        <v>0.29720044001599599</v>
      </c>
      <c r="J7" s="2">
        <f t="shared" si="3"/>
        <v>0.279637738145109</v>
      </c>
      <c r="K7" s="2">
        <f t="shared" si="3"/>
        <v>0.26001775639426999</v>
      </c>
      <c r="L7" s="2">
        <f t="shared" si="3"/>
        <v>0.26180101875050055</v>
      </c>
      <c r="M7" s="2">
        <f t="shared" si="3"/>
        <v>0.23282057272487433</v>
      </c>
      <c r="N7" s="2">
        <f t="shared" si="3"/>
        <v>0.22714084888424463</v>
      </c>
      <c r="O7" s="2">
        <f t="shared" si="3"/>
        <v>0.20681575005980099</v>
      </c>
      <c r="P7" s="2">
        <f t="shared" si="3"/>
        <v>0.20021471344022249</v>
      </c>
      <c r="Q7" s="2">
        <f t="shared" si="3"/>
        <v>0.18571166650479135</v>
      </c>
      <c r="R7" s="2">
        <f t="shared" si="3"/>
        <v>0.16917806265904078</v>
      </c>
      <c r="S7" s="2">
        <f t="shared" si="3"/>
        <v>0.15673668069257543</v>
      </c>
      <c r="T7" s="2">
        <f t="shared" si="3"/>
        <v>0.13893309820597333</v>
      </c>
      <c r="U7" s="2">
        <f t="shared" si="3"/>
        <v>0.11933117194391843</v>
      </c>
      <c r="V7" s="2">
        <f t="shared" si="3"/>
        <v>0.10944298908913783</v>
      </c>
      <c r="W7" s="2">
        <f t="shared" si="3"/>
        <v>8.7021382446387519E-2</v>
      </c>
      <c r="X7" s="2">
        <f t="shared" si="3"/>
        <v>8.6090407585434833E-2</v>
      </c>
      <c r="Y7" s="2">
        <f t="shared" si="3"/>
        <v>6.846670847927927E-2</v>
      </c>
      <c r="Z7" s="2">
        <f t="shared" si="3"/>
        <v>5.0504574014933294E-2</v>
      </c>
      <c r="AA7" s="2">
        <f t="shared" si="3"/>
        <v>4.6573098579530146E-2</v>
      </c>
      <c r="AB7" s="2">
        <f t="shared" si="3"/>
        <v>4.2730083962700706E-2</v>
      </c>
      <c r="AC7" s="2">
        <f t="shared" si="3"/>
        <v>3.9443867640868643E-2</v>
      </c>
      <c r="AD7" s="2">
        <f t="shared" si="3"/>
        <v>3.8383393808791084E-2</v>
      </c>
      <c r="AE7" s="2">
        <f t="shared" si="3"/>
        <v>3.8003319622430858E-2</v>
      </c>
      <c r="AF7" s="2">
        <f t="shared" si="3"/>
        <v>3.6456275213386458E-2</v>
      </c>
      <c r="AG7" s="21">
        <f t="shared" si="3"/>
        <v>3.6679202680625182E-2</v>
      </c>
      <c r="AI7" s="23" t="s">
        <v>9</v>
      </c>
      <c r="AJ7" s="24">
        <v>0</v>
      </c>
      <c r="AK7" s="24">
        <v>1</v>
      </c>
      <c r="AL7" s="24">
        <v>2</v>
      </c>
      <c r="AM7" s="24">
        <v>3</v>
      </c>
      <c r="AN7" s="24">
        <v>4</v>
      </c>
      <c r="AO7" s="24">
        <v>5</v>
      </c>
      <c r="AP7" s="24">
        <v>6</v>
      </c>
      <c r="AQ7" s="24">
        <v>7</v>
      </c>
      <c r="AR7" s="24">
        <v>8</v>
      </c>
      <c r="AS7" s="24">
        <v>9</v>
      </c>
      <c r="AT7" s="24">
        <v>10</v>
      </c>
      <c r="AU7" s="24">
        <v>11</v>
      </c>
      <c r="AV7" s="24">
        <v>12</v>
      </c>
      <c r="AW7" s="24">
        <v>13</v>
      </c>
      <c r="AX7" s="24">
        <v>14</v>
      </c>
      <c r="AY7" s="24">
        <v>15</v>
      </c>
      <c r="AZ7" s="24">
        <v>16</v>
      </c>
      <c r="BA7" s="24">
        <v>17</v>
      </c>
      <c r="BB7" s="24">
        <v>18</v>
      </c>
      <c r="BC7" s="24">
        <v>19</v>
      </c>
      <c r="BD7" s="24">
        <v>20</v>
      </c>
      <c r="BE7" s="24">
        <v>21</v>
      </c>
      <c r="BF7" s="24">
        <v>22</v>
      </c>
      <c r="BG7" s="24">
        <v>23</v>
      </c>
      <c r="BH7" s="24">
        <v>24</v>
      </c>
      <c r="BI7" s="24">
        <v>25</v>
      </c>
      <c r="BJ7" s="24">
        <v>26</v>
      </c>
      <c r="BK7" s="24">
        <v>27</v>
      </c>
      <c r="BL7" s="24">
        <v>28</v>
      </c>
      <c r="BM7" s="24">
        <v>29</v>
      </c>
      <c r="BN7" s="24">
        <v>30</v>
      </c>
    </row>
    <row r="8" spans="1:66" x14ac:dyDescent="0.3">
      <c r="A8" s="3"/>
      <c r="B8" s="5" t="s">
        <v>8</v>
      </c>
      <c r="C8" s="2">
        <f>C7*0.2</f>
        <v>6.2179756860017726E-2</v>
      </c>
      <c r="D8" s="2">
        <f t="shared" ref="D8:AG8" si="4">D7*0.2</f>
        <v>6.5360374687211731E-2</v>
      </c>
      <c r="E8" s="2">
        <f t="shared" si="4"/>
        <v>6.5434731801452581E-2</v>
      </c>
      <c r="F8" s="2">
        <f t="shared" si="4"/>
        <v>6.5434731801452581E-2</v>
      </c>
      <c r="G8" s="2">
        <f t="shared" si="4"/>
        <v>6.0713701884292863E-2</v>
      </c>
      <c r="H8" s="2">
        <f t="shared" si="4"/>
        <v>6.216944718992741E-2</v>
      </c>
      <c r="I8" s="2">
        <f t="shared" si="4"/>
        <v>5.94400880031992E-2</v>
      </c>
      <c r="J8" s="2">
        <f t="shared" si="4"/>
        <v>5.5927547629021801E-2</v>
      </c>
      <c r="K8" s="2">
        <f t="shared" si="4"/>
        <v>5.2003551278854004E-2</v>
      </c>
      <c r="L8" s="2">
        <f t="shared" si="4"/>
        <v>5.2360203750100115E-2</v>
      </c>
      <c r="M8" s="2">
        <f t="shared" si="4"/>
        <v>4.6564114544974868E-2</v>
      </c>
      <c r="N8" s="2">
        <f t="shared" si="4"/>
        <v>4.542816977684893E-2</v>
      </c>
      <c r="O8" s="2">
        <f t="shared" si="4"/>
        <v>4.1363150011960198E-2</v>
      </c>
      <c r="P8" s="2">
        <f t="shared" si="4"/>
        <v>4.0042942688044501E-2</v>
      </c>
      <c r="Q8" s="2">
        <f t="shared" si="4"/>
        <v>3.7142333300958272E-2</v>
      </c>
      <c r="R8" s="2">
        <f t="shared" si="4"/>
        <v>3.3835612531808161E-2</v>
      </c>
      <c r="S8" s="2">
        <f t="shared" si="4"/>
        <v>3.1347336138515085E-2</v>
      </c>
      <c r="T8" s="2">
        <f t="shared" si="4"/>
        <v>2.7786619641194665E-2</v>
      </c>
      <c r="U8" s="2">
        <f t="shared" si="4"/>
        <v>2.3866234388783686E-2</v>
      </c>
      <c r="V8" s="2">
        <f t="shared" si="4"/>
        <v>2.1888597817827565E-2</v>
      </c>
      <c r="W8" s="2">
        <f t="shared" si="4"/>
        <v>1.7404276489277504E-2</v>
      </c>
      <c r="X8" s="2">
        <f t="shared" si="4"/>
        <v>1.7218081517086967E-2</v>
      </c>
      <c r="Y8" s="2">
        <f t="shared" si="4"/>
        <v>1.3693341695855855E-2</v>
      </c>
      <c r="Z8" s="2">
        <f t="shared" si="4"/>
        <v>1.0100914802986659E-2</v>
      </c>
      <c r="AA8" s="2">
        <f t="shared" si="4"/>
        <v>9.3146197159060303E-3</v>
      </c>
      <c r="AB8" s="2">
        <f t="shared" si="4"/>
        <v>8.5460167925401412E-3</v>
      </c>
      <c r="AC8" s="2">
        <f t="shared" si="4"/>
        <v>7.8887735281737287E-3</v>
      </c>
      <c r="AD8" s="2">
        <f t="shared" si="4"/>
        <v>7.6766787617582174E-3</v>
      </c>
      <c r="AE8" s="2">
        <f t="shared" si="4"/>
        <v>7.6006639244861722E-3</v>
      </c>
      <c r="AF8" s="2">
        <f t="shared" si="4"/>
        <v>7.2912550426772922E-3</v>
      </c>
      <c r="AG8" s="21">
        <f t="shared" si="4"/>
        <v>7.3358405361250364E-3</v>
      </c>
      <c r="AI8" s="23">
        <v>0.2</v>
      </c>
      <c r="AJ8" s="2">
        <v>6.2179756860017726E-2</v>
      </c>
      <c r="AK8" s="2">
        <v>6.5360374687211731E-2</v>
      </c>
      <c r="AL8" s="2">
        <v>6.5434731801452581E-2</v>
      </c>
      <c r="AM8" s="2">
        <v>6.5434731801452581E-2</v>
      </c>
      <c r="AN8" s="2">
        <v>6.0713701884292863E-2</v>
      </c>
      <c r="AO8" s="2">
        <v>6.216944718992741E-2</v>
      </c>
      <c r="AP8" s="2">
        <v>5.94400880031992E-2</v>
      </c>
      <c r="AQ8" s="2">
        <v>5.5927547629021801E-2</v>
      </c>
      <c r="AR8" s="2">
        <v>5.2003551278854004E-2</v>
      </c>
      <c r="AS8" s="2">
        <v>5.2360203750100115E-2</v>
      </c>
      <c r="AT8" s="2">
        <v>4.6564114544974868E-2</v>
      </c>
      <c r="AU8" s="2">
        <v>4.542816977684893E-2</v>
      </c>
      <c r="AV8" s="2">
        <v>4.1363150011960198E-2</v>
      </c>
      <c r="AW8" s="2">
        <v>4.0042942688044501E-2</v>
      </c>
      <c r="AX8" s="2">
        <v>3.7142333300958272E-2</v>
      </c>
      <c r="AY8" s="2">
        <v>3.3835612531808161E-2</v>
      </c>
      <c r="AZ8" s="2">
        <v>3.1347336138515085E-2</v>
      </c>
      <c r="BA8" s="2">
        <v>2.7786619641194665E-2</v>
      </c>
      <c r="BB8" s="2">
        <v>2.3866234388783686E-2</v>
      </c>
      <c r="BC8" s="2">
        <v>2.1888597817827565E-2</v>
      </c>
      <c r="BD8" s="2">
        <v>1.7404276489277504E-2</v>
      </c>
      <c r="BE8" s="2">
        <v>1.7218081517086967E-2</v>
      </c>
      <c r="BF8" s="2">
        <v>1.3693341695855855E-2</v>
      </c>
      <c r="BG8" s="2">
        <v>1.0100914802986659E-2</v>
      </c>
      <c r="BH8" s="2">
        <v>9.3146197159060303E-3</v>
      </c>
      <c r="BI8" s="2">
        <v>8.5460167925401412E-3</v>
      </c>
      <c r="BJ8" s="2">
        <v>7.8887735281737287E-3</v>
      </c>
      <c r="BK8" s="2">
        <v>7.6766787617582174E-3</v>
      </c>
      <c r="BL8" s="2">
        <v>7.6006639244861722E-3</v>
      </c>
      <c r="BM8" s="2">
        <v>7.2912550426772922E-3</v>
      </c>
      <c r="BN8" s="2">
        <v>7.3358405361250364E-3</v>
      </c>
    </row>
    <row r="9" spans="1:66" ht="15" thickBot="1" x14ac:dyDescent="0.35">
      <c r="A9" s="15"/>
      <c r="AI9" s="23">
        <v>0.4</v>
      </c>
      <c r="AJ9" s="2">
        <v>0.1340525078128221</v>
      </c>
      <c r="AK9" s="2">
        <v>0.13424048544070541</v>
      </c>
      <c r="AL9" s="2">
        <v>0.13488642872845977</v>
      </c>
      <c r="AM9" s="2">
        <v>0.13212636590401133</v>
      </c>
      <c r="AN9" s="2">
        <v>0.13130909635725035</v>
      </c>
      <c r="AO9" s="2">
        <v>0.1278949924448104</v>
      </c>
      <c r="AP9" s="2">
        <v>0.12171470807203744</v>
      </c>
      <c r="AQ9" s="36">
        <v>0.11684893051620733</v>
      </c>
      <c r="AR9" s="36">
        <v>0.1114872589176432</v>
      </c>
      <c r="AS9" s="36">
        <v>0.10822919365571144</v>
      </c>
      <c r="AT9" s="36">
        <v>0.10076183494375489</v>
      </c>
      <c r="AU9" s="36">
        <v>9.4472404673732746E-2</v>
      </c>
      <c r="AV9" s="36">
        <v>8.8404339224955261E-2</v>
      </c>
      <c r="AW9" s="36">
        <v>8.2707693097222812E-2</v>
      </c>
      <c r="AX9" s="36">
        <v>7.5711133576871176E-2</v>
      </c>
      <c r="AY9" s="36">
        <v>6.9148077712872486E-2</v>
      </c>
      <c r="AZ9" s="36">
        <v>6.3052209790609937E-2</v>
      </c>
      <c r="BA9" s="36">
        <v>5.7055275609066737E-2</v>
      </c>
      <c r="BB9" s="36">
        <v>4.9462494873628221E-2</v>
      </c>
      <c r="BC9" s="36">
        <v>4.4567785183530953E-2</v>
      </c>
      <c r="BD9" s="36">
        <v>3.5771009126366805E-2</v>
      </c>
      <c r="BE9" s="36">
        <v>0.03</v>
      </c>
      <c r="BF9" s="36">
        <v>2.70583526559975E-2</v>
      </c>
      <c r="BG9" s="36">
        <v>2.0124541240192282E-2</v>
      </c>
      <c r="BH9" s="36">
        <v>1.8724103785183382E-2</v>
      </c>
      <c r="BI9" s="36">
        <v>1.7248795437784219E-2</v>
      </c>
      <c r="BJ9" s="36">
        <v>1.5915531412032356E-2</v>
      </c>
      <c r="BK9" s="36">
        <v>1.5552719852525749E-2</v>
      </c>
      <c r="BL9" s="36">
        <v>1.5239277792947235E-2</v>
      </c>
      <c r="BM9" s="36">
        <v>1.4740269627920702E-2</v>
      </c>
      <c r="BN9" s="36">
        <v>1.4676234244397086E-2</v>
      </c>
    </row>
    <row r="10" spans="1:66" ht="15" thickBot="1" x14ac:dyDescent="0.35">
      <c r="A10" s="11" t="s">
        <v>0</v>
      </c>
      <c r="B10" s="9" t="s">
        <v>1</v>
      </c>
      <c r="C10" s="18">
        <v>0</v>
      </c>
      <c r="D10" s="18">
        <v>1</v>
      </c>
      <c r="E10" s="18">
        <v>2</v>
      </c>
      <c r="F10" s="18">
        <v>3</v>
      </c>
      <c r="G10" s="18">
        <v>4</v>
      </c>
      <c r="H10" s="18">
        <v>5</v>
      </c>
      <c r="I10" s="19">
        <v>6</v>
      </c>
      <c r="J10" s="18">
        <v>7</v>
      </c>
      <c r="K10" s="19">
        <v>8</v>
      </c>
      <c r="L10" s="18">
        <v>9</v>
      </c>
      <c r="M10" s="19">
        <v>10</v>
      </c>
      <c r="N10" s="18">
        <v>11</v>
      </c>
      <c r="O10" s="19">
        <v>12</v>
      </c>
      <c r="P10" s="18">
        <v>13</v>
      </c>
      <c r="Q10" s="19">
        <v>14</v>
      </c>
      <c r="R10" s="18">
        <v>15</v>
      </c>
      <c r="S10" s="19">
        <v>16</v>
      </c>
      <c r="T10" s="18">
        <v>17</v>
      </c>
      <c r="U10" s="19">
        <v>18</v>
      </c>
      <c r="V10" s="18">
        <v>19</v>
      </c>
      <c r="W10" s="19">
        <v>20</v>
      </c>
      <c r="X10" s="18">
        <v>21</v>
      </c>
      <c r="Y10" s="19">
        <v>22</v>
      </c>
      <c r="Z10" s="18">
        <v>23</v>
      </c>
      <c r="AA10" s="19">
        <v>24</v>
      </c>
      <c r="AB10" s="18">
        <v>25</v>
      </c>
      <c r="AC10" s="19">
        <v>26</v>
      </c>
      <c r="AD10" s="18">
        <v>27</v>
      </c>
      <c r="AE10" s="19">
        <v>28</v>
      </c>
      <c r="AF10" s="18">
        <v>29</v>
      </c>
      <c r="AG10" s="22">
        <v>30</v>
      </c>
      <c r="AI10" s="23">
        <v>0.6</v>
      </c>
      <c r="AJ10" s="2">
        <v>0.1912273574473233</v>
      </c>
      <c r="AK10" s="2">
        <v>0.19337767384938029</v>
      </c>
      <c r="AL10" s="2">
        <v>0.19382250958528588</v>
      </c>
      <c r="AM10" s="2">
        <v>0.19315347156125598</v>
      </c>
      <c r="AN10" s="2">
        <v>0.19053208561019946</v>
      </c>
      <c r="AO10" s="2">
        <v>0.18771534409839358</v>
      </c>
      <c r="AP10" s="2">
        <v>0.18111087867233619</v>
      </c>
      <c r="AQ10" s="36">
        <v>0.17246476740680203</v>
      </c>
      <c r="AR10" s="36">
        <v>0.16628246926274745</v>
      </c>
      <c r="AS10" s="36">
        <v>0.16074640743597468</v>
      </c>
      <c r="AT10" s="36">
        <v>0.15102601960232889</v>
      </c>
      <c r="AU10" s="36">
        <v>0.14214750523371975</v>
      </c>
      <c r="AV10" s="36">
        <v>0.13099009119795418</v>
      </c>
      <c r="AW10" s="36">
        <v>0.12177585871871215</v>
      </c>
      <c r="AX10" s="36">
        <v>0.11308916749027356</v>
      </c>
      <c r="AY10" s="36">
        <v>0.10221998401028215</v>
      </c>
      <c r="AZ10" s="36">
        <v>9.2749002034483538E-2</v>
      </c>
      <c r="BA10" s="36">
        <v>8.3507651667917862E-2</v>
      </c>
      <c r="BB10" s="36">
        <v>7.2202995568690073E-2</v>
      </c>
      <c r="BC10" s="36">
        <v>6.6478946325113836E-2</v>
      </c>
      <c r="BD10" s="36">
        <v>5.2451793153169203E-2</v>
      </c>
      <c r="BE10" s="36">
        <v>0.05</v>
      </c>
      <c r="BF10" s="36">
        <v>4.0793740497188605E-2</v>
      </c>
      <c r="BG10" s="36">
        <v>3.0915923934310568E-2</v>
      </c>
      <c r="BH10" s="36">
        <v>2.81979928812272E-2</v>
      </c>
      <c r="BI10" s="36">
        <v>2.5875129285325236E-2</v>
      </c>
      <c r="BJ10" s="36">
        <v>2.3969093582791954E-2</v>
      </c>
      <c r="BK10" s="36">
        <v>2.3604527510945224E-2</v>
      </c>
      <c r="BL10" s="36">
        <v>2.2892108748365139E-2</v>
      </c>
      <c r="BM10" s="36">
        <v>2.2389146597186736E-2</v>
      </c>
      <c r="BN10" s="36">
        <v>2.2297797985997726E-2</v>
      </c>
    </row>
    <row r="11" spans="1:66" x14ac:dyDescent="0.3">
      <c r="A11" s="16">
        <v>0.4</v>
      </c>
      <c r="B11" s="4" t="s">
        <v>2</v>
      </c>
      <c r="C11" s="2">
        <v>42.8</v>
      </c>
      <c r="D11" s="2">
        <v>43</v>
      </c>
      <c r="E11" s="2">
        <v>43.3</v>
      </c>
      <c r="F11" s="2">
        <v>42.3</v>
      </c>
      <c r="G11" s="2">
        <v>42</v>
      </c>
      <c r="H11" s="2">
        <v>40.9</v>
      </c>
      <c r="I11" s="2">
        <v>38.9</v>
      </c>
      <c r="J11" s="2">
        <v>37.4</v>
      </c>
      <c r="K11" s="2">
        <v>35.700000000000003</v>
      </c>
      <c r="L11" s="2">
        <v>34.6</v>
      </c>
      <c r="M11" s="2">
        <v>32.299999999999997</v>
      </c>
      <c r="N11" s="2">
        <v>30.28</v>
      </c>
      <c r="O11" s="2">
        <v>28.4</v>
      </c>
      <c r="P11" s="2">
        <v>26.61</v>
      </c>
      <c r="Q11" s="2">
        <v>24.39</v>
      </c>
      <c r="R11" s="2">
        <v>22.35</v>
      </c>
      <c r="S11" s="2">
        <v>20.420000000000002</v>
      </c>
      <c r="T11" s="2">
        <v>18.600000000000001</v>
      </c>
      <c r="U11" s="2">
        <v>16.170000000000002</v>
      </c>
      <c r="V11" s="2">
        <v>14.7</v>
      </c>
      <c r="W11" s="2">
        <v>12.1</v>
      </c>
      <c r="X11" s="2">
        <v>12.12</v>
      </c>
      <c r="Y11" s="2">
        <v>9.5</v>
      </c>
      <c r="Z11" s="2">
        <v>7.56</v>
      </c>
      <c r="AA11" s="2">
        <v>7.24</v>
      </c>
      <c r="AB11" s="2">
        <v>6.9</v>
      </c>
      <c r="AC11" s="2">
        <v>6.48</v>
      </c>
      <c r="AD11" s="2">
        <v>6.54</v>
      </c>
      <c r="AE11" s="2">
        <v>6.4</v>
      </c>
      <c r="AF11" s="2">
        <v>6.25</v>
      </c>
      <c r="AG11" s="21">
        <v>6.32</v>
      </c>
      <c r="AI11" s="23">
        <v>0.8</v>
      </c>
      <c r="AJ11" s="2">
        <v>0.23054651055073633</v>
      </c>
      <c r="AK11" s="2">
        <v>0.23270995047819498</v>
      </c>
      <c r="AL11" s="2">
        <v>0.23255599402424948</v>
      </c>
      <c r="AM11" s="2">
        <v>0.23196367405474702</v>
      </c>
      <c r="AN11" s="2">
        <v>0.22999043011645051</v>
      </c>
      <c r="AO11" s="2">
        <v>0.22779696232136526</v>
      </c>
      <c r="AP11" s="2">
        <v>0.2217913942715628</v>
      </c>
      <c r="AQ11" s="36">
        <v>0.2128701585707006</v>
      </c>
      <c r="AR11" s="36">
        <v>0.20661364940313193</v>
      </c>
      <c r="AS11" s="36">
        <v>0.20050420237437361</v>
      </c>
      <c r="AT11" s="36">
        <v>0.1856506086027814</v>
      </c>
      <c r="AU11" s="36">
        <v>0.17714250683245247</v>
      </c>
      <c r="AV11" s="36">
        <v>0.16316924900745253</v>
      </c>
      <c r="AW11" s="36">
        <v>0.15316449722262937</v>
      </c>
      <c r="AX11" s="36">
        <v>0.14159782829367079</v>
      </c>
      <c r="AY11" s="36">
        <v>0.12902509170319473</v>
      </c>
      <c r="AZ11" s="36">
        <v>0.11727831324121321</v>
      </c>
      <c r="BA11" s="36">
        <v>0.10584980732729564</v>
      </c>
      <c r="BB11" s="36">
        <v>9.2012101167333618E-2</v>
      </c>
      <c r="BC11" s="36">
        <v>8.4271781056757006E-2</v>
      </c>
      <c r="BD11" s="36">
        <v>7.5871567600680395E-2</v>
      </c>
      <c r="BE11" s="36">
        <v>7.0000000000000007E-2</v>
      </c>
      <c r="BF11" s="36">
        <v>6.5000000000000002E-2</v>
      </c>
      <c r="BG11" s="36">
        <v>5.6000000000000001E-2</v>
      </c>
      <c r="BH11" s="36">
        <v>4.77426964637453E-2</v>
      </c>
      <c r="BI11" s="36">
        <v>3.9E-2</v>
      </c>
      <c r="BJ11" s="36">
        <v>3.2190722204519143E-2</v>
      </c>
      <c r="BK11" s="36">
        <v>3.1348985183954133E-2</v>
      </c>
      <c r="BL11" s="36">
        <v>3.0692157793850174E-2</v>
      </c>
      <c r="BM11" s="36">
        <v>2.9986396592245758E-2</v>
      </c>
      <c r="BN11" s="36">
        <v>2.9516614201418365E-2</v>
      </c>
    </row>
    <row r="12" spans="1:66" x14ac:dyDescent="0.3">
      <c r="A12" s="17"/>
      <c r="B12" s="5" t="s">
        <v>3</v>
      </c>
      <c r="C12" s="2">
        <v>3.1</v>
      </c>
      <c r="D12" s="2">
        <v>3.4</v>
      </c>
      <c r="E12" s="2">
        <v>3.6</v>
      </c>
      <c r="F12" s="2">
        <v>3.3</v>
      </c>
      <c r="G12" s="2">
        <v>3.2</v>
      </c>
      <c r="H12" s="2">
        <v>3.1</v>
      </c>
      <c r="I12" s="2">
        <v>2.9</v>
      </c>
      <c r="J12" s="2">
        <v>2.9</v>
      </c>
      <c r="K12" s="2">
        <v>2.8</v>
      </c>
      <c r="L12" s="2">
        <v>2.6</v>
      </c>
      <c r="M12" s="2">
        <v>2.6</v>
      </c>
      <c r="N12" s="2">
        <v>2.4300000000000002</v>
      </c>
      <c r="O12" s="2">
        <v>2.4</v>
      </c>
      <c r="P12" s="2">
        <v>2.3199999999999998</v>
      </c>
      <c r="Q12" s="2">
        <v>2.1800000000000002</v>
      </c>
      <c r="R12" s="2">
        <v>2.12</v>
      </c>
      <c r="S12" s="2">
        <v>2</v>
      </c>
      <c r="T12" s="2">
        <v>2</v>
      </c>
      <c r="U12" s="2">
        <v>1.8</v>
      </c>
      <c r="V12" s="2">
        <v>1.8</v>
      </c>
      <c r="W12" s="2">
        <v>1.8</v>
      </c>
      <c r="X12" s="2">
        <v>1.74</v>
      </c>
      <c r="Y12" s="2">
        <v>1.7</v>
      </c>
      <c r="Z12" s="2">
        <v>1.66</v>
      </c>
      <c r="AA12" s="2">
        <v>1.69</v>
      </c>
      <c r="AB12" s="2">
        <v>1.71</v>
      </c>
      <c r="AC12" s="2">
        <v>1.65</v>
      </c>
      <c r="AD12" s="2">
        <v>1.74</v>
      </c>
      <c r="AE12" s="2">
        <v>1.7</v>
      </c>
      <c r="AF12" s="2">
        <v>1.68</v>
      </c>
      <c r="AG12" s="21">
        <v>1.73</v>
      </c>
      <c r="AI12" s="23">
        <v>1</v>
      </c>
      <c r="AJ12" s="2">
        <v>0.25746827055229599</v>
      </c>
      <c r="AK12" s="2">
        <v>0.25859794170129846</v>
      </c>
      <c r="AL12" s="2">
        <v>0.2595721145743724</v>
      </c>
      <c r="AM12" s="2">
        <v>0.25793740546917182</v>
      </c>
      <c r="AN12" s="2">
        <v>0.25662071792406949</v>
      </c>
      <c r="AO12" s="2">
        <v>0.25493943870734109</v>
      </c>
      <c r="AP12" s="2">
        <v>0.24940698053753332</v>
      </c>
      <c r="AQ12" s="36">
        <v>0.24136156673923753</v>
      </c>
      <c r="AR12" s="36">
        <v>0.23641794338226854</v>
      </c>
      <c r="AS12" s="36">
        <v>0.23114964728183512</v>
      </c>
      <c r="AT12" s="36">
        <v>0.217</v>
      </c>
      <c r="AU12" s="36">
        <v>0.20327778751979059</v>
      </c>
      <c r="AV12" s="36">
        <v>0.18910145804446077</v>
      </c>
      <c r="AW12" s="36">
        <v>0.183</v>
      </c>
      <c r="AX12" s="36">
        <v>0.17</v>
      </c>
      <c r="AY12" s="36">
        <v>0.16</v>
      </c>
      <c r="AZ12" s="36">
        <v>0.15</v>
      </c>
      <c r="BA12" s="36">
        <v>0.14000000000000001</v>
      </c>
      <c r="BB12" s="36">
        <v>0.13</v>
      </c>
      <c r="BC12" s="36">
        <v>0.12</v>
      </c>
      <c r="BD12" s="36">
        <v>0.11</v>
      </c>
      <c r="BE12" s="36">
        <v>0.1</v>
      </c>
      <c r="BF12" s="36">
        <v>9.1999999999999998E-2</v>
      </c>
      <c r="BG12" s="36">
        <v>8.3750000000000005E-2</v>
      </c>
      <c r="BH12" s="36">
        <v>7.1999999999999995E-2</v>
      </c>
      <c r="BI12" s="36">
        <v>6.3E-2</v>
      </c>
      <c r="BJ12" s="36">
        <v>5.40487728467232E-2</v>
      </c>
      <c r="BK12" s="36">
        <v>4.8949718711723697E-2</v>
      </c>
      <c r="BL12" s="36">
        <v>0.04</v>
      </c>
      <c r="BM12" s="36">
        <v>3.7499117600880413E-2</v>
      </c>
      <c r="BN12" s="36">
        <v>3.7999999999999999E-2</v>
      </c>
    </row>
    <row r="13" spans="1:66" x14ac:dyDescent="0.3">
      <c r="A13" s="17"/>
      <c r="B13" s="5" t="s">
        <v>4</v>
      </c>
      <c r="C13" s="2">
        <f>C11/0.4</f>
        <v>106.99999999999999</v>
      </c>
      <c r="D13" s="2">
        <f t="shared" ref="D13:AG13" si="5">D11/0.4</f>
        <v>107.5</v>
      </c>
      <c r="E13" s="2">
        <f t="shared" si="5"/>
        <v>108.24999999999999</v>
      </c>
      <c r="F13" s="2">
        <f t="shared" si="5"/>
        <v>105.74999999999999</v>
      </c>
      <c r="G13" s="2">
        <f t="shared" si="5"/>
        <v>105</v>
      </c>
      <c r="H13" s="2">
        <f t="shared" si="5"/>
        <v>102.24999999999999</v>
      </c>
      <c r="I13" s="2">
        <f t="shared" si="5"/>
        <v>97.249999999999986</v>
      </c>
      <c r="J13" s="2">
        <f t="shared" si="5"/>
        <v>93.499999999999986</v>
      </c>
      <c r="K13" s="2">
        <f t="shared" si="5"/>
        <v>89.25</v>
      </c>
      <c r="L13" s="2">
        <f t="shared" si="5"/>
        <v>86.5</v>
      </c>
      <c r="M13" s="2">
        <f t="shared" si="5"/>
        <v>80.749999999999986</v>
      </c>
      <c r="N13" s="2">
        <f t="shared" si="5"/>
        <v>75.7</v>
      </c>
      <c r="O13" s="2">
        <f t="shared" si="5"/>
        <v>70.999999999999986</v>
      </c>
      <c r="P13" s="2">
        <f t="shared" si="5"/>
        <v>66.524999999999991</v>
      </c>
      <c r="Q13" s="2">
        <f t="shared" si="5"/>
        <v>60.975000000000001</v>
      </c>
      <c r="R13" s="2">
        <f t="shared" si="5"/>
        <v>55.875</v>
      </c>
      <c r="S13" s="2">
        <f t="shared" si="5"/>
        <v>51.050000000000004</v>
      </c>
      <c r="T13" s="2">
        <f t="shared" si="5"/>
        <v>46.5</v>
      </c>
      <c r="U13" s="2">
        <f t="shared" si="5"/>
        <v>40.425000000000004</v>
      </c>
      <c r="V13" s="2">
        <f t="shared" si="5"/>
        <v>36.749999999999993</v>
      </c>
      <c r="W13" s="2">
        <f t="shared" si="5"/>
        <v>30.249999999999996</v>
      </c>
      <c r="X13" s="2">
        <f t="shared" si="5"/>
        <v>30.299999999999997</v>
      </c>
      <c r="Y13" s="2">
        <f t="shared" si="5"/>
        <v>23.75</v>
      </c>
      <c r="Z13" s="2">
        <f t="shared" si="5"/>
        <v>18.899999999999999</v>
      </c>
      <c r="AA13" s="2">
        <f t="shared" si="5"/>
        <v>18.099999999999998</v>
      </c>
      <c r="AB13" s="2">
        <f t="shared" si="5"/>
        <v>17.25</v>
      </c>
      <c r="AC13" s="2">
        <f t="shared" si="5"/>
        <v>16.2</v>
      </c>
      <c r="AD13" s="2">
        <f t="shared" si="5"/>
        <v>16.349999999999998</v>
      </c>
      <c r="AE13" s="2">
        <f t="shared" si="5"/>
        <v>16</v>
      </c>
      <c r="AF13" s="2">
        <f t="shared" si="5"/>
        <v>15.625</v>
      </c>
      <c r="AG13" s="21">
        <f t="shared" si="5"/>
        <v>15.8</v>
      </c>
      <c r="AI13" s="23">
        <v>1.2</v>
      </c>
      <c r="AJ13" s="2">
        <v>0.27488645340042184</v>
      </c>
      <c r="AK13" s="2">
        <v>0.27584512558661084</v>
      </c>
      <c r="AL13" s="2">
        <v>0.27621490628045686</v>
      </c>
      <c r="AM13" s="2">
        <v>0.27492832795010669</v>
      </c>
      <c r="AN13" s="2">
        <v>0.27351844591765878</v>
      </c>
      <c r="AO13" s="2">
        <v>0.27167601949858095</v>
      </c>
      <c r="AP13" s="2">
        <v>0.26761313234003442</v>
      </c>
      <c r="AQ13" s="36">
        <v>0.26083925339217456</v>
      </c>
      <c r="AR13" s="36">
        <v>0.25531745041582088</v>
      </c>
      <c r="AS13" s="36">
        <v>0.24957202448535482</v>
      </c>
      <c r="AT13" s="36">
        <v>0.24</v>
      </c>
      <c r="AU13" s="36">
        <v>0.23</v>
      </c>
      <c r="AV13" s="36">
        <v>0.22</v>
      </c>
      <c r="AW13" s="36">
        <v>0.21392639095107099</v>
      </c>
      <c r="AX13" s="36">
        <v>0.204762512682476</v>
      </c>
      <c r="AY13" s="36">
        <v>0.19</v>
      </c>
      <c r="AZ13" s="36">
        <v>0.18</v>
      </c>
      <c r="BA13" s="36">
        <v>0.17</v>
      </c>
      <c r="BB13" s="36">
        <v>0.16</v>
      </c>
      <c r="BC13" s="36">
        <v>0.15</v>
      </c>
      <c r="BD13" s="36">
        <v>0.14000000000000001</v>
      </c>
      <c r="BE13" s="36">
        <v>0.13</v>
      </c>
      <c r="BF13" s="36">
        <v>0.12</v>
      </c>
      <c r="BG13" s="36">
        <v>0.11</v>
      </c>
      <c r="BH13" s="36">
        <v>9.7000000000000003E-2</v>
      </c>
      <c r="BI13" s="36">
        <v>0.09</v>
      </c>
      <c r="BJ13" s="36">
        <v>0.08</v>
      </c>
      <c r="BK13" s="36">
        <v>7.0000000000000007E-2</v>
      </c>
      <c r="BL13" s="36">
        <v>0.06</v>
      </c>
      <c r="BM13" s="36">
        <v>5.2044275147895697E-2</v>
      </c>
      <c r="BN13" s="36">
        <v>0.05</v>
      </c>
    </row>
    <row r="14" spans="1:66" x14ac:dyDescent="0.3">
      <c r="A14" s="17"/>
      <c r="B14" s="5" t="s">
        <v>5</v>
      </c>
      <c r="C14" s="2">
        <f>C12/(0.4*0.4)</f>
        <v>19.374999999999996</v>
      </c>
      <c r="D14" s="2">
        <f t="shared" ref="D14:AG14" si="6">D12/(0.4*0.4)</f>
        <v>21.249999999999996</v>
      </c>
      <c r="E14" s="2">
        <f t="shared" si="6"/>
        <v>22.499999999999996</v>
      </c>
      <c r="F14" s="2">
        <f t="shared" si="6"/>
        <v>20.624999999999996</v>
      </c>
      <c r="G14" s="2">
        <f t="shared" si="6"/>
        <v>19.999999999999996</v>
      </c>
      <c r="H14" s="2">
        <f t="shared" si="6"/>
        <v>19.374999999999996</v>
      </c>
      <c r="I14" s="2">
        <f t="shared" si="6"/>
        <v>18.124999999999996</v>
      </c>
      <c r="J14" s="2">
        <f t="shared" si="6"/>
        <v>18.124999999999996</v>
      </c>
      <c r="K14" s="2">
        <f t="shared" si="6"/>
        <v>17.499999999999996</v>
      </c>
      <c r="L14" s="2">
        <f t="shared" si="6"/>
        <v>16.249999999999996</v>
      </c>
      <c r="M14" s="2">
        <f t="shared" si="6"/>
        <v>16.249999999999996</v>
      </c>
      <c r="N14" s="2">
        <f t="shared" si="6"/>
        <v>15.187499999999998</v>
      </c>
      <c r="O14" s="2">
        <f t="shared" si="6"/>
        <v>14.999999999999996</v>
      </c>
      <c r="P14" s="2">
        <f t="shared" si="6"/>
        <v>14.499999999999996</v>
      </c>
      <c r="Q14" s="2">
        <f t="shared" si="6"/>
        <v>13.624999999999998</v>
      </c>
      <c r="R14" s="2">
        <f t="shared" si="6"/>
        <v>13.249999999999998</v>
      </c>
      <c r="S14" s="2">
        <f t="shared" si="6"/>
        <v>12.499999999999998</v>
      </c>
      <c r="T14" s="2">
        <f t="shared" si="6"/>
        <v>12.499999999999998</v>
      </c>
      <c r="U14" s="2">
        <f t="shared" si="6"/>
        <v>11.249999999999998</v>
      </c>
      <c r="V14" s="2">
        <f t="shared" si="6"/>
        <v>11.249999999999998</v>
      </c>
      <c r="W14" s="2">
        <f t="shared" si="6"/>
        <v>11.249999999999998</v>
      </c>
      <c r="X14" s="2">
        <f t="shared" si="6"/>
        <v>10.874999999999998</v>
      </c>
      <c r="Y14" s="2">
        <f t="shared" si="6"/>
        <v>10.624999999999998</v>
      </c>
      <c r="Z14" s="2">
        <f t="shared" si="6"/>
        <v>10.374999999999998</v>
      </c>
      <c r="AA14" s="2">
        <f t="shared" si="6"/>
        <v>10.562499999999998</v>
      </c>
      <c r="AB14" s="2">
        <f t="shared" si="6"/>
        <v>10.687499999999998</v>
      </c>
      <c r="AC14" s="2">
        <f t="shared" si="6"/>
        <v>10.312499999999998</v>
      </c>
      <c r="AD14" s="2">
        <f t="shared" si="6"/>
        <v>10.874999999999998</v>
      </c>
      <c r="AE14" s="2">
        <f t="shared" si="6"/>
        <v>10.624999999999998</v>
      </c>
      <c r="AF14" s="2">
        <f t="shared" si="6"/>
        <v>10.499999999999998</v>
      </c>
      <c r="AG14" s="21">
        <f t="shared" si="6"/>
        <v>10.812499999999998</v>
      </c>
      <c r="AI14" s="23">
        <v>1.4</v>
      </c>
      <c r="AJ14" s="2">
        <v>0.28839531439888522</v>
      </c>
      <c r="AK14" s="2">
        <v>0.2893219947894925</v>
      </c>
      <c r="AL14" s="2">
        <v>0.28945672058285954</v>
      </c>
      <c r="AM14" s="2">
        <v>0.28870475583262251</v>
      </c>
      <c r="AN14" s="2">
        <v>0.28779207670396151</v>
      </c>
      <c r="AO14" s="2">
        <v>0.28657229407026952</v>
      </c>
      <c r="AP14" s="2">
        <v>0.28482907313765155</v>
      </c>
      <c r="AQ14" s="36">
        <v>0.27978488904297655</v>
      </c>
      <c r="AR14" s="36">
        <v>0.27572830514158764</v>
      </c>
      <c r="AS14" s="36">
        <v>0.27533028862941061</v>
      </c>
      <c r="AT14" s="36">
        <v>0.25900000000000001</v>
      </c>
      <c r="AU14" s="36">
        <v>0.25</v>
      </c>
      <c r="AV14" s="36">
        <v>0.246</v>
      </c>
      <c r="AW14" s="36">
        <v>0.240365722714101</v>
      </c>
      <c r="AX14" s="36">
        <v>0.23200000000000001</v>
      </c>
      <c r="AY14" s="36">
        <v>0.22500000000000001</v>
      </c>
      <c r="AZ14" s="36">
        <v>0.215</v>
      </c>
      <c r="BA14" s="36">
        <v>0.20599999999999999</v>
      </c>
      <c r="BB14" s="36">
        <v>0.19600000000000001</v>
      </c>
      <c r="BC14" s="36">
        <v>0.19</v>
      </c>
      <c r="BD14" s="36">
        <v>0.18</v>
      </c>
      <c r="BE14" s="36">
        <v>0.17</v>
      </c>
      <c r="BF14" s="36">
        <v>0.15666892626751699</v>
      </c>
      <c r="BG14" s="36">
        <v>0.145488365308967</v>
      </c>
      <c r="BH14" s="36">
        <v>0.131389943370016</v>
      </c>
      <c r="BI14" s="36">
        <v>0.12</v>
      </c>
      <c r="BJ14" s="36">
        <v>0.10703316648676953</v>
      </c>
      <c r="BK14" s="36">
        <v>9.2999999999999999E-2</v>
      </c>
      <c r="BL14" s="36">
        <v>8.5443623807175698E-2</v>
      </c>
      <c r="BM14" s="36">
        <v>7.1643253186491965E-2</v>
      </c>
      <c r="BN14" s="36">
        <v>0.06</v>
      </c>
    </row>
    <row r="15" spans="1:66" x14ac:dyDescent="0.3">
      <c r="A15" s="17"/>
      <c r="B15" s="5" t="s">
        <v>6</v>
      </c>
      <c r="C15" s="2">
        <f>SQRT((C13)^2-((C14)^2))</f>
        <v>105.23121863306534</v>
      </c>
      <c r="D15" s="2">
        <f t="shared" ref="D15:AG15" si="7">SQRT((D13)^2-((D14)^2))</f>
        <v>105.37878107095375</v>
      </c>
      <c r="E15" s="2">
        <f t="shared" si="7"/>
        <v>105.8858465518409</v>
      </c>
      <c r="F15" s="2">
        <f t="shared" si="7"/>
        <v>103.71919723464889</v>
      </c>
      <c r="G15" s="2">
        <f t="shared" si="7"/>
        <v>103.07764064044152</v>
      </c>
      <c r="H15" s="2">
        <f t="shared" si="7"/>
        <v>100.39756906917616</v>
      </c>
      <c r="I15" s="2">
        <f t="shared" si="7"/>
        <v>95.546045836549382</v>
      </c>
      <c r="J15" s="2">
        <f t="shared" si="7"/>
        <v>91.726410455222748</v>
      </c>
      <c r="K15" s="2">
        <f t="shared" si="7"/>
        <v>87.517498250349917</v>
      </c>
      <c r="L15" s="2">
        <f t="shared" si="7"/>
        <v>84.959917019733481</v>
      </c>
      <c r="M15" s="2">
        <f t="shared" si="7"/>
        <v>79.098040430847576</v>
      </c>
      <c r="N15" s="2">
        <f t="shared" si="7"/>
        <v>74.160837668880205</v>
      </c>
      <c r="O15" s="2">
        <f t="shared" si="7"/>
        <v>69.397406291589874</v>
      </c>
      <c r="P15" s="2">
        <f t="shared" si="7"/>
        <v>64.925539081319911</v>
      </c>
      <c r="Q15" s="2">
        <f t="shared" si="7"/>
        <v>59.433239857843866</v>
      </c>
      <c r="R15" s="2">
        <f t="shared" si="7"/>
        <v>54.281241004604894</v>
      </c>
      <c r="S15" s="2">
        <f t="shared" si="7"/>
        <v>49.495984685628798</v>
      </c>
      <c r="T15" s="2">
        <f t="shared" si="7"/>
        <v>44.788391353117383</v>
      </c>
      <c r="U15" s="2">
        <f t="shared" si="7"/>
        <v>38.828058475798152</v>
      </c>
      <c r="V15" s="2">
        <f t="shared" si="7"/>
        <v>34.985711369071794</v>
      </c>
      <c r="W15" s="2">
        <f t="shared" si="7"/>
        <v>28.080242164197941</v>
      </c>
      <c r="X15" s="2">
        <f t="shared" si="7"/>
        <v>28.28116643634063</v>
      </c>
      <c r="Y15" s="2">
        <f t="shared" si="7"/>
        <v>21.240806834958036</v>
      </c>
      <c r="Z15" s="2">
        <f t="shared" si="7"/>
        <v>15.797764873550941</v>
      </c>
      <c r="AA15" s="2">
        <f t="shared" si="7"/>
        <v>14.698421471368956</v>
      </c>
      <c r="AB15" s="2">
        <f t="shared" si="7"/>
        <v>13.540304418660611</v>
      </c>
      <c r="AC15" s="2">
        <f t="shared" si="7"/>
        <v>12.493692158445398</v>
      </c>
      <c r="AD15" s="2">
        <f t="shared" si="7"/>
        <v>12.208885084232712</v>
      </c>
      <c r="AE15" s="2">
        <f t="shared" si="7"/>
        <v>11.962833067463579</v>
      </c>
      <c r="AF15" s="2">
        <f t="shared" si="7"/>
        <v>11.571111657917751</v>
      </c>
      <c r="AG15" s="21">
        <f t="shared" si="7"/>
        <v>11.520843881851713</v>
      </c>
      <c r="AI15" s="23">
        <v>1.6</v>
      </c>
      <c r="AJ15" s="2">
        <v>0.29980989656118329</v>
      </c>
      <c r="AK15" s="2">
        <v>0.3001166756518549</v>
      </c>
      <c r="AL15" s="2">
        <v>0.2997796599792984</v>
      </c>
      <c r="AM15" s="2">
        <v>0.30045242981231651</v>
      </c>
      <c r="AN15" s="2">
        <v>0.29950938285921319</v>
      </c>
      <c r="AO15" s="2">
        <v>0.29825078543554817</v>
      </c>
      <c r="AP15" s="2">
        <v>0.29678734805618961</v>
      </c>
      <c r="AQ15" s="36">
        <v>0.29208994837672136</v>
      </c>
      <c r="AR15" s="36">
        <v>0.28785501558574605</v>
      </c>
      <c r="AS15" s="36">
        <v>0.28698557368238103</v>
      </c>
      <c r="AT15" s="36">
        <v>0.27833704559626199</v>
      </c>
      <c r="AU15" s="36">
        <v>0.2733535904662826</v>
      </c>
      <c r="AV15" s="36">
        <v>0.27021986859681152</v>
      </c>
      <c r="AW15" s="36">
        <v>0.26165014920234542</v>
      </c>
      <c r="AX15" s="36">
        <v>0.25800000000000001</v>
      </c>
      <c r="AY15" s="36">
        <v>0.24943295463097367</v>
      </c>
      <c r="AZ15" s="36">
        <v>0.23799999999999999</v>
      </c>
      <c r="BA15" s="36">
        <v>0.23300000000000001</v>
      </c>
      <c r="BB15" s="36">
        <v>0.22500000000000001</v>
      </c>
      <c r="BC15" s="36">
        <v>0.21709999999999999</v>
      </c>
      <c r="BD15" s="36">
        <v>0.21</v>
      </c>
      <c r="BE15" s="36">
        <v>0.20032340388016467</v>
      </c>
      <c r="BF15" s="36">
        <v>0.1805693166199297</v>
      </c>
      <c r="BG15" s="36">
        <v>0.16884267889679835</v>
      </c>
      <c r="BH15" s="36">
        <v>0.15452137222507265</v>
      </c>
      <c r="BI15" s="36">
        <v>0.14000000000000001</v>
      </c>
      <c r="BJ15" s="36">
        <v>0.11941178250136862</v>
      </c>
      <c r="BK15" s="36">
        <v>0.11294398081771982</v>
      </c>
      <c r="BL15" s="36">
        <v>9.7599571897843795E-2</v>
      </c>
      <c r="BM15" s="36">
        <v>8.1650952025385401E-2</v>
      </c>
      <c r="BN15" s="36">
        <v>7.30055167010117E-2</v>
      </c>
    </row>
    <row r="16" spans="1:66" x14ac:dyDescent="0.3">
      <c r="A16" s="17"/>
      <c r="B16" s="5" t="s">
        <v>7</v>
      </c>
      <c r="C16" s="2">
        <f>C15/(2*3.14*50)</f>
        <v>0.33513126953205524</v>
      </c>
      <c r="D16" s="2">
        <f t="shared" ref="D16:AG16" si="8">D15/(2*3.14*50)</f>
        <v>0.33560121360176354</v>
      </c>
      <c r="E16" s="2">
        <f t="shared" si="8"/>
        <v>0.33721607182114938</v>
      </c>
      <c r="F16" s="2">
        <f t="shared" si="8"/>
        <v>0.33031591476002831</v>
      </c>
      <c r="G16" s="2">
        <f t="shared" si="8"/>
        <v>0.32827274089312586</v>
      </c>
      <c r="H16" s="2">
        <f t="shared" si="8"/>
        <v>0.31973748111202599</v>
      </c>
      <c r="I16" s="2">
        <f t="shared" si="8"/>
        <v>0.30428677018009359</v>
      </c>
      <c r="J16" s="2">
        <f t="shared" si="8"/>
        <v>0.29212232629051832</v>
      </c>
      <c r="K16" s="2">
        <f t="shared" si="8"/>
        <v>0.27871814729410799</v>
      </c>
      <c r="L16" s="2">
        <f t="shared" si="8"/>
        <v>0.27057298413927861</v>
      </c>
      <c r="M16" s="2">
        <f t="shared" si="8"/>
        <v>0.2519045873593872</v>
      </c>
      <c r="N16" s="2">
        <f t="shared" si="8"/>
        <v>0.23618101168433187</v>
      </c>
      <c r="O16" s="2">
        <f t="shared" si="8"/>
        <v>0.22101084806238813</v>
      </c>
      <c r="P16" s="2">
        <f t="shared" si="8"/>
        <v>0.20676923274305703</v>
      </c>
      <c r="Q16" s="2">
        <f t="shared" si="8"/>
        <v>0.18927783394217793</v>
      </c>
      <c r="R16" s="2">
        <f t="shared" si="8"/>
        <v>0.1728701942821812</v>
      </c>
      <c r="S16" s="2">
        <f t="shared" si="8"/>
        <v>0.15763052447652484</v>
      </c>
      <c r="T16" s="2">
        <f t="shared" si="8"/>
        <v>0.14263818902266684</v>
      </c>
      <c r="U16" s="2">
        <f t="shared" si="8"/>
        <v>0.12365623718407055</v>
      </c>
      <c r="V16" s="2">
        <f t="shared" si="8"/>
        <v>0.11141946295882738</v>
      </c>
      <c r="W16" s="2">
        <f t="shared" si="8"/>
        <v>8.942752281591701E-2</v>
      </c>
      <c r="X16" s="2">
        <f t="shared" si="8"/>
        <v>9.006740903293195E-2</v>
      </c>
      <c r="Y16" s="2">
        <f t="shared" si="8"/>
        <v>6.7645881639993743E-2</v>
      </c>
      <c r="Z16" s="2">
        <f t="shared" si="8"/>
        <v>5.0311353100480703E-2</v>
      </c>
      <c r="AA16" s="2">
        <f t="shared" si="8"/>
        <v>4.6810259462958456E-2</v>
      </c>
      <c r="AB16" s="2">
        <f t="shared" si="8"/>
        <v>4.3121988594460543E-2</v>
      </c>
      <c r="AC16" s="2">
        <f t="shared" si="8"/>
        <v>3.9788828530080887E-2</v>
      </c>
      <c r="AD16" s="2">
        <f t="shared" si="8"/>
        <v>3.888179963131437E-2</v>
      </c>
      <c r="AE16" s="2">
        <f t="shared" si="8"/>
        <v>3.8098194482368085E-2</v>
      </c>
      <c r="AF16" s="2">
        <f t="shared" si="8"/>
        <v>3.6850674069801755E-2</v>
      </c>
      <c r="AG16" s="21">
        <f t="shared" si="8"/>
        <v>3.6690585610992713E-2</v>
      </c>
      <c r="AI16" s="23">
        <v>1.8</v>
      </c>
      <c r="AJ16" s="2">
        <v>0.3095098360616359</v>
      </c>
      <c r="AK16" s="2">
        <v>0.3097743042686858</v>
      </c>
      <c r="AL16" s="2">
        <v>0.31034449594430141</v>
      </c>
      <c r="AM16" s="2">
        <v>0.30993559177979141</v>
      </c>
      <c r="AN16" s="2">
        <v>0.30826696454292768</v>
      </c>
      <c r="AO16" s="2">
        <v>0.30718251123530904</v>
      </c>
      <c r="AP16" s="2">
        <v>0.30657277189272925</v>
      </c>
      <c r="AQ16" s="36">
        <v>0.30180785515315345</v>
      </c>
      <c r="AR16" s="36">
        <v>0.29794674451390252</v>
      </c>
      <c r="AS16" s="36">
        <v>0.29806993898860545</v>
      </c>
      <c r="AT16" s="36">
        <v>0.28967338072404308</v>
      </c>
      <c r="AU16" s="36">
        <v>0.28407240437625608</v>
      </c>
      <c r="AV16" s="36">
        <v>0.28067506034333567</v>
      </c>
      <c r="AW16" s="36">
        <v>0.27258750599306741</v>
      </c>
      <c r="AX16" s="36">
        <v>0.27</v>
      </c>
      <c r="AY16" s="36">
        <v>0.26095631331266689</v>
      </c>
      <c r="AZ16" s="36">
        <v>0.2548350567022844</v>
      </c>
      <c r="BA16" s="36">
        <v>0.24986917890681648</v>
      </c>
      <c r="BB16" s="36">
        <v>0.245</v>
      </c>
      <c r="BC16" s="36">
        <v>0.23913615945582878</v>
      </c>
      <c r="BD16" s="36">
        <v>0.22900000000000001</v>
      </c>
      <c r="BE16" s="36">
        <v>0.2126542129194347</v>
      </c>
      <c r="BF16" s="36">
        <v>0.19226368680926972</v>
      </c>
      <c r="BG16" s="36">
        <v>0.18068863633763418</v>
      </c>
      <c r="BH16" s="36">
        <v>0.16636435935969512</v>
      </c>
      <c r="BI16" s="36">
        <v>0.15895841239526329</v>
      </c>
      <c r="BJ16" s="36">
        <v>0.13103118890311699</v>
      </c>
      <c r="BK16" s="36">
        <v>0.12448767173097301</v>
      </c>
      <c r="BL16" s="36">
        <v>0.1088673782081117</v>
      </c>
      <c r="BM16" s="36">
        <v>9.1735900814333263E-2</v>
      </c>
      <c r="BN16" s="36">
        <v>8.242374990673669E-2</v>
      </c>
    </row>
    <row r="17" spans="1:66" x14ac:dyDescent="0.3">
      <c r="A17" s="3"/>
      <c r="B17" s="5" t="s">
        <v>8</v>
      </c>
      <c r="C17" s="2">
        <f>C16*0.4</f>
        <v>0.1340525078128221</v>
      </c>
      <c r="D17" s="2">
        <f t="shared" ref="D17:AG17" si="9">D16*0.4</f>
        <v>0.13424048544070541</v>
      </c>
      <c r="E17" s="2">
        <f t="shared" si="9"/>
        <v>0.13488642872845977</v>
      </c>
      <c r="F17" s="2">
        <f t="shared" si="9"/>
        <v>0.13212636590401133</v>
      </c>
      <c r="G17" s="2">
        <f t="shared" si="9"/>
        <v>0.13130909635725035</v>
      </c>
      <c r="H17" s="2">
        <f t="shared" si="9"/>
        <v>0.1278949924448104</v>
      </c>
      <c r="I17" s="2">
        <f t="shared" si="9"/>
        <v>0.12171470807203744</v>
      </c>
      <c r="J17" s="2">
        <f t="shared" si="9"/>
        <v>0.11684893051620733</v>
      </c>
      <c r="K17" s="2">
        <f t="shared" si="9"/>
        <v>0.1114872589176432</v>
      </c>
      <c r="L17" s="2">
        <f t="shared" si="9"/>
        <v>0.10822919365571144</v>
      </c>
      <c r="M17" s="2">
        <f t="shared" si="9"/>
        <v>0.10076183494375489</v>
      </c>
      <c r="N17" s="2">
        <f t="shared" si="9"/>
        <v>9.4472404673732746E-2</v>
      </c>
      <c r="O17" s="2">
        <f t="shared" si="9"/>
        <v>8.8404339224955261E-2</v>
      </c>
      <c r="P17" s="2">
        <f t="shared" si="9"/>
        <v>8.2707693097222812E-2</v>
      </c>
      <c r="Q17" s="2">
        <f t="shared" si="9"/>
        <v>7.5711133576871176E-2</v>
      </c>
      <c r="R17" s="2">
        <f t="shared" si="9"/>
        <v>6.9148077712872486E-2</v>
      </c>
      <c r="S17" s="2">
        <f t="shared" si="9"/>
        <v>6.3052209790609937E-2</v>
      </c>
      <c r="T17" s="2">
        <f t="shared" si="9"/>
        <v>5.7055275609066737E-2</v>
      </c>
      <c r="U17" s="2">
        <f t="shared" si="9"/>
        <v>4.9462494873628221E-2</v>
      </c>
      <c r="V17" s="2">
        <f t="shared" si="9"/>
        <v>4.4567785183530953E-2</v>
      </c>
      <c r="W17" s="2">
        <f t="shared" si="9"/>
        <v>3.5771009126366805E-2</v>
      </c>
      <c r="X17" s="2">
        <f t="shared" si="9"/>
        <v>3.6026963613172779E-2</v>
      </c>
      <c r="Y17" s="2">
        <f t="shared" si="9"/>
        <v>2.70583526559975E-2</v>
      </c>
      <c r="Z17" s="2">
        <f t="shared" si="9"/>
        <v>2.0124541240192282E-2</v>
      </c>
      <c r="AA17" s="2">
        <f t="shared" si="9"/>
        <v>1.8724103785183382E-2</v>
      </c>
      <c r="AB17" s="2">
        <f t="shared" si="9"/>
        <v>1.7248795437784219E-2</v>
      </c>
      <c r="AC17" s="2">
        <f t="shared" si="9"/>
        <v>1.5915531412032356E-2</v>
      </c>
      <c r="AD17" s="2">
        <f t="shared" si="9"/>
        <v>1.5552719852525749E-2</v>
      </c>
      <c r="AE17" s="2">
        <f t="shared" si="9"/>
        <v>1.5239277792947235E-2</v>
      </c>
      <c r="AF17" s="2">
        <f t="shared" si="9"/>
        <v>1.4740269627920702E-2</v>
      </c>
      <c r="AG17" s="21">
        <f t="shared" si="9"/>
        <v>1.4676234244397086E-2</v>
      </c>
      <c r="AI17" s="23">
        <v>2</v>
      </c>
      <c r="AJ17" s="2">
        <v>0.31751476563237163</v>
      </c>
      <c r="AK17" s="2">
        <v>0.31734254572981085</v>
      </c>
      <c r="AL17" s="2">
        <v>0.31860407265726803</v>
      </c>
      <c r="AM17" s="2">
        <v>0.3171155455987868</v>
      </c>
      <c r="AN17" s="2">
        <v>0.31743957070589229</v>
      </c>
      <c r="AO17" s="2">
        <v>0.31646613954320996</v>
      </c>
      <c r="AP17" s="2">
        <v>0.31462675430278392</v>
      </c>
      <c r="AQ17" s="36">
        <v>0.31116356895317493</v>
      </c>
      <c r="AR17" s="36">
        <v>0.30707904100647015</v>
      </c>
      <c r="AS17" s="36">
        <v>0.30696866426758423</v>
      </c>
      <c r="AT17" s="36">
        <v>0.29936034691820851</v>
      </c>
      <c r="AU17" s="36">
        <v>0.29310624220552972</v>
      </c>
      <c r="AV17" s="36">
        <v>0.2907325869891596</v>
      </c>
      <c r="AW17" s="36">
        <v>0.28243578099135047</v>
      </c>
      <c r="AX17" s="36">
        <v>0.28000000000000003</v>
      </c>
      <c r="AY17" s="36">
        <v>0.27127042880385943</v>
      </c>
      <c r="AZ17" s="36">
        <v>0.26515813406014521</v>
      </c>
      <c r="BA17" s="36">
        <v>0.26072593135004429</v>
      </c>
      <c r="BB17" s="36">
        <v>0.26</v>
      </c>
      <c r="BC17" s="36">
        <v>0.25023048120459529</v>
      </c>
      <c r="BD17" s="36">
        <v>0.24461599761151387</v>
      </c>
      <c r="BE17" s="36">
        <v>0.22445407103742637</v>
      </c>
      <c r="BF17" s="36">
        <v>0.20389901995138021</v>
      </c>
      <c r="BG17" s="36">
        <v>0.19403550675444853</v>
      </c>
      <c r="BH17" s="36">
        <v>0.17840166263622212</v>
      </c>
      <c r="BI17" s="36">
        <v>0.17043900474632681</v>
      </c>
      <c r="BJ17" s="36">
        <v>0.14256137409974806</v>
      </c>
      <c r="BK17" s="36">
        <v>0.13533195829013331</v>
      </c>
      <c r="BL17" s="36">
        <v>0.11983317257361069</v>
      </c>
      <c r="BM17" s="36">
        <v>0.10260511906743321</v>
      </c>
      <c r="BN17" s="36">
        <v>9.1900366209413539E-2</v>
      </c>
    </row>
    <row r="18" spans="1:66" ht="15" thickBot="1" x14ac:dyDescent="0.35">
      <c r="AI18" s="23">
        <v>2.2000000000000002</v>
      </c>
      <c r="AJ18" s="2">
        <v>0.32414137040750013</v>
      </c>
      <c r="AK18" s="2">
        <v>0.32477238204447417</v>
      </c>
      <c r="AL18" s="2">
        <v>0.32463695176175766</v>
      </c>
      <c r="AM18" s="2">
        <v>0.3243873719986734</v>
      </c>
      <c r="AN18" s="2">
        <v>0.32437207439724552</v>
      </c>
      <c r="AO18" s="2">
        <v>0.32329479354278984</v>
      </c>
      <c r="AP18" s="2">
        <v>0.32188149088597345</v>
      </c>
      <c r="AQ18" s="36">
        <v>0.31864267512934696</v>
      </c>
      <c r="AR18" s="36">
        <v>0.3148814567670149</v>
      </c>
      <c r="AS18" s="36">
        <v>0.31490965674501081</v>
      </c>
      <c r="AT18" s="36">
        <v>0.30835477499124159</v>
      </c>
      <c r="AU18" s="36">
        <v>0.30138306134575488</v>
      </c>
      <c r="AV18" s="36">
        <v>0.29874445948107903</v>
      </c>
      <c r="AW18" s="36">
        <v>0.29179861250703387</v>
      </c>
      <c r="AX18" s="36">
        <v>0.28999999999999998</v>
      </c>
      <c r="AY18" s="36">
        <v>0.28041358490863905</v>
      </c>
      <c r="AZ18" s="36">
        <v>0.27462689942596841</v>
      </c>
      <c r="BA18" s="36">
        <v>0.27</v>
      </c>
      <c r="BB18" s="36">
        <v>0.26900000000000002</v>
      </c>
      <c r="BC18" s="36">
        <v>0.2597484393906288</v>
      </c>
      <c r="BD18" s="36">
        <v>0.25391769577449658</v>
      </c>
      <c r="BE18" s="36">
        <v>0.23482913893696739</v>
      </c>
      <c r="BF18" s="36">
        <v>0.21486037199074653</v>
      </c>
      <c r="BG18" s="36">
        <v>0.20384718479910904</v>
      </c>
      <c r="BH18" s="36">
        <v>0.18895355239400025</v>
      </c>
      <c r="BI18" s="36">
        <v>0.18147324354990885</v>
      </c>
      <c r="BJ18" s="36">
        <v>0.15214650667796598</v>
      </c>
      <c r="BK18" s="36">
        <v>0.14602063738357174</v>
      </c>
      <c r="BL18" s="36">
        <v>0.13060461993957384</v>
      </c>
      <c r="BM18" s="36">
        <v>0.11314699951267844</v>
      </c>
      <c r="BN18" s="36">
        <v>0.10081023857576496</v>
      </c>
    </row>
    <row r="19" spans="1:66" ht="15" thickBot="1" x14ac:dyDescent="0.35">
      <c r="A19" s="11" t="s">
        <v>0</v>
      </c>
      <c r="B19" s="9" t="s">
        <v>1</v>
      </c>
      <c r="C19" s="18">
        <v>0</v>
      </c>
      <c r="D19" s="18">
        <v>1</v>
      </c>
      <c r="E19" s="18">
        <v>2</v>
      </c>
      <c r="F19" s="18">
        <v>3</v>
      </c>
      <c r="G19" s="18">
        <v>4</v>
      </c>
      <c r="H19" s="18">
        <v>5</v>
      </c>
      <c r="I19" s="19">
        <v>6</v>
      </c>
      <c r="J19" s="18">
        <v>7</v>
      </c>
      <c r="K19" s="19">
        <v>8</v>
      </c>
      <c r="L19" s="18">
        <v>9</v>
      </c>
      <c r="M19" s="19">
        <v>10</v>
      </c>
      <c r="N19" s="18">
        <v>11</v>
      </c>
      <c r="O19" s="19">
        <v>12</v>
      </c>
      <c r="P19" s="18">
        <v>13</v>
      </c>
      <c r="Q19" s="19">
        <v>14</v>
      </c>
      <c r="R19" s="18">
        <v>15</v>
      </c>
      <c r="S19" s="19">
        <v>16</v>
      </c>
      <c r="T19" s="18">
        <v>17</v>
      </c>
      <c r="U19" s="19">
        <v>18</v>
      </c>
      <c r="V19" s="18">
        <v>19</v>
      </c>
      <c r="W19" s="19">
        <v>20</v>
      </c>
      <c r="X19" s="18">
        <v>21</v>
      </c>
      <c r="Y19" s="19">
        <v>22</v>
      </c>
      <c r="Z19" s="18">
        <v>23</v>
      </c>
      <c r="AA19" s="19">
        <v>24</v>
      </c>
      <c r="AB19" s="18">
        <v>25</v>
      </c>
      <c r="AC19" s="19">
        <v>26</v>
      </c>
      <c r="AD19" s="18">
        <v>27</v>
      </c>
      <c r="AE19" s="19">
        <v>28</v>
      </c>
      <c r="AF19" s="18">
        <v>29</v>
      </c>
      <c r="AG19" s="22">
        <v>30</v>
      </c>
      <c r="AI19" s="23">
        <v>2.4</v>
      </c>
      <c r="AJ19" s="2">
        <v>0.33033804304892245</v>
      </c>
      <c r="AK19" s="2">
        <v>0.33051863021165706</v>
      </c>
      <c r="AL19" s="2">
        <v>0.33111669391691229</v>
      </c>
      <c r="AM19" s="2">
        <v>0.3305454029384528</v>
      </c>
      <c r="AN19" s="2">
        <v>0.33109701298468952</v>
      </c>
      <c r="AO19" s="2">
        <v>0.330920531104688</v>
      </c>
      <c r="AP19" s="2">
        <v>0.32922293184634505</v>
      </c>
      <c r="AQ19" s="36">
        <v>0.32523906031675104</v>
      </c>
      <c r="AR19" s="36">
        <v>0.32292526005455774</v>
      </c>
      <c r="AS19" s="36">
        <v>0.32190883569179285</v>
      </c>
      <c r="AT19" s="36">
        <v>0.31769766250488463</v>
      </c>
      <c r="AU19" s="36">
        <v>0.3141425553033807</v>
      </c>
      <c r="AV19" s="36">
        <v>0.30824216961138678</v>
      </c>
      <c r="AW19" s="36">
        <v>0.30355476901039946</v>
      </c>
      <c r="AX19" s="36">
        <v>0.29599999999999999</v>
      </c>
      <c r="AY19" s="36">
        <v>0.28914391279418422</v>
      </c>
      <c r="AZ19" s="36">
        <v>0.28363573364976585</v>
      </c>
      <c r="BA19" s="36">
        <v>0.28000000000000003</v>
      </c>
      <c r="BB19" s="36">
        <v>0.27900000000000003</v>
      </c>
      <c r="BC19" s="36">
        <v>0.26879127108908907</v>
      </c>
      <c r="BD19" s="36">
        <v>0.26321008482462532</v>
      </c>
      <c r="BE19" s="36">
        <v>0.24403818549157485</v>
      </c>
      <c r="BF19" s="36">
        <v>0.22478647004085472</v>
      </c>
      <c r="BG19" s="36">
        <v>0.21378851192942411</v>
      </c>
      <c r="BH19" s="36">
        <v>0.19940635206371685</v>
      </c>
      <c r="BI19" s="36">
        <v>0.19168396676120539</v>
      </c>
      <c r="BJ19" s="36">
        <v>0.16432501886203785</v>
      </c>
      <c r="BK19" s="36">
        <v>0.15697147330648206</v>
      </c>
      <c r="BL19" s="36">
        <v>0.14102168057293107</v>
      </c>
      <c r="BM19" s="36">
        <v>0.12235089348998188</v>
      </c>
      <c r="BN19" s="36">
        <v>0.10896232233738297</v>
      </c>
    </row>
    <row r="20" spans="1:66" x14ac:dyDescent="0.3">
      <c r="A20" s="16">
        <v>0.6</v>
      </c>
      <c r="B20" s="4" t="s">
        <v>2</v>
      </c>
      <c r="C20" s="2">
        <v>60.9</v>
      </c>
      <c r="D20" s="2">
        <v>61.8</v>
      </c>
      <c r="E20" s="2">
        <v>62</v>
      </c>
      <c r="F20" s="2">
        <v>61.7</v>
      </c>
      <c r="G20" s="2">
        <v>60.8</v>
      </c>
      <c r="H20" s="2">
        <v>59.9</v>
      </c>
      <c r="I20" s="2">
        <v>57.8</v>
      </c>
      <c r="J20" s="2">
        <v>55.1</v>
      </c>
      <c r="K20" s="2">
        <v>53.1</v>
      </c>
      <c r="L20" s="2">
        <v>51.3</v>
      </c>
      <c r="M20" s="2">
        <v>48.3</v>
      </c>
      <c r="N20" s="2">
        <v>45.5</v>
      </c>
      <c r="O20" s="2">
        <v>42</v>
      </c>
      <c r="P20" s="2">
        <v>39.1</v>
      </c>
      <c r="Q20" s="2">
        <v>36.4</v>
      </c>
      <c r="R20" s="2">
        <v>33</v>
      </c>
      <c r="S20" s="2">
        <v>30</v>
      </c>
      <c r="T20" s="2">
        <v>27.17</v>
      </c>
      <c r="U20" s="2">
        <v>23.66</v>
      </c>
      <c r="V20" s="2">
        <v>21.98</v>
      </c>
      <c r="W20" s="2">
        <v>17.7</v>
      </c>
      <c r="X20" s="2">
        <v>17.72</v>
      </c>
      <c r="Y20" s="2">
        <v>14.26</v>
      </c>
      <c r="Z20" s="2">
        <v>11.6</v>
      </c>
      <c r="AA20" s="2">
        <v>10.79</v>
      </c>
      <c r="AB20" s="2">
        <v>10.199999999999999</v>
      </c>
      <c r="AC20" s="2">
        <v>9.73</v>
      </c>
      <c r="AD20" s="2">
        <v>9.76</v>
      </c>
      <c r="AE20" s="2">
        <v>9.4600000000000009</v>
      </c>
      <c r="AF20" s="2">
        <v>9.44</v>
      </c>
      <c r="AG20" s="21">
        <v>9.33</v>
      </c>
      <c r="AI20" s="23">
        <v>2.6</v>
      </c>
      <c r="AJ20" s="2">
        <v>0.33710150202677308</v>
      </c>
      <c r="AK20" s="2">
        <v>0.33729881729354239</v>
      </c>
      <c r="AL20" s="2">
        <v>0.33747247986809165</v>
      </c>
      <c r="AM20" s="2">
        <v>0.33700000000000002</v>
      </c>
      <c r="AN20" s="2">
        <v>0.3371262205928246</v>
      </c>
      <c r="AO20" s="2">
        <v>0.3361495084782356</v>
      </c>
      <c r="AP20" s="2">
        <v>0.33444460436883816</v>
      </c>
      <c r="AQ20" s="36">
        <v>0.33241949269445048</v>
      </c>
      <c r="AR20" s="36">
        <v>0.33003487426208816</v>
      </c>
      <c r="AS20" s="36">
        <v>0.3303802315266412</v>
      </c>
      <c r="AT20" s="36">
        <v>0.32427923977016448</v>
      </c>
      <c r="AU20" s="36">
        <v>0.32139912263726755</v>
      </c>
      <c r="AV20" s="36">
        <v>0.31867111662485492</v>
      </c>
      <c r="AW20" s="36">
        <v>0.31234051064185658</v>
      </c>
      <c r="AX20" s="36">
        <v>0.30599999999999999</v>
      </c>
      <c r="AY20" s="36">
        <v>0.30037508230704357</v>
      </c>
      <c r="AZ20" s="36">
        <v>0.29447653053847955</v>
      </c>
      <c r="BA20" s="36">
        <v>0.28999999999999998</v>
      </c>
      <c r="BB20" s="36">
        <v>0.28799999999999998</v>
      </c>
      <c r="BC20" s="36">
        <v>0.27763138052395542</v>
      </c>
      <c r="BD20" s="36">
        <v>0.27289712144830136</v>
      </c>
      <c r="BE20" s="36">
        <v>0.2534262646917918</v>
      </c>
      <c r="BF20" s="36">
        <v>0.23505993978376419</v>
      </c>
      <c r="BG20" s="36">
        <v>0.22319867800516124</v>
      </c>
      <c r="BH20" s="36">
        <v>0.20870360440090283</v>
      </c>
      <c r="BI20" s="36">
        <v>0.20207943633007749</v>
      </c>
      <c r="BJ20" s="36">
        <v>0.17384696689322462</v>
      </c>
      <c r="BK20" s="36">
        <v>0.16710365948903078</v>
      </c>
      <c r="BL20" s="36">
        <v>0.15185326250962966</v>
      </c>
      <c r="BM20" s="36">
        <v>0.13272882830706859</v>
      </c>
      <c r="BN20" s="36">
        <v>0.11863845920219754</v>
      </c>
    </row>
    <row r="21" spans="1:66" x14ac:dyDescent="0.3">
      <c r="A21" s="17"/>
      <c r="B21" s="5" t="s">
        <v>3</v>
      </c>
      <c r="C21" s="2">
        <v>6.1</v>
      </c>
      <c r="D21" s="2">
        <v>6.9</v>
      </c>
      <c r="E21" s="2">
        <v>7.1</v>
      </c>
      <c r="F21" s="2">
        <v>6.8</v>
      </c>
      <c r="G21" s="2">
        <v>6.5</v>
      </c>
      <c r="H21" s="2">
        <v>6.4</v>
      </c>
      <c r="I21" s="2">
        <v>6.2</v>
      </c>
      <c r="J21" s="2">
        <v>6.1</v>
      </c>
      <c r="K21" s="2">
        <v>5.8</v>
      </c>
      <c r="L21" s="2">
        <v>5.5</v>
      </c>
      <c r="M21" s="2">
        <v>5.5</v>
      </c>
      <c r="N21" s="2">
        <v>5.3</v>
      </c>
      <c r="O21" s="2">
        <v>5.0999999999999996</v>
      </c>
      <c r="P21" s="2">
        <v>4.9000000000000004</v>
      </c>
      <c r="Q21" s="2">
        <v>4.8</v>
      </c>
      <c r="R21" s="2">
        <v>4.5999999999999996</v>
      </c>
      <c r="S21" s="2">
        <v>4.32</v>
      </c>
      <c r="T21" s="2">
        <v>4.2699999999999996</v>
      </c>
      <c r="U21" s="2">
        <v>4.0599999999999996</v>
      </c>
      <c r="V21" s="2">
        <v>4.13</v>
      </c>
      <c r="W21" s="2">
        <v>3.89</v>
      </c>
      <c r="X21" s="2">
        <v>3.76</v>
      </c>
      <c r="Y21" s="2">
        <v>3.76</v>
      </c>
      <c r="Z21" s="2">
        <v>3.81</v>
      </c>
      <c r="AA21" s="2">
        <v>3.7</v>
      </c>
      <c r="AB21" s="2">
        <v>3.7</v>
      </c>
      <c r="AC21" s="2">
        <v>3.7</v>
      </c>
      <c r="AD21" s="2">
        <v>3.81</v>
      </c>
      <c r="AE21" s="2">
        <v>3.69</v>
      </c>
      <c r="AF21" s="2">
        <v>3.78</v>
      </c>
      <c r="AG21" s="2">
        <v>3.7</v>
      </c>
      <c r="AX21" s="35"/>
      <c r="BA21" s="35"/>
    </row>
    <row r="22" spans="1:66" x14ac:dyDescent="0.3">
      <c r="A22" s="17"/>
      <c r="B22" s="5" t="s">
        <v>4</v>
      </c>
      <c r="C22" s="2">
        <f>C20/0.6</f>
        <v>101.5</v>
      </c>
      <c r="D22" s="2">
        <f t="shared" ref="D22:AG22" si="10">D20/0.6</f>
        <v>103</v>
      </c>
      <c r="E22" s="2">
        <f t="shared" si="10"/>
        <v>103.33333333333334</v>
      </c>
      <c r="F22" s="2">
        <f t="shared" si="10"/>
        <v>102.83333333333334</v>
      </c>
      <c r="G22" s="2">
        <f t="shared" si="10"/>
        <v>101.33333333333333</v>
      </c>
      <c r="H22" s="2">
        <f t="shared" si="10"/>
        <v>99.833333333333329</v>
      </c>
      <c r="I22" s="2">
        <f t="shared" si="10"/>
        <v>96.333333333333329</v>
      </c>
      <c r="J22" s="2">
        <f t="shared" si="10"/>
        <v>91.833333333333343</v>
      </c>
      <c r="K22" s="2">
        <f t="shared" si="10"/>
        <v>88.5</v>
      </c>
      <c r="L22" s="2">
        <f t="shared" si="10"/>
        <v>85.5</v>
      </c>
      <c r="M22" s="2">
        <f t="shared" si="10"/>
        <v>80.5</v>
      </c>
      <c r="N22" s="2">
        <f t="shared" si="10"/>
        <v>75.833333333333343</v>
      </c>
      <c r="O22" s="2">
        <f t="shared" si="10"/>
        <v>70</v>
      </c>
      <c r="P22" s="2">
        <f t="shared" si="10"/>
        <v>65.166666666666671</v>
      </c>
      <c r="Q22" s="2">
        <f t="shared" si="10"/>
        <v>60.666666666666664</v>
      </c>
      <c r="R22" s="2">
        <f t="shared" si="10"/>
        <v>55</v>
      </c>
      <c r="S22" s="2">
        <f t="shared" si="10"/>
        <v>50</v>
      </c>
      <c r="T22" s="2">
        <f t="shared" si="10"/>
        <v>45.283333333333339</v>
      </c>
      <c r="U22" s="2">
        <f t="shared" si="10"/>
        <v>39.433333333333337</v>
      </c>
      <c r="V22" s="2">
        <f t="shared" si="10"/>
        <v>36.633333333333333</v>
      </c>
      <c r="W22" s="2">
        <f t="shared" si="10"/>
        <v>29.5</v>
      </c>
      <c r="X22" s="2">
        <f t="shared" si="10"/>
        <v>29.533333333333331</v>
      </c>
      <c r="Y22" s="2">
        <f t="shared" si="10"/>
        <v>23.766666666666666</v>
      </c>
      <c r="Z22" s="2">
        <f t="shared" si="10"/>
        <v>19.333333333333332</v>
      </c>
      <c r="AA22" s="2">
        <f t="shared" si="10"/>
        <v>17.983333333333334</v>
      </c>
      <c r="AB22" s="2">
        <f t="shared" si="10"/>
        <v>17</v>
      </c>
      <c r="AC22" s="2">
        <f t="shared" si="10"/>
        <v>16.216666666666669</v>
      </c>
      <c r="AD22" s="2">
        <f t="shared" si="10"/>
        <v>16.266666666666666</v>
      </c>
      <c r="AE22" s="2">
        <f t="shared" si="10"/>
        <v>15.766666666666669</v>
      </c>
      <c r="AF22" s="2">
        <f t="shared" si="10"/>
        <v>15.733333333333333</v>
      </c>
      <c r="AG22" s="2">
        <f t="shared" si="10"/>
        <v>15.55</v>
      </c>
    </row>
    <row r="23" spans="1:66" x14ac:dyDescent="0.3">
      <c r="A23" s="17"/>
      <c r="B23" s="5" t="s">
        <v>5</v>
      </c>
      <c r="C23" s="2">
        <f>C21/(0.6*0.6)</f>
        <v>16.944444444444443</v>
      </c>
      <c r="D23" s="2">
        <f t="shared" ref="D23:AG23" si="11">D21/(0.6*0.6)</f>
        <v>19.166666666666668</v>
      </c>
      <c r="E23" s="2">
        <f t="shared" si="11"/>
        <v>19.722222222222221</v>
      </c>
      <c r="F23" s="2">
        <f t="shared" si="11"/>
        <v>18.888888888888889</v>
      </c>
      <c r="G23" s="2">
        <f t="shared" si="11"/>
        <v>18.055555555555557</v>
      </c>
      <c r="H23" s="2">
        <f t="shared" si="11"/>
        <v>17.777777777777779</v>
      </c>
      <c r="I23" s="2">
        <f t="shared" si="11"/>
        <v>17.222222222222225</v>
      </c>
      <c r="J23" s="2">
        <f t="shared" si="11"/>
        <v>16.944444444444443</v>
      </c>
      <c r="K23" s="2">
        <f t="shared" si="11"/>
        <v>16.111111111111111</v>
      </c>
      <c r="L23" s="2">
        <f t="shared" si="11"/>
        <v>15.277777777777779</v>
      </c>
      <c r="M23" s="2">
        <f t="shared" si="11"/>
        <v>15.277777777777779</v>
      </c>
      <c r="N23" s="2">
        <f t="shared" si="11"/>
        <v>14.722222222222221</v>
      </c>
      <c r="O23" s="2">
        <f t="shared" si="11"/>
        <v>14.166666666666666</v>
      </c>
      <c r="P23" s="2">
        <f t="shared" si="11"/>
        <v>13.611111111111112</v>
      </c>
      <c r="Q23" s="2">
        <f t="shared" si="11"/>
        <v>13.333333333333334</v>
      </c>
      <c r="R23" s="2">
        <f t="shared" si="11"/>
        <v>12.777777777777777</v>
      </c>
      <c r="S23" s="2">
        <f t="shared" si="11"/>
        <v>12.000000000000002</v>
      </c>
      <c r="T23" s="2">
        <f t="shared" si="11"/>
        <v>11.861111111111111</v>
      </c>
      <c r="U23" s="2">
        <f t="shared" si="11"/>
        <v>11.277777777777777</v>
      </c>
      <c r="V23" s="2">
        <f t="shared" si="11"/>
        <v>11.472222222222223</v>
      </c>
      <c r="W23" s="2">
        <f t="shared" si="11"/>
        <v>10.805555555555557</v>
      </c>
      <c r="X23" s="2">
        <f t="shared" si="11"/>
        <v>10.444444444444445</v>
      </c>
      <c r="Y23" s="2">
        <f t="shared" si="11"/>
        <v>10.444444444444445</v>
      </c>
      <c r="Z23" s="2">
        <f t="shared" si="11"/>
        <v>10.583333333333334</v>
      </c>
      <c r="AA23" s="2">
        <f t="shared" si="11"/>
        <v>10.277777777777779</v>
      </c>
      <c r="AB23" s="2">
        <f t="shared" si="11"/>
        <v>10.277777777777779</v>
      </c>
      <c r="AC23" s="2">
        <f t="shared" si="11"/>
        <v>10.277777777777779</v>
      </c>
      <c r="AD23" s="2">
        <f t="shared" si="11"/>
        <v>10.583333333333334</v>
      </c>
      <c r="AE23" s="2">
        <f t="shared" si="11"/>
        <v>10.25</v>
      </c>
      <c r="AF23" s="2">
        <f t="shared" si="11"/>
        <v>10.5</v>
      </c>
      <c r="AG23" s="2">
        <f t="shared" si="11"/>
        <v>10.277777777777779</v>
      </c>
    </row>
    <row r="24" spans="1:66" x14ac:dyDescent="0.3">
      <c r="A24" s="17"/>
      <c r="B24" s="5" t="s">
        <v>6</v>
      </c>
      <c r="C24" s="2">
        <f>SQRT((C22)^2-((C23)^2))</f>
        <v>100.07565039743253</v>
      </c>
      <c r="D24" s="2">
        <f t="shared" ref="D24:AG24" si="12">SQRT((D22)^2-((D23)^2))</f>
        <v>101.20098264784235</v>
      </c>
      <c r="E24" s="2">
        <f t="shared" si="12"/>
        <v>101.43378001629962</v>
      </c>
      <c r="F24" s="2">
        <f t="shared" si="12"/>
        <v>101.08365011705729</v>
      </c>
      <c r="G24" s="2">
        <f t="shared" si="12"/>
        <v>99.711791469337726</v>
      </c>
      <c r="H24" s="2">
        <f t="shared" si="12"/>
        <v>98.237696744825982</v>
      </c>
      <c r="I24" s="2">
        <f t="shared" si="12"/>
        <v>94.781359838522604</v>
      </c>
      <c r="J24" s="2">
        <f t="shared" si="12"/>
        <v>90.256561609559725</v>
      </c>
      <c r="K24" s="2">
        <f t="shared" si="12"/>
        <v>87.021158914171167</v>
      </c>
      <c r="L24" s="2">
        <f t="shared" si="12"/>
        <v>84.123953224826749</v>
      </c>
      <c r="M24" s="2">
        <f t="shared" si="12"/>
        <v>79.03695025855211</v>
      </c>
      <c r="N24" s="2">
        <f t="shared" si="12"/>
        <v>74.390527738979998</v>
      </c>
      <c r="O24" s="2">
        <f t="shared" si="12"/>
        <v>68.551481060262702</v>
      </c>
      <c r="P24" s="2">
        <f t="shared" si="12"/>
        <v>63.729366062792693</v>
      </c>
      <c r="Q24" s="2">
        <f t="shared" si="12"/>
        <v>59.1833309865765</v>
      </c>
      <c r="R24" s="2">
        <f t="shared" si="12"/>
        <v>53.495124965380988</v>
      </c>
      <c r="S24" s="2">
        <f t="shared" si="12"/>
        <v>48.538644398046387</v>
      </c>
      <c r="T24" s="2">
        <f t="shared" si="12"/>
        <v>43.702337706210351</v>
      </c>
      <c r="U24" s="2">
        <f t="shared" si="12"/>
        <v>37.786234347614474</v>
      </c>
      <c r="V24" s="2">
        <f t="shared" si="12"/>
        <v>34.790648576809573</v>
      </c>
      <c r="W24" s="2">
        <f t="shared" si="12"/>
        <v>27.449771750158551</v>
      </c>
      <c r="X24" s="2">
        <f t="shared" si="12"/>
        <v>27.624832271430922</v>
      </c>
      <c r="Y24" s="2">
        <f t="shared" si="12"/>
        <v>21.348724193528707</v>
      </c>
      <c r="Z24" s="2">
        <f t="shared" si="12"/>
        <v>16.179333525622532</v>
      </c>
      <c r="AA24" s="2">
        <f t="shared" si="12"/>
        <v>14.756949607842236</v>
      </c>
      <c r="AB24" s="2">
        <f t="shared" si="12"/>
        <v>13.541317659320207</v>
      </c>
      <c r="AC24" s="2">
        <f t="shared" si="12"/>
        <v>12.543825641661122</v>
      </c>
      <c r="AD24" s="2">
        <f t="shared" si="12"/>
        <v>12.353036064061335</v>
      </c>
      <c r="AE24" s="2">
        <f t="shared" si="12"/>
        <v>11.980203578311091</v>
      </c>
      <c r="AF24" s="2">
        <f t="shared" si="12"/>
        <v>11.716986719194391</v>
      </c>
      <c r="AG24" s="2">
        <f t="shared" si="12"/>
        <v>11.669180946005477</v>
      </c>
    </row>
    <row r="25" spans="1:66" x14ac:dyDescent="0.3">
      <c r="A25" s="17"/>
      <c r="B25" s="5" t="s">
        <v>7</v>
      </c>
      <c r="C25" s="2">
        <f>C24/(2*3.14*50)</f>
        <v>0.31871226241220552</v>
      </c>
      <c r="D25" s="2">
        <f t="shared" ref="D25:AG25" si="13">D24/(2*3.14*50)</f>
        <v>0.32229612308230049</v>
      </c>
      <c r="E25" s="2">
        <f t="shared" si="13"/>
        <v>0.32303751597547647</v>
      </c>
      <c r="F25" s="2">
        <f t="shared" si="13"/>
        <v>0.32192245260209329</v>
      </c>
      <c r="G25" s="2">
        <f t="shared" si="13"/>
        <v>0.31755347601699913</v>
      </c>
      <c r="H25" s="2">
        <f t="shared" si="13"/>
        <v>0.31285890683065598</v>
      </c>
      <c r="I25" s="2">
        <f t="shared" si="13"/>
        <v>0.30185146445389366</v>
      </c>
      <c r="J25" s="2">
        <f t="shared" si="13"/>
        <v>0.2874412790113367</v>
      </c>
      <c r="K25" s="2">
        <f t="shared" si="13"/>
        <v>0.27713744877124574</v>
      </c>
      <c r="L25" s="2">
        <f t="shared" si="13"/>
        <v>0.2679106790599578</v>
      </c>
      <c r="M25" s="2">
        <f t="shared" si="13"/>
        <v>0.25171003267054815</v>
      </c>
      <c r="N25" s="2">
        <f t="shared" si="13"/>
        <v>0.23691250872286623</v>
      </c>
      <c r="O25" s="2">
        <f t="shared" si="13"/>
        <v>0.218316818663257</v>
      </c>
      <c r="P25" s="2">
        <f t="shared" si="13"/>
        <v>0.20295976453118691</v>
      </c>
      <c r="Q25" s="2">
        <f t="shared" si="13"/>
        <v>0.1884819458171226</v>
      </c>
      <c r="R25" s="2">
        <f t="shared" si="13"/>
        <v>0.17036664001713692</v>
      </c>
      <c r="S25" s="2">
        <f t="shared" si="13"/>
        <v>0.15458167005747256</v>
      </c>
      <c r="T25" s="2">
        <f t="shared" si="13"/>
        <v>0.13917941944652978</v>
      </c>
      <c r="U25" s="2">
        <f t="shared" si="13"/>
        <v>0.12033832594781679</v>
      </c>
      <c r="V25" s="2">
        <f t="shared" si="13"/>
        <v>0.11079824387518973</v>
      </c>
      <c r="W25" s="2">
        <f t="shared" si="13"/>
        <v>8.7419655255282003E-2</v>
      </c>
      <c r="X25" s="2">
        <f t="shared" si="13"/>
        <v>8.7977172838951984E-2</v>
      </c>
      <c r="Y25" s="2">
        <f t="shared" si="13"/>
        <v>6.7989567495314346E-2</v>
      </c>
      <c r="Z25" s="2">
        <f t="shared" si="13"/>
        <v>5.1526539890517614E-2</v>
      </c>
      <c r="AA25" s="2">
        <f t="shared" si="13"/>
        <v>4.6996654802045339E-2</v>
      </c>
      <c r="AB25" s="2">
        <f t="shared" si="13"/>
        <v>4.3125215475542059E-2</v>
      </c>
      <c r="AC25" s="2">
        <f t="shared" si="13"/>
        <v>3.9948489304653258E-2</v>
      </c>
      <c r="AD25" s="2">
        <f t="shared" si="13"/>
        <v>3.9340879184908709E-2</v>
      </c>
      <c r="AE25" s="2">
        <f t="shared" si="13"/>
        <v>3.8153514580608568E-2</v>
      </c>
      <c r="AF25" s="2">
        <f t="shared" si="13"/>
        <v>3.731524432864456E-2</v>
      </c>
      <c r="AG25" s="2">
        <f t="shared" si="13"/>
        <v>3.7162996643329546E-2</v>
      </c>
    </row>
    <row r="26" spans="1:66" x14ac:dyDescent="0.3">
      <c r="A26" s="3"/>
      <c r="B26" s="5" t="s">
        <v>8</v>
      </c>
      <c r="C26" s="2">
        <f>C25*0.6</f>
        <v>0.1912273574473233</v>
      </c>
      <c r="D26" s="2">
        <f t="shared" ref="D26:AG26" si="14">D25*0.6</f>
        <v>0.19337767384938029</v>
      </c>
      <c r="E26" s="2">
        <f t="shared" si="14"/>
        <v>0.19382250958528588</v>
      </c>
      <c r="F26" s="2">
        <f t="shared" si="14"/>
        <v>0.19315347156125598</v>
      </c>
      <c r="G26" s="2">
        <f t="shared" si="14"/>
        <v>0.19053208561019946</v>
      </c>
      <c r="H26" s="2">
        <f t="shared" si="14"/>
        <v>0.18771534409839358</v>
      </c>
      <c r="I26" s="2">
        <f t="shared" si="14"/>
        <v>0.18111087867233619</v>
      </c>
      <c r="J26" s="2">
        <f t="shared" si="14"/>
        <v>0.17246476740680203</v>
      </c>
      <c r="K26" s="2">
        <f t="shared" si="14"/>
        <v>0.16628246926274745</v>
      </c>
      <c r="L26" s="2">
        <f t="shared" si="14"/>
        <v>0.16074640743597468</v>
      </c>
      <c r="M26" s="2">
        <f t="shared" si="14"/>
        <v>0.15102601960232889</v>
      </c>
      <c r="N26" s="2">
        <f t="shared" si="14"/>
        <v>0.14214750523371975</v>
      </c>
      <c r="O26" s="2">
        <f t="shared" si="14"/>
        <v>0.13099009119795418</v>
      </c>
      <c r="P26" s="2">
        <f t="shared" si="14"/>
        <v>0.12177585871871215</v>
      </c>
      <c r="Q26" s="2">
        <f t="shared" si="14"/>
        <v>0.11308916749027356</v>
      </c>
      <c r="R26" s="2">
        <f t="shared" si="14"/>
        <v>0.10221998401028215</v>
      </c>
      <c r="S26" s="2">
        <f t="shared" si="14"/>
        <v>9.2749002034483538E-2</v>
      </c>
      <c r="T26" s="2">
        <f t="shared" si="14"/>
        <v>8.3507651667917862E-2</v>
      </c>
      <c r="U26" s="2">
        <f t="shared" si="14"/>
        <v>7.2202995568690073E-2</v>
      </c>
      <c r="V26" s="2">
        <f t="shared" si="14"/>
        <v>6.6478946325113836E-2</v>
      </c>
      <c r="W26" s="2">
        <f t="shared" si="14"/>
        <v>5.2451793153169203E-2</v>
      </c>
      <c r="X26" s="2">
        <f t="shared" si="14"/>
        <v>5.2786303703371187E-2</v>
      </c>
      <c r="Y26" s="2">
        <f t="shared" si="14"/>
        <v>4.0793740497188605E-2</v>
      </c>
      <c r="Z26" s="2">
        <f t="shared" si="14"/>
        <v>3.0915923934310568E-2</v>
      </c>
      <c r="AA26" s="2">
        <f t="shared" si="14"/>
        <v>2.81979928812272E-2</v>
      </c>
      <c r="AB26" s="2">
        <f t="shared" si="14"/>
        <v>2.5875129285325236E-2</v>
      </c>
      <c r="AC26" s="2">
        <f t="shared" si="14"/>
        <v>2.3969093582791954E-2</v>
      </c>
      <c r="AD26" s="2">
        <f t="shared" si="14"/>
        <v>2.3604527510945224E-2</v>
      </c>
      <c r="AE26" s="2">
        <f t="shared" si="14"/>
        <v>2.2892108748365139E-2</v>
      </c>
      <c r="AF26" s="2">
        <f t="shared" si="14"/>
        <v>2.2389146597186736E-2</v>
      </c>
      <c r="AG26" s="2">
        <f t="shared" si="14"/>
        <v>2.2297797985997726E-2</v>
      </c>
    </row>
    <row r="27" spans="1:66" ht="15" thickBot="1" x14ac:dyDescent="0.35"/>
    <row r="28" spans="1:66" ht="15" thickBot="1" x14ac:dyDescent="0.35">
      <c r="A28" s="11" t="s">
        <v>0</v>
      </c>
      <c r="B28" s="9" t="s">
        <v>1</v>
      </c>
      <c r="C28" s="18">
        <v>0</v>
      </c>
      <c r="D28" s="18">
        <v>1</v>
      </c>
      <c r="E28" s="18">
        <v>2</v>
      </c>
      <c r="F28" s="18">
        <v>3</v>
      </c>
      <c r="G28" s="18">
        <v>4</v>
      </c>
      <c r="H28" s="18">
        <v>5</v>
      </c>
      <c r="I28" s="19">
        <v>6</v>
      </c>
      <c r="J28" s="18">
        <v>7</v>
      </c>
      <c r="K28" s="19">
        <v>8</v>
      </c>
      <c r="L28" s="18">
        <v>9</v>
      </c>
      <c r="M28" s="19">
        <v>10</v>
      </c>
      <c r="N28" s="18">
        <v>11</v>
      </c>
      <c r="O28" s="19">
        <v>12</v>
      </c>
      <c r="P28" s="18">
        <v>13</v>
      </c>
      <c r="Q28" s="19">
        <v>14</v>
      </c>
      <c r="R28" s="18">
        <v>15</v>
      </c>
      <c r="S28" s="19">
        <v>16</v>
      </c>
      <c r="T28" s="18">
        <v>17</v>
      </c>
      <c r="U28" s="19">
        <v>18</v>
      </c>
      <c r="V28" s="18">
        <v>19</v>
      </c>
      <c r="W28" s="19">
        <v>20</v>
      </c>
      <c r="X28" s="18">
        <v>21</v>
      </c>
      <c r="Y28" s="19">
        <v>22</v>
      </c>
      <c r="Z28" s="18">
        <v>23</v>
      </c>
      <c r="AA28" s="19">
        <v>24</v>
      </c>
      <c r="AB28" s="18">
        <v>25</v>
      </c>
      <c r="AC28" s="19">
        <v>26</v>
      </c>
      <c r="AD28" s="18">
        <v>27</v>
      </c>
      <c r="AE28" s="19">
        <v>28</v>
      </c>
      <c r="AF28" s="18">
        <v>29</v>
      </c>
      <c r="AG28" s="19">
        <v>30</v>
      </c>
    </row>
    <row r="29" spans="1:66" x14ac:dyDescent="0.3">
      <c r="A29" s="16">
        <v>0.8</v>
      </c>
      <c r="B29" s="4" t="s">
        <v>2</v>
      </c>
      <c r="C29" s="2">
        <v>73.400000000000006</v>
      </c>
      <c r="D29" s="2">
        <v>74.400000000000006</v>
      </c>
      <c r="E29" s="2">
        <v>74.400000000000006</v>
      </c>
      <c r="F29" s="2">
        <v>74.099999999999994</v>
      </c>
      <c r="G29" s="2">
        <v>73.400000000000006</v>
      </c>
      <c r="H29" s="2">
        <v>72.7</v>
      </c>
      <c r="I29" s="2">
        <v>70.8</v>
      </c>
      <c r="J29" s="2">
        <v>68</v>
      </c>
      <c r="K29" s="2">
        <v>66</v>
      </c>
      <c r="L29" s="2">
        <v>64</v>
      </c>
      <c r="M29" s="2">
        <v>59.3</v>
      </c>
      <c r="N29" s="2">
        <v>56.7</v>
      </c>
      <c r="O29" s="2">
        <v>52.3</v>
      </c>
      <c r="P29" s="2">
        <v>49.2</v>
      </c>
      <c r="Q29" s="2">
        <v>45.6</v>
      </c>
      <c r="R29" s="2">
        <v>41.7</v>
      </c>
      <c r="S29" s="2">
        <v>38</v>
      </c>
      <c r="T29" s="2">
        <v>34.5</v>
      </c>
      <c r="U29" s="2">
        <v>30.25</v>
      </c>
      <c r="V29" s="2">
        <v>27.91</v>
      </c>
      <c r="W29" s="2">
        <v>23.26</v>
      </c>
      <c r="X29" s="2">
        <v>22.87</v>
      </c>
      <c r="Y29" s="2">
        <v>18.68</v>
      </c>
      <c r="Z29" s="2">
        <v>15.2</v>
      </c>
      <c r="AA29" s="2">
        <v>14.44</v>
      </c>
      <c r="AB29" s="2">
        <v>13.6</v>
      </c>
      <c r="AC29" s="2">
        <v>13</v>
      </c>
      <c r="AD29" s="2">
        <v>12.9</v>
      </c>
      <c r="AE29" s="2">
        <v>12.67</v>
      </c>
      <c r="AF29" s="2">
        <v>12.56</v>
      </c>
      <c r="AG29" s="2">
        <v>12.5</v>
      </c>
    </row>
    <row r="30" spans="1:66" x14ac:dyDescent="0.3">
      <c r="A30" s="17"/>
      <c r="B30" s="5" t="s">
        <v>3</v>
      </c>
      <c r="C30" s="2">
        <v>9.6999999999999993</v>
      </c>
      <c r="D30" s="2">
        <v>11.2</v>
      </c>
      <c r="E30" s="2">
        <v>11.4</v>
      </c>
      <c r="F30" s="2">
        <v>10.9</v>
      </c>
      <c r="G30" s="2">
        <v>10.5</v>
      </c>
      <c r="H30" s="2">
        <v>10.4</v>
      </c>
      <c r="I30" s="2">
        <v>10.199999999999999</v>
      </c>
      <c r="J30" s="2">
        <v>10</v>
      </c>
      <c r="K30" s="2">
        <v>9.6999999999999993</v>
      </c>
      <c r="L30" s="2">
        <v>9.1999999999999993</v>
      </c>
      <c r="M30" s="2">
        <v>8.6999999999999993</v>
      </c>
      <c r="N30" s="2">
        <v>8.8000000000000007</v>
      </c>
      <c r="O30" s="2">
        <v>8.4</v>
      </c>
      <c r="P30" s="2">
        <v>8.3000000000000007</v>
      </c>
      <c r="Q30" s="2">
        <v>8.1</v>
      </c>
      <c r="R30" s="2">
        <v>7.9</v>
      </c>
      <c r="S30" s="2">
        <v>7.5</v>
      </c>
      <c r="T30" s="2">
        <v>7.4</v>
      </c>
      <c r="U30" s="2">
        <v>7.17</v>
      </c>
      <c r="V30" s="2">
        <v>7.1</v>
      </c>
      <c r="W30" s="2">
        <v>6.95</v>
      </c>
      <c r="X30" s="2">
        <v>6.5</v>
      </c>
      <c r="Y30" s="2">
        <v>6.5</v>
      </c>
      <c r="Z30" s="2">
        <v>6.44</v>
      </c>
      <c r="AA30" s="2">
        <v>6.6</v>
      </c>
      <c r="AB30" s="2">
        <v>6.55</v>
      </c>
      <c r="AC30" s="2">
        <v>6.54</v>
      </c>
      <c r="AD30" s="2">
        <v>6.67</v>
      </c>
      <c r="AE30" s="2">
        <v>6.58</v>
      </c>
      <c r="AF30" s="2">
        <v>6.65</v>
      </c>
      <c r="AG30" s="2">
        <v>6.71</v>
      </c>
    </row>
    <row r="31" spans="1:66" x14ac:dyDescent="0.3">
      <c r="A31" s="17"/>
      <c r="B31" s="5" t="s">
        <v>4</v>
      </c>
      <c r="C31" s="2">
        <f>C29/0.8</f>
        <v>91.75</v>
      </c>
      <c r="D31" s="2">
        <f t="shared" ref="D31:AG31" si="15">D29/0.8</f>
        <v>93</v>
      </c>
      <c r="E31" s="2">
        <f t="shared" si="15"/>
        <v>93</v>
      </c>
      <c r="F31" s="2">
        <f t="shared" si="15"/>
        <v>92.624999999999986</v>
      </c>
      <c r="G31" s="2">
        <f t="shared" si="15"/>
        <v>91.75</v>
      </c>
      <c r="H31" s="2">
        <f t="shared" si="15"/>
        <v>90.875</v>
      </c>
      <c r="I31" s="2">
        <f t="shared" si="15"/>
        <v>88.499999999999986</v>
      </c>
      <c r="J31" s="2">
        <f t="shared" si="15"/>
        <v>85</v>
      </c>
      <c r="K31" s="2">
        <f t="shared" si="15"/>
        <v>82.5</v>
      </c>
      <c r="L31" s="2">
        <f t="shared" si="15"/>
        <v>80</v>
      </c>
      <c r="M31" s="2">
        <f t="shared" si="15"/>
        <v>74.124999999999986</v>
      </c>
      <c r="N31" s="2">
        <f t="shared" si="15"/>
        <v>70.875</v>
      </c>
      <c r="O31" s="2">
        <f t="shared" si="15"/>
        <v>65.374999999999986</v>
      </c>
      <c r="P31" s="2">
        <f t="shared" si="15"/>
        <v>61.5</v>
      </c>
      <c r="Q31" s="2">
        <f t="shared" si="15"/>
        <v>57</v>
      </c>
      <c r="R31" s="2">
        <f t="shared" si="15"/>
        <v>52.125</v>
      </c>
      <c r="S31" s="2">
        <f t="shared" si="15"/>
        <v>47.5</v>
      </c>
      <c r="T31" s="2">
        <f t="shared" si="15"/>
        <v>43.125</v>
      </c>
      <c r="U31" s="2">
        <f t="shared" si="15"/>
        <v>37.8125</v>
      </c>
      <c r="V31" s="2">
        <f t="shared" si="15"/>
        <v>34.887499999999996</v>
      </c>
      <c r="W31" s="2">
        <f t="shared" si="15"/>
        <v>29.074999999999999</v>
      </c>
      <c r="X31" s="2">
        <f t="shared" si="15"/>
        <v>28.587499999999999</v>
      </c>
      <c r="Y31" s="2">
        <f t="shared" si="15"/>
        <v>23.349999999999998</v>
      </c>
      <c r="Z31" s="2">
        <f t="shared" si="15"/>
        <v>18.999999999999996</v>
      </c>
      <c r="AA31" s="2">
        <f t="shared" si="15"/>
        <v>18.049999999999997</v>
      </c>
      <c r="AB31" s="2">
        <f t="shared" si="15"/>
        <v>17</v>
      </c>
      <c r="AC31" s="2">
        <f t="shared" si="15"/>
        <v>16.25</v>
      </c>
      <c r="AD31" s="2">
        <f t="shared" si="15"/>
        <v>16.125</v>
      </c>
      <c r="AE31" s="2">
        <f t="shared" si="15"/>
        <v>15.837499999999999</v>
      </c>
      <c r="AF31" s="2">
        <f t="shared" si="15"/>
        <v>15.7</v>
      </c>
      <c r="AG31" s="2">
        <f t="shared" si="15"/>
        <v>15.625</v>
      </c>
    </row>
    <row r="32" spans="1:66" x14ac:dyDescent="0.3">
      <c r="A32" s="17"/>
      <c r="B32" s="5" t="s">
        <v>5</v>
      </c>
      <c r="C32" s="2">
        <f>C30/(0.8*0.8)</f>
        <v>15.156249999999996</v>
      </c>
      <c r="D32" s="2">
        <f t="shared" ref="D32:AG32" si="16">D30/(0.8*0.8)</f>
        <v>17.499999999999996</v>
      </c>
      <c r="E32" s="2">
        <f t="shared" si="16"/>
        <v>17.812499999999996</v>
      </c>
      <c r="F32" s="2">
        <f t="shared" si="16"/>
        <v>17.031249999999996</v>
      </c>
      <c r="G32" s="2">
        <f t="shared" si="16"/>
        <v>16.406249999999996</v>
      </c>
      <c r="H32" s="2">
        <f t="shared" si="16"/>
        <v>16.249999999999996</v>
      </c>
      <c r="I32" s="2">
        <f t="shared" si="16"/>
        <v>15.937499999999996</v>
      </c>
      <c r="J32" s="2">
        <f t="shared" si="16"/>
        <v>15.624999999999996</v>
      </c>
      <c r="K32" s="2">
        <f t="shared" si="16"/>
        <v>15.156249999999996</v>
      </c>
      <c r="L32" s="2">
        <f t="shared" si="16"/>
        <v>14.374999999999996</v>
      </c>
      <c r="M32" s="2">
        <f t="shared" si="16"/>
        <v>13.593749999999996</v>
      </c>
      <c r="N32" s="2">
        <f t="shared" si="16"/>
        <v>13.749999999999998</v>
      </c>
      <c r="O32" s="2">
        <f t="shared" si="16"/>
        <v>13.124999999999998</v>
      </c>
      <c r="P32" s="2">
        <f t="shared" si="16"/>
        <v>12.968749999999998</v>
      </c>
      <c r="Q32" s="2">
        <f t="shared" si="16"/>
        <v>12.656249999999996</v>
      </c>
      <c r="R32" s="2">
        <f t="shared" si="16"/>
        <v>12.343749999999998</v>
      </c>
      <c r="S32" s="2">
        <f t="shared" si="16"/>
        <v>11.718749999999998</v>
      </c>
      <c r="T32" s="2">
        <f t="shared" si="16"/>
        <v>11.562499999999998</v>
      </c>
      <c r="U32" s="2">
        <f t="shared" si="16"/>
        <v>11.203124999999998</v>
      </c>
      <c r="V32" s="2">
        <f t="shared" si="16"/>
        <v>11.093749999999996</v>
      </c>
      <c r="W32" s="2">
        <f t="shared" si="16"/>
        <v>10.859374999999998</v>
      </c>
      <c r="X32" s="2">
        <f t="shared" si="16"/>
        <v>10.156249999999998</v>
      </c>
      <c r="Y32" s="2">
        <f t="shared" si="16"/>
        <v>10.156249999999998</v>
      </c>
      <c r="Z32" s="2">
        <f t="shared" si="16"/>
        <v>10.062499999999998</v>
      </c>
      <c r="AA32" s="2">
        <f t="shared" si="16"/>
        <v>10.312499999999998</v>
      </c>
      <c r="AB32" s="2">
        <f t="shared" si="16"/>
        <v>10.234374999999998</v>
      </c>
      <c r="AC32" s="2">
        <f t="shared" si="16"/>
        <v>10.218749999999998</v>
      </c>
      <c r="AD32" s="2">
        <f t="shared" si="16"/>
        <v>10.421874999999998</v>
      </c>
      <c r="AE32" s="2">
        <f t="shared" si="16"/>
        <v>10.281249999999998</v>
      </c>
      <c r="AF32" s="2">
        <f t="shared" si="16"/>
        <v>10.390624999999998</v>
      </c>
      <c r="AG32" s="2">
        <f t="shared" si="16"/>
        <v>10.484374999999998</v>
      </c>
    </row>
    <row r="33" spans="1:33" x14ac:dyDescent="0.3">
      <c r="A33" s="17"/>
      <c r="B33" s="5" t="s">
        <v>6</v>
      </c>
      <c r="C33" s="2">
        <f>SQRT((C31)^2-((C32)^2))</f>
        <v>90.489505391164002</v>
      </c>
      <c r="D33" s="2">
        <f t="shared" ref="D33:AG33" si="17">SQRT((D31)^2-((D32)^2))</f>
        <v>91.338655562691528</v>
      </c>
      <c r="E33" s="2">
        <f t="shared" si="17"/>
        <v>91.27822765451792</v>
      </c>
      <c r="F33" s="2">
        <f t="shared" si="17"/>
        <v>91.045742066488202</v>
      </c>
      <c r="G33" s="2">
        <f t="shared" si="17"/>
        <v>90.271243820706829</v>
      </c>
      <c r="H33" s="2">
        <f t="shared" si="17"/>
        <v>89.410307711135857</v>
      </c>
      <c r="I33" s="2">
        <f t="shared" si="17"/>
        <v>87.053122251588405</v>
      </c>
      <c r="J33" s="2">
        <f t="shared" si="17"/>
        <v>83.551537238999984</v>
      </c>
      <c r="K33" s="2">
        <f t="shared" si="17"/>
        <v>81.095857390729279</v>
      </c>
      <c r="L33" s="2">
        <f t="shared" si="17"/>
        <v>78.697899431941636</v>
      </c>
      <c r="M33" s="2">
        <f t="shared" si="17"/>
        <v>72.867863876591699</v>
      </c>
      <c r="N33" s="2">
        <f t="shared" si="17"/>
        <v>69.528433931737595</v>
      </c>
      <c r="O33" s="2">
        <f t="shared" si="17"/>
        <v>64.043930235425108</v>
      </c>
      <c r="P33" s="2">
        <f t="shared" si="17"/>
        <v>60.117065159882017</v>
      </c>
      <c r="Q33" s="2">
        <f t="shared" si="17"/>
        <v>55.577147605265779</v>
      </c>
      <c r="R33" s="2">
        <f t="shared" si="17"/>
        <v>50.642348493503931</v>
      </c>
      <c r="S33" s="2">
        <f t="shared" si="17"/>
        <v>46.031737947176183</v>
      </c>
      <c r="T33" s="2">
        <f t="shared" si="17"/>
        <v>41.546049375963534</v>
      </c>
      <c r="U33" s="2">
        <f t="shared" si="17"/>
        <v>36.114749708178444</v>
      </c>
      <c r="V33" s="2">
        <f t="shared" si="17"/>
        <v>33.076674064777123</v>
      </c>
      <c r="W33" s="2">
        <f t="shared" si="17"/>
        <v>26.970902832670895</v>
      </c>
      <c r="X33" s="2">
        <f t="shared" si="17"/>
        <v>26.7225699023784</v>
      </c>
      <c r="Y33" s="2">
        <f t="shared" si="17"/>
        <v>21.025534141550363</v>
      </c>
      <c r="Z33" s="2">
        <f t="shared" si="17"/>
        <v>16.116640274883594</v>
      </c>
      <c r="AA33" s="2">
        <f t="shared" si="17"/>
        <v>14.814008362020049</v>
      </c>
      <c r="AB33" s="2">
        <f t="shared" si="17"/>
        <v>13.574150741736112</v>
      </c>
      <c r="AC33" s="2">
        <f t="shared" si="17"/>
        <v>12.634858465273762</v>
      </c>
      <c r="AD33" s="2">
        <f t="shared" si="17"/>
        <v>12.304476684701998</v>
      </c>
      <c r="AE33" s="2">
        <f t="shared" si="17"/>
        <v>12.046671934086193</v>
      </c>
      <c r="AF33" s="2">
        <f t="shared" si="17"/>
        <v>11.769660662456459</v>
      </c>
      <c r="AG33" s="2">
        <f t="shared" si="17"/>
        <v>11.585271074056708</v>
      </c>
    </row>
    <row r="34" spans="1:33" x14ac:dyDescent="0.3">
      <c r="A34" s="17"/>
      <c r="B34" s="5" t="s">
        <v>7</v>
      </c>
      <c r="C34" s="2">
        <f>C33/(2*3.14*50)</f>
        <v>0.2881831381884204</v>
      </c>
      <c r="D34" s="2">
        <f t="shared" ref="D34:AG34" si="18">D33/(2*3.14*50)</f>
        <v>0.2908874380977437</v>
      </c>
      <c r="E34" s="2">
        <f t="shared" si="18"/>
        <v>0.29069499253031184</v>
      </c>
      <c r="F34" s="2">
        <f t="shared" si="18"/>
        <v>0.28995459256843376</v>
      </c>
      <c r="G34" s="2">
        <f t="shared" si="18"/>
        <v>0.28748803764556313</v>
      </c>
      <c r="H34" s="2">
        <f t="shared" si="18"/>
        <v>0.28474620290170655</v>
      </c>
      <c r="I34" s="2">
        <f t="shared" si="18"/>
        <v>0.2772392428394535</v>
      </c>
      <c r="J34" s="2">
        <f t="shared" si="18"/>
        <v>0.26608769821337575</v>
      </c>
      <c r="K34" s="2">
        <f t="shared" si="18"/>
        <v>0.25826706175391489</v>
      </c>
      <c r="L34" s="2">
        <f t="shared" si="18"/>
        <v>0.25063025296796698</v>
      </c>
      <c r="M34" s="2">
        <f t="shared" si="18"/>
        <v>0.23206326075347675</v>
      </c>
      <c r="N34" s="2">
        <f t="shared" si="18"/>
        <v>0.22142813354056559</v>
      </c>
      <c r="O34" s="2">
        <f t="shared" si="18"/>
        <v>0.20396156125931564</v>
      </c>
      <c r="P34" s="2">
        <f t="shared" si="18"/>
        <v>0.19145562152828668</v>
      </c>
      <c r="Q34" s="2">
        <f t="shared" si="18"/>
        <v>0.17699728536708847</v>
      </c>
      <c r="R34" s="2">
        <f t="shared" si="18"/>
        <v>0.16128136462899342</v>
      </c>
      <c r="S34" s="2">
        <f t="shared" si="18"/>
        <v>0.14659789155151651</v>
      </c>
      <c r="T34" s="2">
        <f t="shared" si="18"/>
        <v>0.13231225915911954</v>
      </c>
      <c r="U34" s="2">
        <f t="shared" si="18"/>
        <v>0.11501512645916702</v>
      </c>
      <c r="V34" s="2">
        <f t="shared" si="18"/>
        <v>0.10533972632094625</v>
      </c>
      <c r="W34" s="2">
        <f t="shared" si="18"/>
        <v>8.5894595008506033E-2</v>
      </c>
      <c r="X34" s="2">
        <f t="shared" si="18"/>
        <v>8.5103725803752861E-2</v>
      </c>
      <c r="Y34" s="2">
        <f t="shared" si="18"/>
        <v>6.6960299813854665E-2</v>
      </c>
      <c r="Z34" s="2">
        <f t="shared" si="18"/>
        <v>5.1326879856317176E-2</v>
      </c>
      <c r="AA34" s="2">
        <f t="shared" si="18"/>
        <v>4.7178370579681682E-2</v>
      </c>
      <c r="AB34" s="2">
        <f t="shared" si="18"/>
        <v>4.322977943228061E-2</v>
      </c>
      <c r="AC34" s="2">
        <f t="shared" si="18"/>
        <v>4.0238402755648925E-2</v>
      </c>
      <c r="AD34" s="2">
        <f t="shared" si="18"/>
        <v>3.9186231479942664E-2</v>
      </c>
      <c r="AE34" s="2">
        <f t="shared" si="18"/>
        <v>3.8365197242312715E-2</v>
      </c>
      <c r="AF34" s="2">
        <f t="shared" si="18"/>
        <v>3.7482995740307196E-2</v>
      </c>
      <c r="AG34" s="2">
        <f t="shared" si="18"/>
        <v>3.6895767751772952E-2</v>
      </c>
    </row>
    <row r="35" spans="1:33" x14ac:dyDescent="0.3">
      <c r="A35" s="3"/>
      <c r="B35" s="5" t="s">
        <v>8</v>
      </c>
      <c r="C35" s="2">
        <f>C34*0.8</f>
        <v>0.23054651055073633</v>
      </c>
      <c r="D35" s="2">
        <f t="shared" ref="D35:AG35" si="19">D34*0.8</f>
        <v>0.23270995047819498</v>
      </c>
      <c r="E35" s="2">
        <f t="shared" si="19"/>
        <v>0.23255599402424948</v>
      </c>
      <c r="F35" s="2">
        <f t="shared" si="19"/>
        <v>0.23196367405474702</v>
      </c>
      <c r="G35" s="2">
        <f t="shared" si="19"/>
        <v>0.22999043011645051</v>
      </c>
      <c r="H35" s="2">
        <f t="shared" si="19"/>
        <v>0.22779696232136526</v>
      </c>
      <c r="I35" s="2">
        <f t="shared" si="19"/>
        <v>0.2217913942715628</v>
      </c>
      <c r="J35" s="2">
        <f t="shared" si="19"/>
        <v>0.2128701585707006</v>
      </c>
      <c r="K35" s="2">
        <f t="shared" si="19"/>
        <v>0.20661364940313193</v>
      </c>
      <c r="L35" s="2">
        <f t="shared" si="19"/>
        <v>0.20050420237437361</v>
      </c>
      <c r="M35" s="2">
        <f t="shared" si="19"/>
        <v>0.1856506086027814</v>
      </c>
      <c r="N35" s="2">
        <f t="shared" si="19"/>
        <v>0.17714250683245247</v>
      </c>
      <c r="O35" s="2">
        <f t="shared" si="19"/>
        <v>0.16316924900745253</v>
      </c>
      <c r="P35" s="2">
        <f t="shared" si="19"/>
        <v>0.15316449722262937</v>
      </c>
      <c r="Q35" s="2">
        <f t="shared" si="19"/>
        <v>0.14159782829367079</v>
      </c>
      <c r="R35" s="2">
        <f t="shared" si="19"/>
        <v>0.12902509170319473</v>
      </c>
      <c r="S35" s="2">
        <f t="shared" si="19"/>
        <v>0.11727831324121321</v>
      </c>
      <c r="T35" s="2">
        <f t="shared" si="19"/>
        <v>0.10584980732729564</v>
      </c>
      <c r="U35" s="2">
        <f t="shared" si="19"/>
        <v>9.2012101167333618E-2</v>
      </c>
      <c r="V35" s="2">
        <f t="shared" si="19"/>
        <v>8.4271781056757006E-2</v>
      </c>
      <c r="W35" s="2">
        <f t="shared" si="19"/>
        <v>6.8715676006804824E-2</v>
      </c>
      <c r="X35" s="2">
        <f t="shared" si="19"/>
        <v>6.8082980643002292E-2</v>
      </c>
      <c r="Y35" s="2">
        <f t="shared" si="19"/>
        <v>5.3568239851083735E-2</v>
      </c>
      <c r="Z35" s="2">
        <f t="shared" si="19"/>
        <v>4.1061503885053745E-2</v>
      </c>
      <c r="AA35" s="2">
        <f t="shared" si="19"/>
        <v>3.7742696463745347E-2</v>
      </c>
      <c r="AB35" s="2">
        <f t="shared" si="19"/>
        <v>3.4583823545824489E-2</v>
      </c>
      <c r="AC35" s="2">
        <f t="shared" si="19"/>
        <v>3.2190722204519143E-2</v>
      </c>
      <c r="AD35" s="2">
        <f t="shared" si="19"/>
        <v>3.1348985183954133E-2</v>
      </c>
      <c r="AE35" s="2">
        <f t="shared" si="19"/>
        <v>3.0692157793850174E-2</v>
      </c>
      <c r="AF35" s="2">
        <f t="shared" si="19"/>
        <v>2.9986396592245758E-2</v>
      </c>
      <c r="AG35" s="2">
        <f t="shared" si="19"/>
        <v>2.9516614201418365E-2</v>
      </c>
    </row>
    <row r="36" spans="1:33" ht="15" thickBot="1" x14ac:dyDescent="0.35"/>
    <row r="37" spans="1:33" ht="15" thickBot="1" x14ac:dyDescent="0.35">
      <c r="A37" s="11" t="s">
        <v>0</v>
      </c>
      <c r="B37" s="9" t="s">
        <v>1</v>
      </c>
      <c r="C37" s="18">
        <v>0</v>
      </c>
      <c r="D37" s="18">
        <v>1</v>
      </c>
      <c r="E37" s="18">
        <v>2</v>
      </c>
      <c r="F37" s="18">
        <v>3</v>
      </c>
      <c r="G37" s="18">
        <v>4</v>
      </c>
      <c r="H37" s="18">
        <v>5</v>
      </c>
      <c r="I37" s="19">
        <v>6</v>
      </c>
      <c r="J37" s="18">
        <v>7</v>
      </c>
      <c r="K37" s="19">
        <v>8</v>
      </c>
      <c r="L37" s="18">
        <v>9</v>
      </c>
      <c r="M37" s="19">
        <v>10</v>
      </c>
      <c r="N37" s="18">
        <v>11</v>
      </c>
      <c r="O37" s="19">
        <v>12</v>
      </c>
      <c r="P37" s="18">
        <v>13</v>
      </c>
      <c r="Q37" s="19">
        <v>14</v>
      </c>
      <c r="R37" s="18">
        <v>15</v>
      </c>
      <c r="S37" s="19">
        <v>16</v>
      </c>
      <c r="T37" s="18">
        <v>17</v>
      </c>
      <c r="U37" s="19">
        <v>18</v>
      </c>
      <c r="V37" s="18">
        <v>19</v>
      </c>
      <c r="W37" s="19">
        <v>20</v>
      </c>
      <c r="X37" s="18">
        <v>21</v>
      </c>
      <c r="Y37" s="19">
        <v>22</v>
      </c>
      <c r="Z37" s="18">
        <v>23</v>
      </c>
      <c r="AA37" s="19">
        <v>24</v>
      </c>
      <c r="AB37" s="18">
        <v>25</v>
      </c>
      <c r="AC37" s="19">
        <v>26</v>
      </c>
      <c r="AD37" s="18">
        <v>27</v>
      </c>
      <c r="AE37" s="19">
        <v>28</v>
      </c>
      <c r="AF37" s="18">
        <v>29</v>
      </c>
      <c r="AG37" s="19">
        <v>30</v>
      </c>
    </row>
    <row r="38" spans="1:33" x14ac:dyDescent="0.3">
      <c r="A38" s="16">
        <v>1</v>
      </c>
      <c r="B38" s="4" t="s">
        <v>2</v>
      </c>
      <c r="C38" s="2">
        <v>82.1</v>
      </c>
      <c r="D38" s="2">
        <v>82.8</v>
      </c>
      <c r="E38" s="2">
        <v>83.1</v>
      </c>
      <c r="F38" s="2">
        <v>82.5</v>
      </c>
      <c r="G38" s="2">
        <v>82</v>
      </c>
      <c r="H38" s="2">
        <v>81.5</v>
      </c>
      <c r="I38" s="2">
        <v>79.7</v>
      </c>
      <c r="J38" s="2">
        <v>77.2</v>
      </c>
      <c r="K38" s="2">
        <v>75.599999999999994</v>
      </c>
      <c r="L38" s="2">
        <v>73.900000000000006</v>
      </c>
      <c r="M38" s="2">
        <v>68.400000000000006</v>
      </c>
      <c r="N38" s="2">
        <v>65.099999999999994</v>
      </c>
      <c r="O38" s="2">
        <v>60.7</v>
      </c>
      <c r="P38" s="2">
        <v>57.5</v>
      </c>
      <c r="Q38" s="2">
        <v>53.5</v>
      </c>
      <c r="R38" s="2">
        <v>48.9</v>
      </c>
      <c r="S38" s="2">
        <v>45.2</v>
      </c>
      <c r="T38" s="2">
        <v>40.700000000000003</v>
      </c>
      <c r="U38" s="2">
        <v>36.4</v>
      </c>
      <c r="V38" s="2">
        <v>33.5</v>
      </c>
      <c r="W38" s="2">
        <v>28.34</v>
      </c>
      <c r="X38" s="2">
        <v>28.3</v>
      </c>
      <c r="Y38" s="2">
        <v>23.4</v>
      </c>
      <c r="Z38" s="2">
        <v>19.600000000000001</v>
      </c>
      <c r="AA38" s="2">
        <v>18.170000000000002</v>
      </c>
      <c r="AB38" s="2">
        <v>17.3</v>
      </c>
      <c r="AC38" s="2">
        <v>17.21</v>
      </c>
      <c r="AD38" s="2">
        <v>16.25</v>
      </c>
      <c r="AE38" s="2">
        <v>16.100000000000001</v>
      </c>
      <c r="AF38" s="2">
        <v>15.71</v>
      </c>
      <c r="AG38" s="2">
        <v>15.7</v>
      </c>
    </row>
    <row r="39" spans="1:33" x14ac:dyDescent="0.3">
      <c r="A39" s="17"/>
      <c r="B39" s="5" t="s">
        <v>3</v>
      </c>
      <c r="C39" s="2">
        <v>14.3</v>
      </c>
      <c r="D39" s="2">
        <v>16.2</v>
      </c>
      <c r="E39" s="2">
        <v>16.2</v>
      </c>
      <c r="F39" s="2">
        <v>15.7</v>
      </c>
      <c r="G39" s="2">
        <v>15.2</v>
      </c>
      <c r="H39" s="2">
        <v>15.3</v>
      </c>
      <c r="I39" s="2">
        <v>14.8</v>
      </c>
      <c r="J39" s="2">
        <v>14.7</v>
      </c>
      <c r="K39" s="2">
        <v>14.3</v>
      </c>
      <c r="L39" s="2">
        <v>13.9</v>
      </c>
      <c r="M39" s="2">
        <v>12.9</v>
      </c>
      <c r="N39" s="2">
        <v>12.8</v>
      </c>
      <c r="O39" s="2">
        <v>12.6</v>
      </c>
      <c r="P39" s="2">
        <v>12.6</v>
      </c>
      <c r="Q39" s="2">
        <v>12.3</v>
      </c>
      <c r="R39" s="2">
        <v>12</v>
      </c>
      <c r="S39" s="2">
        <v>11.7</v>
      </c>
      <c r="T39" s="2">
        <v>11.3</v>
      </c>
      <c r="U39" s="2">
        <v>11.2</v>
      </c>
      <c r="V39" s="2">
        <v>10.9</v>
      </c>
      <c r="W39" s="2">
        <v>10.8</v>
      </c>
      <c r="X39" s="2">
        <v>10.5</v>
      </c>
      <c r="Y39" s="2">
        <v>10.34</v>
      </c>
      <c r="Z39" s="2">
        <v>10.77</v>
      </c>
      <c r="AA39" s="2">
        <v>10.43</v>
      </c>
      <c r="AB39" s="2">
        <v>10.6</v>
      </c>
      <c r="AC39" s="2">
        <v>11.6</v>
      </c>
      <c r="AD39" s="2">
        <v>10.5</v>
      </c>
      <c r="AE39" s="2">
        <v>10.57</v>
      </c>
      <c r="AF39" s="2">
        <v>10.4</v>
      </c>
      <c r="AG39" s="2">
        <v>10.56</v>
      </c>
    </row>
    <row r="40" spans="1:33" x14ac:dyDescent="0.3">
      <c r="A40" s="17"/>
      <c r="B40" s="5" t="s">
        <v>4</v>
      </c>
      <c r="C40" s="2">
        <f>C38/1</f>
        <v>82.1</v>
      </c>
      <c r="D40" s="2">
        <f t="shared" ref="D40:AG40" si="20">D38/1</f>
        <v>82.8</v>
      </c>
      <c r="E40" s="2">
        <f t="shared" si="20"/>
        <v>83.1</v>
      </c>
      <c r="F40" s="2">
        <f t="shared" si="20"/>
        <v>82.5</v>
      </c>
      <c r="G40" s="2">
        <f t="shared" si="20"/>
        <v>82</v>
      </c>
      <c r="H40" s="2">
        <f t="shared" si="20"/>
        <v>81.5</v>
      </c>
      <c r="I40" s="2">
        <f t="shared" si="20"/>
        <v>79.7</v>
      </c>
      <c r="J40" s="2">
        <f t="shared" si="20"/>
        <v>77.2</v>
      </c>
      <c r="K40" s="2">
        <f t="shared" si="20"/>
        <v>75.599999999999994</v>
      </c>
      <c r="L40" s="2">
        <f t="shared" si="20"/>
        <v>73.900000000000006</v>
      </c>
      <c r="M40" s="2">
        <f t="shared" si="20"/>
        <v>68.400000000000006</v>
      </c>
      <c r="N40" s="2">
        <f t="shared" si="20"/>
        <v>65.099999999999994</v>
      </c>
      <c r="O40" s="2">
        <f t="shared" si="20"/>
        <v>60.7</v>
      </c>
      <c r="P40" s="2">
        <f t="shared" si="20"/>
        <v>57.5</v>
      </c>
      <c r="Q40" s="2">
        <f t="shared" si="20"/>
        <v>53.5</v>
      </c>
      <c r="R40" s="2">
        <f t="shared" si="20"/>
        <v>48.9</v>
      </c>
      <c r="S40" s="2">
        <f t="shared" si="20"/>
        <v>45.2</v>
      </c>
      <c r="T40" s="2">
        <f t="shared" si="20"/>
        <v>40.700000000000003</v>
      </c>
      <c r="U40" s="2">
        <f t="shared" si="20"/>
        <v>36.4</v>
      </c>
      <c r="V40" s="2">
        <f t="shared" si="20"/>
        <v>33.5</v>
      </c>
      <c r="W40" s="2">
        <f t="shared" si="20"/>
        <v>28.34</v>
      </c>
      <c r="X40" s="2">
        <f t="shared" si="20"/>
        <v>28.3</v>
      </c>
      <c r="Y40" s="2">
        <f t="shared" si="20"/>
        <v>23.4</v>
      </c>
      <c r="Z40" s="2">
        <f t="shared" si="20"/>
        <v>19.600000000000001</v>
      </c>
      <c r="AA40" s="2">
        <f t="shared" si="20"/>
        <v>18.170000000000002</v>
      </c>
      <c r="AB40" s="2">
        <f t="shared" si="20"/>
        <v>17.3</v>
      </c>
      <c r="AC40" s="2">
        <f t="shared" si="20"/>
        <v>17.21</v>
      </c>
      <c r="AD40" s="2">
        <f t="shared" si="20"/>
        <v>16.25</v>
      </c>
      <c r="AE40" s="2">
        <f t="shared" si="20"/>
        <v>16.100000000000001</v>
      </c>
      <c r="AF40" s="2">
        <f t="shared" si="20"/>
        <v>15.71</v>
      </c>
      <c r="AG40" s="2">
        <f t="shared" si="20"/>
        <v>15.7</v>
      </c>
    </row>
    <row r="41" spans="1:33" x14ac:dyDescent="0.3">
      <c r="A41" s="17"/>
      <c r="B41" s="5" t="s">
        <v>5</v>
      </c>
      <c r="C41" s="2">
        <f>C39/(1*1)</f>
        <v>14.3</v>
      </c>
      <c r="D41" s="2">
        <f t="shared" ref="D41:AG41" si="21">D39/(1*1)</f>
        <v>16.2</v>
      </c>
      <c r="E41" s="2">
        <f t="shared" si="21"/>
        <v>16.2</v>
      </c>
      <c r="F41" s="2">
        <f t="shared" si="21"/>
        <v>15.7</v>
      </c>
      <c r="G41" s="2">
        <f t="shared" si="21"/>
        <v>15.2</v>
      </c>
      <c r="H41" s="2">
        <f t="shared" si="21"/>
        <v>15.3</v>
      </c>
      <c r="I41" s="2">
        <f t="shared" si="21"/>
        <v>14.8</v>
      </c>
      <c r="J41" s="2">
        <f t="shared" si="21"/>
        <v>14.7</v>
      </c>
      <c r="K41" s="2">
        <f t="shared" si="21"/>
        <v>14.3</v>
      </c>
      <c r="L41" s="2">
        <f t="shared" si="21"/>
        <v>13.9</v>
      </c>
      <c r="M41" s="2">
        <f t="shared" si="21"/>
        <v>12.9</v>
      </c>
      <c r="N41" s="2">
        <f t="shared" si="21"/>
        <v>12.8</v>
      </c>
      <c r="O41" s="2">
        <f t="shared" si="21"/>
        <v>12.6</v>
      </c>
      <c r="P41" s="2">
        <f t="shared" si="21"/>
        <v>12.6</v>
      </c>
      <c r="Q41" s="2">
        <f t="shared" si="21"/>
        <v>12.3</v>
      </c>
      <c r="R41" s="2">
        <f t="shared" si="21"/>
        <v>12</v>
      </c>
      <c r="S41" s="2">
        <f t="shared" si="21"/>
        <v>11.7</v>
      </c>
      <c r="T41" s="2">
        <f t="shared" si="21"/>
        <v>11.3</v>
      </c>
      <c r="U41" s="2">
        <f t="shared" si="21"/>
        <v>11.2</v>
      </c>
      <c r="V41" s="2">
        <f t="shared" si="21"/>
        <v>10.9</v>
      </c>
      <c r="W41" s="2">
        <f t="shared" si="21"/>
        <v>10.8</v>
      </c>
      <c r="X41" s="2">
        <f t="shared" si="21"/>
        <v>10.5</v>
      </c>
      <c r="Y41" s="2">
        <f t="shared" si="21"/>
        <v>10.34</v>
      </c>
      <c r="Z41" s="2">
        <f t="shared" si="21"/>
        <v>10.77</v>
      </c>
      <c r="AA41" s="2">
        <f t="shared" si="21"/>
        <v>10.43</v>
      </c>
      <c r="AB41" s="2">
        <f t="shared" si="21"/>
        <v>10.6</v>
      </c>
      <c r="AC41" s="2">
        <f t="shared" si="21"/>
        <v>11.6</v>
      </c>
      <c r="AD41" s="2">
        <f t="shared" si="21"/>
        <v>10.5</v>
      </c>
      <c r="AE41" s="2">
        <f t="shared" si="21"/>
        <v>10.57</v>
      </c>
      <c r="AF41" s="2">
        <f t="shared" si="21"/>
        <v>10.4</v>
      </c>
      <c r="AG41" s="2">
        <f t="shared" si="21"/>
        <v>10.56</v>
      </c>
    </row>
    <row r="42" spans="1:33" x14ac:dyDescent="0.3">
      <c r="A42" s="17"/>
      <c r="B42" s="5" t="s">
        <v>6</v>
      </c>
      <c r="C42" s="2">
        <f>SQRT((C40)^2-((C41)^2))</f>
        <v>80.845036953420944</v>
      </c>
      <c r="D42" s="2">
        <f t="shared" ref="D42:AG42" si="22">SQRT((D40)^2-((D41)^2))</f>
        <v>81.199753694207715</v>
      </c>
      <c r="E42" s="2">
        <f t="shared" si="22"/>
        <v>81.505643976352943</v>
      </c>
      <c r="F42" s="2">
        <f t="shared" si="22"/>
        <v>80.992345317319959</v>
      </c>
      <c r="G42" s="2">
        <f t="shared" si="22"/>
        <v>80.57890542815781</v>
      </c>
      <c r="H42" s="2">
        <f t="shared" si="22"/>
        <v>80.050983754105104</v>
      </c>
      <c r="I42" s="2">
        <f t="shared" si="22"/>
        <v>78.31379188878546</v>
      </c>
      <c r="J42" s="2">
        <f t="shared" si="22"/>
        <v>75.787531956120588</v>
      </c>
      <c r="K42" s="2">
        <f t="shared" si="22"/>
        <v>74.235234222032318</v>
      </c>
      <c r="L42" s="2">
        <f t="shared" si="22"/>
        <v>72.58098924649623</v>
      </c>
      <c r="M42" s="2">
        <f t="shared" si="22"/>
        <v>67.172539031958593</v>
      </c>
      <c r="N42" s="2">
        <f t="shared" si="22"/>
        <v>63.829225281214242</v>
      </c>
      <c r="O42" s="2">
        <f t="shared" si="22"/>
        <v>59.377857825960682</v>
      </c>
      <c r="P42" s="2">
        <f t="shared" si="22"/>
        <v>56.102495488168792</v>
      </c>
      <c r="Q42" s="2">
        <f t="shared" si="22"/>
        <v>52.066880067851194</v>
      </c>
      <c r="R42" s="2">
        <f t="shared" si="22"/>
        <v>47.404746597782804</v>
      </c>
      <c r="S42" s="2">
        <f t="shared" si="22"/>
        <v>43.659477779744456</v>
      </c>
      <c r="T42" s="2">
        <f t="shared" si="22"/>
        <v>39.099872122553037</v>
      </c>
      <c r="U42" s="2">
        <f t="shared" si="22"/>
        <v>34.634087255188348</v>
      </c>
      <c r="V42" s="2">
        <f t="shared" si="22"/>
        <v>31.677121081310403</v>
      </c>
      <c r="W42" s="2">
        <f t="shared" si="22"/>
        <v>26.201442708370084</v>
      </c>
      <c r="X42" s="2">
        <f t="shared" si="22"/>
        <v>26.280030441382674</v>
      </c>
      <c r="Y42" s="2">
        <f t="shared" si="22"/>
        <v>20.991531625872373</v>
      </c>
      <c r="Z42" s="2">
        <f t="shared" si="22"/>
        <v>16.375808376993184</v>
      </c>
      <c r="AA42" s="2">
        <f t="shared" si="22"/>
        <v>14.878306355227402</v>
      </c>
      <c r="AB42" s="2">
        <f t="shared" si="22"/>
        <v>13.67223463812701</v>
      </c>
      <c r="AC42" s="2">
        <f t="shared" si="22"/>
        <v>12.713146738711076</v>
      </c>
      <c r="AD42" s="2">
        <f t="shared" si="22"/>
        <v>12.402116754812463</v>
      </c>
      <c r="AE42" s="2">
        <f t="shared" si="22"/>
        <v>12.144344362706455</v>
      </c>
      <c r="AF42" s="2">
        <f t="shared" si="22"/>
        <v>11.77472292667645</v>
      </c>
      <c r="AG42" s="2">
        <f t="shared" si="22"/>
        <v>11.617934411933989</v>
      </c>
    </row>
    <row r="43" spans="1:33" x14ac:dyDescent="0.3">
      <c r="A43" s="17"/>
      <c r="B43" s="5" t="s">
        <v>7</v>
      </c>
      <c r="C43" s="2">
        <f>C42/(2*3.14*50)</f>
        <v>0.25746827055229599</v>
      </c>
      <c r="D43" s="2">
        <f t="shared" ref="D43:AG43" si="23">D42/(2*3.14*50)</f>
        <v>0.25859794170129846</v>
      </c>
      <c r="E43" s="2">
        <f t="shared" si="23"/>
        <v>0.2595721145743724</v>
      </c>
      <c r="F43" s="2">
        <f t="shared" si="23"/>
        <v>0.25793740546917182</v>
      </c>
      <c r="G43" s="2">
        <f t="shared" si="23"/>
        <v>0.25662071792406949</v>
      </c>
      <c r="H43" s="2">
        <f t="shared" si="23"/>
        <v>0.25493943870734109</v>
      </c>
      <c r="I43" s="2">
        <f t="shared" si="23"/>
        <v>0.24940698053753332</v>
      </c>
      <c r="J43" s="2">
        <f t="shared" si="23"/>
        <v>0.24136156673923753</v>
      </c>
      <c r="K43" s="2">
        <f t="shared" si="23"/>
        <v>0.23641794338226854</v>
      </c>
      <c r="L43" s="2">
        <f t="shared" si="23"/>
        <v>0.23114964728183512</v>
      </c>
      <c r="M43" s="2">
        <f t="shared" si="23"/>
        <v>0.21392528354126941</v>
      </c>
      <c r="N43" s="2">
        <f t="shared" si="23"/>
        <v>0.20327778751979059</v>
      </c>
      <c r="O43" s="2">
        <f t="shared" si="23"/>
        <v>0.18910145804446077</v>
      </c>
      <c r="P43" s="2">
        <f t="shared" si="23"/>
        <v>0.17867036779671588</v>
      </c>
      <c r="Q43" s="2">
        <f t="shared" si="23"/>
        <v>0.16581808938806114</v>
      </c>
      <c r="R43" s="2">
        <f t="shared" si="23"/>
        <v>0.15097053056618728</v>
      </c>
      <c r="S43" s="2">
        <f t="shared" si="23"/>
        <v>0.13904292286542821</v>
      </c>
      <c r="T43" s="2">
        <f t="shared" si="23"/>
        <v>0.12452188574061476</v>
      </c>
      <c r="U43" s="2">
        <f t="shared" si="23"/>
        <v>0.11029964094009027</v>
      </c>
      <c r="V43" s="2">
        <f t="shared" si="23"/>
        <v>0.10088255121436435</v>
      </c>
      <c r="W43" s="2">
        <f t="shared" si="23"/>
        <v>8.3444085058503453E-2</v>
      </c>
      <c r="X43" s="2">
        <f t="shared" si="23"/>
        <v>8.3694364463002144E-2</v>
      </c>
      <c r="Y43" s="2">
        <f t="shared" si="23"/>
        <v>6.685201154736424E-2</v>
      </c>
      <c r="Z43" s="2">
        <f t="shared" si="23"/>
        <v>5.2152255977685302E-2</v>
      </c>
      <c r="AA43" s="2">
        <f t="shared" si="23"/>
        <v>4.7383141258685993E-2</v>
      </c>
      <c r="AB43" s="2">
        <f t="shared" si="23"/>
        <v>4.3542148529066911E-2</v>
      </c>
      <c r="AC43" s="2">
        <f t="shared" si="23"/>
        <v>4.0487728467232725E-2</v>
      </c>
      <c r="AD43" s="2">
        <f t="shared" si="23"/>
        <v>3.949718711723714E-2</v>
      </c>
      <c r="AE43" s="2">
        <f t="shared" si="23"/>
        <v>3.8676255932186161E-2</v>
      </c>
      <c r="AF43" s="2">
        <f t="shared" si="23"/>
        <v>3.7499117600880413E-2</v>
      </c>
      <c r="AG43" s="2">
        <f t="shared" si="23"/>
        <v>3.6999791120808881E-2</v>
      </c>
    </row>
    <row r="44" spans="1:33" x14ac:dyDescent="0.3">
      <c r="A44" s="3"/>
      <c r="B44" s="5" t="s">
        <v>8</v>
      </c>
      <c r="C44" s="2">
        <f>C43*1</f>
        <v>0.25746827055229599</v>
      </c>
      <c r="D44" s="2">
        <f t="shared" ref="D44:AG44" si="24">D43*1</f>
        <v>0.25859794170129846</v>
      </c>
      <c r="E44" s="2">
        <f t="shared" si="24"/>
        <v>0.2595721145743724</v>
      </c>
      <c r="F44" s="2">
        <f t="shared" si="24"/>
        <v>0.25793740546917182</v>
      </c>
      <c r="G44" s="2">
        <f t="shared" si="24"/>
        <v>0.25662071792406949</v>
      </c>
      <c r="H44" s="2">
        <f t="shared" si="24"/>
        <v>0.25493943870734109</v>
      </c>
      <c r="I44" s="2">
        <f t="shared" si="24"/>
        <v>0.24940698053753332</v>
      </c>
      <c r="J44" s="2">
        <f t="shared" si="24"/>
        <v>0.24136156673923753</v>
      </c>
      <c r="K44" s="2">
        <f t="shared" si="24"/>
        <v>0.23641794338226854</v>
      </c>
      <c r="L44" s="2">
        <f t="shared" si="24"/>
        <v>0.23114964728183512</v>
      </c>
      <c r="M44" s="2">
        <f t="shared" si="24"/>
        <v>0.21392528354126941</v>
      </c>
      <c r="N44" s="2">
        <f t="shared" si="24"/>
        <v>0.20327778751979059</v>
      </c>
      <c r="O44" s="2">
        <f t="shared" si="24"/>
        <v>0.18910145804446077</v>
      </c>
      <c r="P44" s="2">
        <f t="shared" si="24"/>
        <v>0.17867036779671588</v>
      </c>
      <c r="Q44" s="2">
        <f t="shared" si="24"/>
        <v>0.16581808938806114</v>
      </c>
      <c r="R44" s="2">
        <f t="shared" si="24"/>
        <v>0.15097053056618728</v>
      </c>
      <c r="S44" s="2">
        <f t="shared" si="24"/>
        <v>0.13904292286542821</v>
      </c>
      <c r="T44" s="2">
        <f t="shared" si="24"/>
        <v>0.12452188574061476</v>
      </c>
      <c r="U44" s="2">
        <f t="shared" si="24"/>
        <v>0.11029964094009027</v>
      </c>
      <c r="V44" s="2">
        <f t="shared" si="24"/>
        <v>0.10088255121436435</v>
      </c>
      <c r="W44" s="2">
        <f t="shared" si="24"/>
        <v>8.3444085058503453E-2</v>
      </c>
      <c r="X44" s="2">
        <f t="shared" si="24"/>
        <v>8.3694364463002144E-2</v>
      </c>
      <c r="Y44" s="2">
        <f t="shared" si="24"/>
        <v>6.685201154736424E-2</v>
      </c>
      <c r="Z44" s="2">
        <f t="shared" si="24"/>
        <v>5.2152255977685302E-2</v>
      </c>
      <c r="AA44" s="2">
        <f t="shared" si="24"/>
        <v>4.7383141258685993E-2</v>
      </c>
      <c r="AB44" s="2">
        <f t="shared" si="24"/>
        <v>4.3542148529066911E-2</v>
      </c>
      <c r="AC44" s="2">
        <f t="shared" si="24"/>
        <v>4.0487728467232725E-2</v>
      </c>
      <c r="AD44" s="2">
        <f t="shared" si="24"/>
        <v>3.949718711723714E-2</v>
      </c>
      <c r="AE44" s="2">
        <f t="shared" si="24"/>
        <v>3.8676255932186161E-2</v>
      </c>
      <c r="AF44" s="2">
        <f t="shared" si="24"/>
        <v>3.7499117600880413E-2</v>
      </c>
      <c r="AG44" s="2">
        <f t="shared" si="24"/>
        <v>3.6999791120808881E-2</v>
      </c>
    </row>
    <row r="45" spans="1:33" ht="15" thickBot="1" x14ac:dyDescent="0.35"/>
    <row r="46" spans="1:33" ht="15" thickBot="1" x14ac:dyDescent="0.35">
      <c r="A46" s="11" t="s">
        <v>0</v>
      </c>
      <c r="B46" s="9" t="s">
        <v>1</v>
      </c>
      <c r="C46" s="18">
        <v>0</v>
      </c>
      <c r="D46" s="18">
        <v>1</v>
      </c>
      <c r="E46" s="18">
        <v>2</v>
      </c>
      <c r="F46" s="18">
        <v>3</v>
      </c>
      <c r="G46" s="18">
        <v>4</v>
      </c>
      <c r="H46" s="18">
        <v>5</v>
      </c>
      <c r="I46" s="19">
        <v>6</v>
      </c>
      <c r="J46" s="18">
        <v>7</v>
      </c>
      <c r="K46" s="19">
        <v>8</v>
      </c>
      <c r="L46" s="18">
        <v>9</v>
      </c>
      <c r="M46" s="19">
        <v>10</v>
      </c>
      <c r="N46" s="18">
        <v>11</v>
      </c>
      <c r="O46" s="19">
        <v>12</v>
      </c>
      <c r="P46" s="18">
        <v>13</v>
      </c>
      <c r="Q46" s="19">
        <v>14</v>
      </c>
      <c r="R46" s="18">
        <v>15</v>
      </c>
      <c r="S46" s="19">
        <v>16</v>
      </c>
      <c r="T46" s="18">
        <v>17</v>
      </c>
      <c r="U46" s="19">
        <v>18</v>
      </c>
      <c r="V46" s="18">
        <v>19</v>
      </c>
      <c r="W46" s="19">
        <v>20</v>
      </c>
      <c r="X46" s="18">
        <v>21</v>
      </c>
      <c r="Y46" s="19">
        <v>22</v>
      </c>
      <c r="Z46" s="18">
        <v>23</v>
      </c>
      <c r="AA46" s="19">
        <v>24</v>
      </c>
      <c r="AB46" s="18">
        <v>25</v>
      </c>
      <c r="AC46" s="19">
        <v>26</v>
      </c>
      <c r="AD46" s="18">
        <v>27</v>
      </c>
      <c r="AE46" s="19">
        <v>28</v>
      </c>
      <c r="AF46" s="18">
        <v>29</v>
      </c>
      <c r="AG46" s="19">
        <v>30</v>
      </c>
    </row>
    <row r="47" spans="1:33" x14ac:dyDescent="0.3">
      <c r="A47" s="16">
        <v>1.2</v>
      </c>
      <c r="B47" s="4" t="s">
        <v>2</v>
      </c>
      <c r="C47" s="2">
        <v>87.8</v>
      </c>
      <c r="D47" s="2">
        <v>88.5</v>
      </c>
      <c r="E47" s="2">
        <v>88.7</v>
      </c>
      <c r="F47" s="2">
        <v>88.1</v>
      </c>
      <c r="G47" s="2">
        <v>87.6</v>
      </c>
      <c r="H47" s="2">
        <v>87</v>
      </c>
      <c r="I47" s="2">
        <v>85.7</v>
      </c>
      <c r="J47" s="2">
        <v>83.5</v>
      </c>
      <c r="K47" s="2">
        <v>81.8</v>
      </c>
      <c r="L47" s="2">
        <v>79.900000000000006</v>
      </c>
      <c r="M47" s="2">
        <v>75.599999999999994</v>
      </c>
      <c r="N47" s="2">
        <v>72.900000000000006</v>
      </c>
      <c r="O47" s="2">
        <v>67.900000000000006</v>
      </c>
      <c r="P47" s="2">
        <v>64.2</v>
      </c>
      <c r="Q47" s="2">
        <v>59.8</v>
      </c>
      <c r="R47" s="2">
        <v>55</v>
      </c>
      <c r="S47" s="2">
        <v>51</v>
      </c>
      <c r="T47" s="2">
        <v>46.5</v>
      </c>
      <c r="U47" s="2">
        <v>41.8</v>
      </c>
      <c r="V47" s="2">
        <v>38.799999999999997</v>
      </c>
      <c r="W47" s="2">
        <v>33.200000000000003</v>
      </c>
      <c r="X47" s="2">
        <v>33.200000000000003</v>
      </c>
      <c r="Y47" s="2">
        <v>27.99</v>
      </c>
      <c r="Z47" s="2">
        <v>23.4</v>
      </c>
      <c r="AA47" s="2">
        <v>21.9</v>
      </c>
      <c r="AB47" s="2">
        <v>20.62</v>
      </c>
      <c r="AC47" s="2">
        <v>19.95</v>
      </c>
      <c r="AD47" s="2">
        <v>19.53</v>
      </c>
      <c r="AE47" s="2">
        <v>19.43</v>
      </c>
      <c r="AF47" s="2">
        <v>19.16</v>
      </c>
      <c r="AG47" s="2">
        <v>19</v>
      </c>
    </row>
    <row r="48" spans="1:33" x14ac:dyDescent="0.3">
      <c r="A48" s="17"/>
      <c r="B48" s="5" t="s">
        <v>3</v>
      </c>
      <c r="C48" s="2">
        <v>19.3</v>
      </c>
      <c r="D48" s="2">
        <v>21.8</v>
      </c>
      <c r="E48" s="2">
        <v>22.3</v>
      </c>
      <c r="F48" s="2">
        <v>21.1</v>
      </c>
      <c r="G48" s="2">
        <v>20.7</v>
      </c>
      <c r="H48" s="2">
        <v>20.5</v>
      </c>
      <c r="I48" s="2">
        <v>20.2</v>
      </c>
      <c r="J48" s="2">
        <v>19.5</v>
      </c>
      <c r="K48" s="2">
        <v>19.5</v>
      </c>
      <c r="L48" s="2">
        <v>18.7</v>
      </c>
      <c r="M48" s="2">
        <v>18.100000000000001</v>
      </c>
      <c r="N48" s="2">
        <v>18.399999999999999</v>
      </c>
      <c r="O48" s="2">
        <v>18.100000000000001</v>
      </c>
      <c r="P48" s="2">
        <v>17.8</v>
      </c>
      <c r="Q48" s="2">
        <v>17.399999999999999</v>
      </c>
      <c r="R48" s="2">
        <v>17</v>
      </c>
      <c r="S48" s="2">
        <v>16.600000000000001</v>
      </c>
      <c r="T48" s="2">
        <v>16.3</v>
      </c>
      <c r="U48" s="2">
        <v>16.2</v>
      </c>
      <c r="V48" s="2">
        <v>15.9</v>
      </c>
      <c r="W48" s="2">
        <v>15.8</v>
      </c>
      <c r="X48" s="2">
        <v>15.2</v>
      </c>
      <c r="Y48" s="2">
        <v>15.32</v>
      </c>
      <c r="Z48" s="2">
        <v>15.47</v>
      </c>
      <c r="AA48" s="2">
        <v>15.23</v>
      </c>
      <c r="AB48" s="2">
        <v>15</v>
      </c>
      <c r="AC48" s="2">
        <v>15.47</v>
      </c>
      <c r="AD48" s="2">
        <v>15.27</v>
      </c>
      <c r="AE48" s="2">
        <v>15.45</v>
      </c>
      <c r="AF48" s="2">
        <v>15.51</v>
      </c>
      <c r="AG48" s="2">
        <v>15.68</v>
      </c>
    </row>
    <row r="49" spans="1:33" x14ac:dyDescent="0.3">
      <c r="A49" s="17"/>
      <c r="B49" s="5" t="s">
        <v>4</v>
      </c>
      <c r="C49" s="2">
        <f>C47/1.2</f>
        <v>73.166666666666671</v>
      </c>
      <c r="D49" s="2">
        <f t="shared" ref="D49:AG49" si="25">D47/1.2</f>
        <v>73.75</v>
      </c>
      <c r="E49" s="2">
        <f t="shared" si="25"/>
        <v>73.916666666666671</v>
      </c>
      <c r="F49" s="2">
        <f t="shared" si="25"/>
        <v>73.416666666666671</v>
      </c>
      <c r="G49" s="2">
        <f t="shared" si="25"/>
        <v>73</v>
      </c>
      <c r="H49" s="2">
        <f t="shared" si="25"/>
        <v>72.5</v>
      </c>
      <c r="I49" s="2">
        <f t="shared" si="25"/>
        <v>71.416666666666671</v>
      </c>
      <c r="J49" s="2">
        <f t="shared" si="25"/>
        <v>69.583333333333343</v>
      </c>
      <c r="K49" s="2">
        <f t="shared" si="25"/>
        <v>68.166666666666671</v>
      </c>
      <c r="L49" s="2">
        <f t="shared" si="25"/>
        <v>66.583333333333343</v>
      </c>
      <c r="M49" s="2">
        <f t="shared" si="25"/>
        <v>63</v>
      </c>
      <c r="N49" s="2">
        <f t="shared" si="25"/>
        <v>60.750000000000007</v>
      </c>
      <c r="O49" s="2">
        <f t="shared" si="25"/>
        <v>56.583333333333343</v>
      </c>
      <c r="P49" s="2">
        <f t="shared" si="25"/>
        <v>53.500000000000007</v>
      </c>
      <c r="Q49" s="2">
        <f t="shared" si="25"/>
        <v>49.833333333333336</v>
      </c>
      <c r="R49" s="2">
        <f t="shared" si="25"/>
        <v>45.833333333333336</v>
      </c>
      <c r="S49" s="2">
        <f t="shared" si="25"/>
        <v>42.5</v>
      </c>
      <c r="T49" s="2">
        <f t="shared" si="25"/>
        <v>38.75</v>
      </c>
      <c r="U49" s="2">
        <f t="shared" si="25"/>
        <v>34.833333333333336</v>
      </c>
      <c r="V49" s="2">
        <f t="shared" si="25"/>
        <v>32.333333333333336</v>
      </c>
      <c r="W49" s="2">
        <f t="shared" si="25"/>
        <v>27.666666666666671</v>
      </c>
      <c r="X49" s="2">
        <f t="shared" si="25"/>
        <v>27.666666666666671</v>
      </c>
      <c r="Y49" s="2">
        <f t="shared" si="25"/>
        <v>23.324999999999999</v>
      </c>
      <c r="Z49" s="2">
        <f t="shared" si="25"/>
        <v>19.5</v>
      </c>
      <c r="AA49" s="2">
        <f t="shared" si="25"/>
        <v>18.25</v>
      </c>
      <c r="AB49" s="2">
        <f t="shared" si="25"/>
        <v>17.183333333333334</v>
      </c>
      <c r="AC49" s="2">
        <f t="shared" si="25"/>
        <v>16.625</v>
      </c>
      <c r="AD49" s="2">
        <f t="shared" si="25"/>
        <v>16.275000000000002</v>
      </c>
      <c r="AE49" s="2">
        <f t="shared" si="25"/>
        <v>16.191666666666666</v>
      </c>
      <c r="AF49" s="2">
        <f t="shared" si="25"/>
        <v>15.966666666666667</v>
      </c>
      <c r="AG49" s="2">
        <f t="shared" si="25"/>
        <v>15.833333333333334</v>
      </c>
    </row>
    <row r="50" spans="1:33" x14ac:dyDescent="0.3">
      <c r="A50" s="17"/>
      <c r="B50" s="5" t="s">
        <v>5</v>
      </c>
      <c r="C50" s="2">
        <f>C48/(1.2*1.2)</f>
        <v>13.402777777777779</v>
      </c>
      <c r="D50" s="2">
        <f t="shared" ref="D50:AG50" si="26">D48/(1.2*1.2)</f>
        <v>15.138888888888889</v>
      </c>
      <c r="E50" s="2">
        <f t="shared" si="26"/>
        <v>15.486111111111112</v>
      </c>
      <c r="F50" s="2">
        <f t="shared" si="26"/>
        <v>14.652777777777779</v>
      </c>
      <c r="G50" s="2">
        <f t="shared" si="26"/>
        <v>14.375</v>
      </c>
      <c r="H50" s="2">
        <f t="shared" si="26"/>
        <v>14.236111111111112</v>
      </c>
      <c r="I50" s="2">
        <f t="shared" si="26"/>
        <v>14.027777777777779</v>
      </c>
      <c r="J50" s="2">
        <f t="shared" si="26"/>
        <v>13.541666666666668</v>
      </c>
      <c r="K50" s="2">
        <f t="shared" si="26"/>
        <v>13.541666666666668</v>
      </c>
      <c r="L50" s="2">
        <f t="shared" si="26"/>
        <v>12.986111111111111</v>
      </c>
      <c r="M50" s="2">
        <f t="shared" si="26"/>
        <v>12.569444444444446</v>
      </c>
      <c r="N50" s="2">
        <f t="shared" si="26"/>
        <v>12.777777777777777</v>
      </c>
      <c r="O50" s="2">
        <f t="shared" si="26"/>
        <v>12.569444444444446</v>
      </c>
      <c r="P50" s="2">
        <f t="shared" si="26"/>
        <v>12.361111111111112</v>
      </c>
      <c r="Q50" s="2">
        <f t="shared" si="26"/>
        <v>12.083333333333332</v>
      </c>
      <c r="R50" s="2">
        <f t="shared" si="26"/>
        <v>11.805555555555555</v>
      </c>
      <c r="S50" s="2">
        <f t="shared" si="26"/>
        <v>11.527777777777779</v>
      </c>
      <c r="T50" s="2">
        <f t="shared" si="26"/>
        <v>11.319444444444445</v>
      </c>
      <c r="U50" s="2">
        <f t="shared" si="26"/>
        <v>11.25</v>
      </c>
      <c r="V50" s="2">
        <f t="shared" si="26"/>
        <v>11.041666666666668</v>
      </c>
      <c r="W50" s="2">
        <f t="shared" si="26"/>
        <v>10.972222222222223</v>
      </c>
      <c r="X50" s="2">
        <f t="shared" si="26"/>
        <v>10.555555555555555</v>
      </c>
      <c r="Y50" s="2">
        <f t="shared" si="26"/>
        <v>10.638888888888889</v>
      </c>
      <c r="Z50" s="2">
        <f t="shared" si="26"/>
        <v>10.743055555555557</v>
      </c>
      <c r="AA50" s="2">
        <f t="shared" si="26"/>
        <v>10.576388888888889</v>
      </c>
      <c r="AB50" s="2">
        <f t="shared" si="26"/>
        <v>10.416666666666668</v>
      </c>
      <c r="AC50" s="2">
        <f t="shared" si="26"/>
        <v>10.743055555555557</v>
      </c>
      <c r="AD50" s="2">
        <f t="shared" si="26"/>
        <v>10.604166666666666</v>
      </c>
      <c r="AE50" s="2">
        <f t="shared" si="26"/>
        <v>10.729166666666666</v>
      </c>
      <c r="AF50" s="2">
        <f t="shared" si="26"/>
        <v>10.770833333333334</v>
      </c>
      <c r="AG50" s="2">
        <f t="shared" si="26"/>
        <v>10.888888888888889</v>
      </c>
    </row>
    <row r="51" spans="1:33" x14ac:dyDescent="0.3">
      <c r="A51" s="17"/>
      <c r="B51" s="5" t="s">
        <v>6</v>
      </c>
      <c r="C51" s="2">
        <f>SQRT((C49)^2-((C50)^2))</f>
        <v>71.928621973110381</v>
      </c>
      <c r="D51" s="2">
        <f t="shared" ref="D51:AG51" si="27">SQRT((D49)^2-((D50)^2))</f>
        <v>72.179474528496513</v>
      </c>
      <c r="E51" s="2">
        <f t="shared" si="27"/>
        <v>72.276233810052886</v>
      </c>
      <c r="F51" s="2">
        <f t="shared" si="27"/>
        <v>71.939579146944595</v>
      </c>
      <c r="G51" s="2">
        <f t="shared" si="27"/>
        <v>71.570660015120723</v>
      </c>
      <c r="H51" s="2">
        <f t="shared" si="27"/>
        <v>71.088558435462019</v>
      </c>
      <c r="I51" s="2">
        <f t="shared" si="27"/>
        <v>70.025436295642336</v>
      </c>
      <c r="J51" s="2">
        <f t="shared" si="27"/>
        <v>68.252937970952345</v>
      </c>
      <c r="K51" s="2">
        <f t="shared" si="27"/>
        <v>66.808066192139805</v>
      </c>
      <c r="L51" s="2">
        <f t="shared" si="27"/>
        <v>65.304679740334507</v>
      </c>
      <c r="M51" s="2">
        <f t="shared" si="27"/>
        <v>61.733370767827225</v>
      </c>
      <c r="N51" s="2">
        <f t="shared" si="27"/>
        <v>59.391000118382664</v>
      </c>
      <c r="O51" s="2">
        <f t="shared" si="27"/>
        <v>55.16958108839632</v>
      </c>
      <c r="P51" s="2">
        <f t="shared" si="27"/>
        <v>52.052405632196923</v>
      </c>
      <c r="Q51" s="2">
        <f t="shared" si="27"/>
        <v>48.346190818581221</v>
      </c>
      <c r="R51" s="2">
        <f t="shared" si="27"/>
        <v>44.286829898618123</v>
      </c>
      <c r="S51" s="2">
        <f t="shared" si="27"/>
        <v>40.906727313562655</v>
      </c>
      <c r="T51" s="2">
        <f t="shared" si="27"/>
        <v>37.059852636905291</v>
      </c>
      <c r="U51" s="2">
        <f t="shared" si="27"/>
        <v>32.966628749556897</v>
      </c>
      <c r="V51" s="2">
        <f t="shared" si="27"/>
        <v>30.389571264936706</v>
      </c>
      <c r="W51" s="2">
        <f t="shared" si="27"/>
        <v>25.397928733473869</v>
      </c>
      <c r="X51" s="2">
        <f t="shared" si="27"/>
        <v>25.573906454783653</v>
      </c>
      <c r="Y51" s="2">
        <f t="shared" si="27"/>
        <v>20.757400323977869</v>
      </c>
      <c r="Z51" s="2">
        <f t="shared" si="27"/>
        <v>16.273805864955097</v>
      </c>
      <c r="AA51" s="2">
        <f t="shared" si="27"/>
        <v>14.872877935053042</v>
      </c>
      <c r="AB51" s="2">
        <f t="shared" si="27"/>
        <v>13.666016244685208</v>
      </c>
      <c r="AC51" s="2">
        <f t="shared" si="27"/>
        <v>12.687686248100828</v>
      </c>
      <c r="AD51" s="2">
        <f t="shared" si="27"/>
        <v>12.346144106787174</v>
      </c>
      <c r="AE51" s="2">
        <f t="shared" si="27"/>
        <v>12.126625750114224</v>
      </c>
      <c r="AF51" s="2">
        <f t="shared" si="27"/>
        <v>11.786585330366043</v>
      </c>
      <c r="AG51" s="2">
        <f t="shared" si="27"/>
        <v>11.494631060189647</v>
      </c>
    </row>
    <row r="52" spans="1:33" x14ac:dyDescent="0.3">
      <c r="A52" s="17"/>
      <c r="B52" s="5" t="s">
        <v>7</v>
      </c>
      <c r="C52" s="2">
        <f>C51/(2*3.14*50)</f>
        <v>0.22907204450035154</v>
      </c>
      <c r="D52" s="2">
        <f t="shared" ref="D52:AG52" si="28">D51/(2*3.14*50)</f>
        <v>0.22987093798884239</v>
      </c>
      <c r="E52" s="2">
        <f t="shared" si="28"/>
        <v>0.23017908856704741</v>
      </c>
      <c r="F52" s="2">
        <f t="shared" si="28"/>
        <v>0.22910693995842227</v>
      </c>
      <c r="G52" s="2">
        <f t="shared" si="28"/>
        <v>0.22793203826471567</v>
      </c>
      <c r="H52" s="2">
        <f t="shared" si="28"/>
        <v>0.22639668291548415</v>
      </c>
      <c r="I52" s="2">
        <f t="shared" si="28"/>
        <v>0.22301094361669535</v>
      </c>
      <c r="J52" s="2">
        <f t="shared" si="28"/>
        <v>0.21736604449347879</v>
      </c>
      <c r="K52" s="2">
        <f t="shared" si="28"/>
        <v>0.21276454201318409</v>
      </c>
      <c r="L52" s="2">
        <f t="shared" si="28"/>
        <v>0.20797668707112901</v>
      </c>
      <c r="M52" s="2">
        <f t="shared" si="28"/>
        <v>0.19660309161728415</v>
      </c>
      <c r="N52" s="2">
        <f t="shared" si="28"/>
        <v>0.18914331247892568</v>
      </c>
      <c r="O52" s="2">
        <f t="shared" si="28"/>
        <v>0.17569930282928764</v>
      </c>
      <c r="P52" s="2">
        <f t="shared" si="28"/>
        <v>0.16577199245922586</v>
      </c>
      <c r="Q52" s="2">
        <f t="shared" si="28"/>
        <v>0.15396876056872999</v>
      </c>
      <c r="R52" s="2">
        <f t="shared" si="28"/>
        <v>0.14104085954973924</v>
      </c>
      <c r="S52" s="2">
        <f t="shared" si="28"/>
        <v>0.13027620163554984</v>
      </c>
      <c r="T52" s="2">
        <f t="shared" si="28"/>
        <v>0.11802500839778755</v>
      </c>
      <c r="U52" s="2">
        <f t="shared" si="28"/>
        <v>0.10498926353362069</v>
      </c>
      <c r="V52" s="2">
        <f t="shared" si="28"/>
        <v>9.6782074092155113E-2</v>
      </c>
      <c r="W52" s="2">
        <f t="shared" si="28"/>
        <v>8.0885123355012314E-2</v>
      </c>
      <c r="X52" s="2">
        <f t="shared" si="28"/>
        <v>8.1445561957909723E-2</v>
      </c>
      <c r="Y52" s="2">
        <f t="shared" si="28"/>
        <v>6.6106370458528241E-2</v>
      </c>
      <c r="Z52" s="2">
        <f t="shared" si="28"/>
        <v>5.1827407213232791E-2</v>
      </c>
      <c r="AA52" s="2">
        <f t="shared" si="28"/>
        <v>4.7365853296347266E-2</v>
      </c>
      <c r="AB52" s="2">
        <f t="shared" si="28"/>
        <v>4.3522344728296844E-2</v>
      </c>
      <c r="AC52" s="2">
        <f t="shared" si="28"/>
        <v>4.0406644102231937E-2</v>
      </c>
      <c r="AD52" s="2">
        <f t="shared" si="28"/>
        <v>3.9318930276392272E-2</v>
      </c>
      <c r="AE52" s="2">
        <f t="shared" si="28"/>
        <v>3.8619827229663131E-2</v>
      </c>
      <c r="AF52" s="2">
        <f t="shared" si="28"/>
        <v>3.7536895956579754E-2</v>
      </c>
      <c r="AG52" s="2">
        <f t="shared" si="28"/>
        <v>3.6607105287228173E-2</v>
      </c>
    </row>
    <row r="53" spans="1:33" x14ac:dyDescent="0.3">
      <c r="A53" s="3"/>
      <c r="B53" s="5" t="s">
        <v>8</v>
      </c>
      <c r="C53" s="2">
        <f>C52*1.2</f>
        <v>0.27488645340042184</v>
      </c>
      <c r="D53" s="2">
        <f t="shared" ref="D53:AG53" si="29">D52*1.2</f>
        <v>0.27584512558661084</v>
      </c>
      <c r="E53" s="2">
        <f t="shared" si="29"/>
        <v>0.27621490628045686</v>
      </c>
      <c r="F53" s="2">
        <f t="shared" si="29"/>
        <v>0.27492832795010669</v>
      </c>
      <c r="G53" s="2">
        <f t="shared" si="29"/>
        <v>0.27351844591765878</v>
      </c>
      <c r="H53" s="2">
        <f t="shared" si="29"/>
        <v>0.27167601949858095</v>
      </c>
      <c r="I53" s="2">
        <f t="shared" si="29"/>
        <v>0.26761313234003442</v>
      </c>
      <c r="J53" s="2">
        <f t="shared" si="29"/>
        <v>0.26083925339217456</v>
      </c>
      <c r="K53" s="2">
        <f t="shared" si="29"/>
        <v>0.25531745041582088</v>
      </c>
      <c r="L53" s="2">
        <f t="shared" si="29"/>
        <v>0.24957202448535482</v>
      </c>
      <c r="M53" s="2">
        <f t="shared" si="29"/>
        <v>0.23592370994074097</v>
      </c>
      <c r="N53" s="2">
        <f t="shared" si="29"/>
        <v>0.22697197497471081</v>
      </c>
      <c r="O53" s="2">
        <f t="shared" si="29"/>
        <v>0.21083916339514516</v>
      </c>
      <c r="P53" s="2">
        <f t="shared" si="29"/>
        <v>0.19892639095107104</v>
      </c>
      <c r="Q53" s="2">
        <f t="shared" si="29"/>
        <v>0.18476251268247598</v>
      </c>
      <c r="R53" s="2">
        <f t="shared" si="29"/>
        <v>0.16924903145968709</v>
      </c>
      <c r="S53" s="2">
        <f t="shared" si="29"/>
        <v>0.1563314419626598</v>
      </c>
      <c r="T53" s="2">
        <f t="shared" si="29"/>
        <v>0.14163001007734505</v>
      </c>
      <c r="U53" s="2">
        <f t="shared" si="29"/>
        <v>0.12598711624034481</v>
      </c>
      <c r="V53" s="2">
        <f t="shared" si="29"/>
        <v>0.11613848891058613</v>
      </c>
      <c r="W53" s="2">
        <f t="shared" si="29"/>
        <v>9.7062148026014775E-2</v>
      </c>
      <c r="X53" s="2">
        <f t="shared" si="29"/>
        <v>9.7734674349491665E-2</v>
      </c>
      <c r="Y53" s="2">
        <f t="shared" si="29"/>
        <v>7.9327644550233889E-2</v>
      </c>
      <c r="Z53" s="2">
        <f t="shared" si="29"/>
        <v>6.2192888655879346E-2</v>
      </c>
      <c r="AA53" s="2">
        <f t="shared" si="29"/>
        <v>5.6839023955616713E-2</v>
      </c>
      <c r="AB53" s="2">
        <f t="shared" si="29"/>
        <v>5.2226813673956214E-2</v>
      </c>
      <c r="AC53" s="2">
        <f t="shared" si="29"/>
        <v>4.848797292267832E-2</v>
      </c>
      <c r="AD53" s="2">
        <f t="shared" si="29"/>
        <v>4.7182716331670725E-2</v>
      </c>
      <c r="AE53" s="2">
        <f t="shared" si="29"/>
        <v>4.6343792675595755E-2</v>
      </c>
      <c r="AF53" s="2">
        <f t="shared" si="29"/>
        <v>4.5044275147895704E-2</v>
      </c>
      <c r="AG53" s="2">
        <f t="shared" si="29"/>
        <v>4.3928526344673806E-2</v>
      </c>
    </row>
    <row r="54" spans="1:33" ht="15" thickBot="1" x14ac:dyDescent="0.35"/>
    <row r="55" spans="1:33" ht="15" thickBot="1" x14ac:dyDescent="0.35">
      <c r="A55" s="11" t="s">
        <v>0</v>
      </c>
      <c r="B55" s="9" t="s">
        <v>1</v>
      </c>
      <c r="C55" s="18">
        <v>0</v>
      </c>
      <c r="D55" s="18">
        <v>1</v>
      </c>
      <c r="E55" s="18">
        <v>2</v>
      </c>
      <c r="F55" s="18">
        <v>3</v>
      </c>
      <c r="G55" s="18">
        <v>4</v>
      </c>
      <c r="H55" s="18">
        <v>5</v>
      </c>
      <c r="I55" s="19">
        <v>6</v>
      </c>
      <c r="J55" s="18">
        <v>7</v>
      </c>
      <c r="K55" s="19">
        <v>8</v>
      </c>
      <c r="L55" s="18">
        <v>9</v>
      </c>
      <c r="M55" s="19">
        <v>10</v>
      </c>
      <c r="N55" s="18">
        <v>11</v>
      </c>
      <c r="O55" s="19">
        <v>12</v>
      </c>
      <c r="P55" s="18">
        <v>13</v>
      </c>
      <c r="Q55" s="19">
        <v>14</v>
      </c>
      <c r="R55" s="18">
        <v>15</v>
      </c>
      <c r="S55" s="19">
        <v>16</v>
      </c>
      <c r="T55" s="18">
        <v>17</v>
      </c>
      <c r="U55" s="19">
        <v>18</v>
      </c>
      <c r="V55" s="18">
        <v>19</v>
      </c>
      <c r="W55" s="19">
        <v>20</v>
      </c>
      <c r="X55" s="18">
        <v>21</v>
      </c>
      <c r="Y55" s="19">
        <v>22</v>
      </c>
      <c r="Z55" s="18">
        <v>23</v>
      </c>
      <c r="AA55" s="19">
        <v>24</v>
      </c>
      <c r="AB55" s="18">
        <v>25</v>
      </c>
      <c r="AC55" s="19">
        <v>26</v>
      </c>
      <c r="AD55" s="18">
        <v>27</v>
      </c>
      <c r="AE55" s="19">
        <v>28</v>
      </c>
      <c r="AF55" s="18">
        <v>29</v>
      </c>
      <c r="AG55" s="19">
        <v>30</v>
      </c>
    </row>
    <row r="56" spans="1:33" x14ac:dyDescent="0.3">
      <c r="A56" s="16">
        <v>1.4</v>
      </c>
      <c r="B56" s="4" t="s">
        <v>2</v>
      </c>
      <c r="C56" s="2">
        <v>92.3</v>
      </c>
      <c r="D56" s="2">
        <v>93.1</v>
      </c>
      <c r="E56" s="2">
        <v>93.3</v>
      </c>
      <c r="F56" s="2">
        <v>92.3</v>
      </c>
      <c r="G56" s="2">
        <v>92.6</v>
      </c>
      <c r="H56" s="2">
        <v>92.5</v>
      </c>
      <c r="I56" s="2">
        <v>92.4</v>
      </c>
      <c r="J56" s="2">
        <v>90.6</v>
      </c>
      <c r="K56" s="2">
        <v>89.6</v>
      </c>
      <c r="L56" s="2">
        <v>89.8</v>
      </c>
      <c r="M56" s="2">
        <v>85.7</v>
      </c>
      <c r="N56" s="2">
        <v>84.1</v>
      </c>
      <c r="O56" s="2">
        <v>82.8</v>
      </c>
      <c r="P56" s="2">
        <v>80.599999999999994</v>
      </c>
      <c r="Q56" s="2">
        <v>82.5</v>
      </c>
      <c r="R56" s="2">
        <v>77.099999999999994</v>
      </c>
      <c r="S56" s="2">
        <v>75.2</v>
      </c>
      <c r="T56" s="2">
        <v>72.400000000000006</v>
      </c>
      <c r="U56" s="2">
        <v>74</v>
      </c>
      <c r="V56" s="2">
        <v>69</v>
      </c>
      <c r="W56" s="2">
        <v>67.900000000000006</v>
      </c>
      <c r="X56" s="2">
        <v>62</v>
      </c>
      <c r="Y56" s="2">
        <v>56</v>
      </c>
      <c r="Z56" s="2">
        <v>52.6</v>
      </c>
      <c r="AA56" s="2">
        <v>47.8</v>
      </c>
      <c r="AB56" s="2">
        <v>46.3</v>
      </c>
      <c r="AC56" s="2">
        <v>39</v>
      </c>
      <c r="AD56" s="2">
        <v>37.5</v>
      </c>
      <c r="AE56" s="2">
        <v>33</v>
      </c>
      <c r="AF56" s="2">
        <v>29.4</v>
      </c>
      <c r="AG56" s="2">
        <v>27.78</v>
      </c>
    </row>
    <row r="57" spans="1:33" x14ac:dyDescent="0.3">
      <c r="A57" s="17"/>
      <c r="B57" s="5" t="s">
        <v>3</v>
      </c>
      <c r="C57" s="2">
        <v>25</v>
      </c>
      <c r="D57" s="2">
        <v>28.5</v>
      </c>
      <c r="E57" s="2">
        <v>29.5</v>
      </c>
      <c r="F57" s="2">
        <v>24.3</v>
      </c>
      <c r="G57" s="2">
        <v>28.3</v>
      </c>
      <c r="H57" s="2">
        <v>30</v>
      </c>
      <c r="I57" s="2">
        <v>32.5</v>
      </c>
      <c r="J57" s="2">
        <v>31</v>
      </c>
      <c r="K57" s="2">
        <v>32.299999999999997</v>
      </c>
      <c r="L57" s="2">
        <v>34</v>
      </c>
      <c r="M57" s="2">
        <v>25.4</v>
      </c>
      <c r="N57" s="2">
        <v>27</v>
      </c>
      <c r="O57" s="2">
        <v>26.2</v>
      </c>
      <c r="P57" s="2">
        <v>28.5</v>
      </c>
      <c r="Q57" s="2">
        <v>31.3</v>
      </c>
      <c r="R57" s="2">
        <v>29.8</v>
      </c>
      <c r="S57" s="2">
        <v>29</v>
      </c>
      <c r="T57" s="2">
        <v>24</v>
      </c>
      <c r="U57" s="2">
        <v>24.9</v>
      </c>
      <c r="V57" s="2">
        <v>22.8</v>
      </c>
      <c r="W57" s="2">
        <v>26.7</v>
      </c>
      <c r="X57" s="2">
        <v>27.9</v>
      </c>
      <c r="Y57" s="2">
        <v>27.9</v>
      </c>
      <c r="Z57" s="2">
        <v>27.4</v>
      </c>
      <c r="AA57" s="2">
        <v>24.8</v>
      </c>
      <c r="AB57" s="2">
        <v>27</v>
      </c>
      <c r="AC57" s="2">
        <v>27.7</v>
      </c>
      <c r="AD57" s="2">
        <v>27.9</v>
      </c>
      <c r="AE57" s="2">
        <v>26.9</v>
      </c>
      <c r="AF57" s="2">
        <v>26.5</v>
      </c>
      <c r="AG57" s="2">
        <v>27</v>
      </c>
    </row>
    <row r="58" spans="1:33" x14ac:dyDescent="0.3">
      <c r="A58" s="17"/>
      <c r="B58" s="5" t="s">
        <v>4</v>
      </c>
      <c r="C58" s="2">
        <f>C56/1.4</f>
        <v>65.928571428571431</v>
      </c>
      <c r="D58" s="2">
        <f t="shared" ref="D58:AG58" si="30">D56/1.4</f>
        <v>66.5</v>
      </c>
      <c r="E58" s="2">
        <f t="shared" si="30"/>
        <v>66.642857142857139</v>
      </c>
      <c r="F58" s="2">
        <f t="shared" si="30"/>
        <v>65.928571428571431</v>
      </c>
      <c r="G58" s="2">
        <f t="shared" si="30"/>
        <v>66.142857142857139</v>
      </c>
      <c r="H58" s="2">
        <f t="shared" si="30"/>
        <v>66.071428571428569</v>
      </c>
      <c r="I58" s="2">
        <f t="shared" si="30"/>
        <v>66.000000000000014</v>
      </c>
      <c r="J58" s="2">
        <f t="shared" si="30"/>
        <v>64.714285714285708</v>
      </c>
      <c r="K58" s="2">
        <f t="shared" si="30"/>
        <v>64</v>
      </c>
      <c r="L58" s="2">
        <f t="shared" si="30"/>
        <v>64.142857142857139</v>
      </c>
      <c r="M58" s="2">
        <f t="shared" si="30"/>
        <v>61.214285714285722</v>
      </c>
      <c r="N58" s="2">
        <f t="shared" si="30"/>
        <v>60.071428571428569</v>
      </c>
      <c r="O58" s="2">
        <f t="shared" si="30"/>
        <v>59.142857142857146</v>
      </c>
      <c r="P58" s="2">
        <f t="shared" si="30"/>
        <v>57.571428571428569</v>
      </c>
      <c r="Q58" s="2">
        <f t="shared" si="30"/>
        <v>58.928571428571431</v>
      </c>
      <c r="R58" s="2">
        <f t="shared" si="30"/>
        <v>55.071428571428569</v>
      </c>
      <c r="S58" s="2">
        <f t="shared" si="30"/>
        <v>53.714285714285722</v>
      </c>
      <c r="T58" s="2">
        <f t="shared" si="30"/>
        <v>51.714285714285722</v>
      </c>
      <c r="U58" s="2">
        <f t="shared" si="30"/>
        <v>52.857142857142861</v>
      </c>
      <c r="V58" s="2">
        <f t="shared" si="30"/>
        <v>49.285714285714292</v>
      </c>
      <c r="W58" s="2">
        <f t="shared" si="30"/>
        <v>48.500000000000007</v>
      </c>
      <c r="X58" s="2">
        <f t="shared" si="30"/>
        <v>44.285714285714292</v>
      </c>
      <c r="Y58" s="2">
        <f t="shared" si="30"/>
        <v>40</v>
      </c>
      <c r="Z58" s="2">
        <f t="shared" si="30"/>
        <v>37.571428571428577</v>
      </c>
      <c r="AA58" s="2">
        <f t="shared" si="30"/>
        <v>34.142857142857146</v>
      </c>
      <c r="AB58" s="2">
        <f t="shared" si="30"/>
        <v>33.071428571428569</v>
      </c>
      <c r="AC58" s="2">
        <f t="shared" si="30"/>
        <v>27.857142857142858</v>
      </c>
      <c r="AD58" s="2">
        <f t="shared" si="30"/>
        <v>26.785714285714288</v>
      </c>
      <c r="AE58" s="2">
        <f t="shared" si="30"/>
        <v>23.571428571428573</v>
      </c>
      <c r="AF58" s="2">
        <f t="shared" si="30"/>
        <v>21</v>
      </c>
      <c r="AG58" s="2">
        <f t="shared" si="30"/>
        <v>19.842857142857145</v>
      </c>
    </row>
    <row r="59" spans="1:33" x14ac:dyDescent="0.3">
      <c r="A59" s="17"/>
      <c r="B59" s="5" t="s">
        <v>5</v>
      </c>
      <c r="C59" s="2">
        <f>C57/(1.4*1.4)</f>
        <v>12.755102040816329</v>
      </c>
      <c r="D59" s="2">
        <f t="shared" ref="D59:AG59" si="31">D57/(1.4*1.4)</f>
        <v>14.540816326530614</v>
      </c>
      <c r="E59" s="2">
        <f t="shared" si="31"/>
        <v>15.051020408163268</v>
      </c>
      <c r="F59" s="2">
        <f t="shared" si="31"/>
        <v>12.397959183673471</v>
      </c>
      <c r="G59" s="2">
        <f t="shared" si="31"/>
        <v>14.438775510204083</v>
      </c>
      <c r="H59" s="2">
        <f t="shared" si="31"/>
        <v>15.306122448979593</v>
      </c>
      <c r="I59" s="2">
        <f t="shared" si="31"/>
        <v>16.581632653061227</v>
      </c>
      <c r="J59" s="2">
        <f t="shared" si="31"/>
        <v>15.816326530612248</v>
      </c>
      <c r="K59" s="2">
        <f t="shared" si="31"/>
        <v>16.479591836734695</v>
      </c>
      <c r="L59" s="2">
        <f t="shared" si="31"/>
        <v>17.346938775510207</v>
      </c>
      <c r="M59" s="2">
        <f t="shared" si="31"/>
        <v>12.959183673469388</v>
      </c>
      <c r="N59" s="2">
        <f t="shared" si="31"/>
        <v>13.775510204081634</v>
      </c>
      <c r="O59" s="2">
        <f t="shared" si="31"/>
        <v>13.367346938775512</v>
      </c>
      <c r="P59" s="2">
        <f t="shared" si="31"/>
        <v>14.540816326530614</v>
      </c>
      <c r="Q59" s="2">
        <f t="shared" si="31"/>
        <v>15.969387755102042</v>
      </c>
      <c r="R59" s="2">
        <f t="shared" si="31"/>
        <v>15.204081632653063</v>
      </c>
      <c r="S59" s="2">
        <f t="shared" si="31"/>
        <v>14.795918367346941</v>
      </c>
      <c r="T59" s="2">
        <f t="shared" si="31"/>
        <v>12.244897959183675</v>
      </c>
      <c r="U59" s="2">
        <f t="shared" si="31"/>
        <v>12.704081632653063</v>
      </c>
      <c r="V59" s="2">
        <f t="shared" si="31"/>
        <v>11.632653061224492</v>
      </c>
      <c r="W59" s="2">
        <f t="shared" si="31"/>
        <v>13.622448979591837</v>
      </c>
      <c r="X59" s="2">
        <f t="shared" si="31"/>
        <v>14.234693877551022</v>
      </c>
      <c r="Y59" s="2">
        <f t="shared" si="31"/>
        <v>14.234693877551022</v>
      </c>
      <c r="Z59" s="2">
        <f t="shared" si="31"/>
        <v>13.979591836734695</v>
      </c>
      <c r="AA59" s="2">
        <f t="shared" si="31"/>
        <v>12.653061224489798</v>
      </c>
      <c r="AB59" s="2">
        <f t="shared" si="31"/>
        <v>13.775510204081634</v>
      </c>
      <c r="AC59" s="2">
        <f t="shared" si="31"/>
        <v>14.132653061224492</v>
      </c>
      <c r="AD59" s="2">
        <f t="shared" si="31"/>
        <v>14.234693877551022</v>
      </c>
      <c r="AE59" s="2">
        <f t="shared" si="31"/>
        <v>13.724489795918368</v>
      </c>
      <c r="AF59" s="2">
        <f t="shared" si="31"/>
        <v>13.520408163265309</v>
      </c>
      <c r="AG59" s="2">
        <f t="shared" si="31"/>
        <v>13.775510204081634</v>
      </c>
    </row>
    <row r="60" spans="1:33" x14ac:dyDescent="0.3">
      <c r="A60" s="17"/>
      <c r="B60" s="5" t="s">
        <v>6</v>
      </c>
      <c r="C60" s="2">
        <f>SQRT((C58)^2-((C59)^2))</f>
        <v>64.68294908660711</v>
      </c>
      <c r="D60" s="2">
        <f t="shared" ref="D60:AG60" si="32">SQRT((D58)^2-((D59)^2))</f>
        <v>64.890790259929034</v>
      </c>
      <c r="E60" s="2">
        <f t="shared" si="32"/>
        <v>64.921007330727065</v>
      </c>
      <c r="F60" s="2">
        <f t="shared" si="32"/>
        <v>64.752352379602485</v>
      </c>
      <c r="G60" s="2">
        <f t="shared" si="32"/>
        <v>64.54765148931709</v>
      </c>
      <c r="H60" s="2">
        <f t="shared" si="32"/>
        <v>64.274071670046169</v>
      </c>
      <c r="I60" s="2">
        <f t="shared" si="32"/>
        <v>63.883092118016137</v>
      </c>
      <c r="J60" s="2">
        <f t="shared" si="32"/>
        <v>62.751753685353322</v>
      </c>
      <c r="K60" s="2">
        <f t="shared" si="32"/>
        <v>61.841919867470374</v>
      </c>
      <c r="L60" s="2">
        <f t="shared" si="32"/>
        <v>61.752650449739242</v>
      </c>
      <c r="M60" s="2">
        <f t="shared" si="32"/>
        <v>59.826819521243898</v>
      </c>
      <c r="N60" s="2">
        <f t="shared" si="32"/>
        <v>58.470606711658874</v>
      </c>
      <c r="O60" s="2">
        <f t="shared" si="32"/>
        <v>57.612425628841713</v>
      </c>
      <c r="P60" s="2">
        <f t="shared" si="32"/>
        <v>55.704883523019795</v>
      </c>
      <c r="Q60" s="2">
        <f t="shared" si="32"/>
        <v>56.723497647266448</v>
      </c>
      <c r="R60" s="2">
        <f t="shared" si="32"/>
        <v>52.931069766306265</v>
      </c>
      <c r="S60" s="2">
        <f t="shared" si="32"/>
        <v>51.636278811149097</v>
      </c>
      <c r="T60" s="2">
        <f t="shared" si="32"/>
        <v>50.243704291263754</v>
      </c>
      <c r="U60" s="2">
        <f t="shared" si="32"/>
        <v>51.307736852167778</v>
      </c>
      <c r="V60" s="2">
        <f t="shared" si="32"/>
        <v>47.893246031254201</v>
      </c>
      <c r="W60" s="2">
        <f t="shared" si="32"/>
        <v>46.547598045424621</v>
      </c>
      <c r="X60" s="2">
        <f t="shared" si="32"/>
        <v>41.935640927596786</v>
      </c>
      <c r="Y60" s="2">
        <f t="shared" si="32"/>
        <v>37.381459177143036</v>
      </c>
      <c r="Z60" s="2">
        <f t="shared" si="32"/>
        <v>34.873819076439851</v>
      </c>
      <c r="AA60" s="2">
        <f t="shared" si="32"/>
        <v>31.711744441560828</v>
      </c>
      <c r="AB60" s="2">
        <f t="shared" si="32"/>
        <v>30.065839525487139</v>
      </c>
      <c r="AC60" s="2">
        <f t="shared" si="32"/>
        <v>24.006010197746882</v>
      </c>
      <c r="AD60" s="2">
        <f t="shared" si="32"/>
        <v>22.690261788007867</v>
      </c>
      <c r="AE60" s="2">
        <f t="shared" si="32"/>
        <v>19.163784196752264</v>
      </c>
      <c r="AF60" s="2">
        <f t="shared" si="32"/>
        <v>16.068558214684629</v>
      </c>
      <c r="AG60" s="2">
        <f t="shared" si="32"/>
        <v>14.281957086095714</v>
      </c>
    </row>
    <row r="61" spans="1:33" x14ac:dyDescent="0.3">
      <c r="A61" s="17"/>
      <c r="B61" s="5" t="s">
        <v>7</v>
      </c>
      <c r="C61" s="2">
        <f>C60/(2*3.14*50)</f>
        <v>0.20599665314206086</v>
      </c>
      <c r="D61" s="2">
        <f t="shared" ref="D61:AG61" si="33">D60/(2*3.14*50)</f>
        <v>0.20665856770678037</v>
      </c>
      <c r="E61" s="2">
        <f t="shared" si="33"/>
        <v>0.20675480041632824</v>
      </c>
      <c r="F61" s="2">
        <f t="shared" si="33"/>
        <v>0.20621768273758753</v>
      </c>
      <c r="G61" s="2">
        <f t="shared" si="33"/>
        <v>0.20556576907425825</v>
      </c>
      <c r="H61" s="2">
        <f t="shared" si="33"/>
        <v>0.20469449576447823</v>
      </c>
      <c r="I61" s="2">
        <f t="shared" si="33"/>
        <v>0.20344933795546541</v>
      </c>
      <c r="J61" s="2">
        <f t="shared" si="33"/>
        <v>0.19984634931641185</v>
      </c>
      <c r="K61" s="2">
        <f t="shared" si="33"/>
        <v>0.19694878938684832</v>
      </c>
      <c r="L61" s="2">
        <f t="shared" si="33"/>
        <v>0.19666449187815047</v>
      </c>
      <c r="M61" s="2">
        <f t="shared" si="33"/>
        <v>0.19053127236064935</v>
      </c>
      <c r="N61" s="2">
        <f t="shared" si="33"/>
        <v>0.18621212328553782</v>
      </c>
      <c r="O61" s="2">
        <f t="shared" si="33"/>
        <v>0.18347906251223475</v>
      </c>
      <c r="P61" s="2">
        <f t="shared" si="33"/>
        <v>0.17740408765292928</v>
      </c>
      <c r="Q61" s="2">
        <f t="shared" si="33"/>
        <v>0.18064808167919252</v>
      </c>
      <c r="R61" s="2">
        <f t="shared" si="33"/>
        <v>0.16857028587995626</v>
      </c>
      <c r="S61" s="2">
        <f t="shared" si="33"/>
        <v>0.16444674780620733</v>
      </c>
      <c r="T61" s="2">
        <f t="shared" si="33"/>
        <v>0.16001179710593552</v>
      </c>
      <c r="U61" s="2">
        <f t="shared" si="33"/>
        <v>0.16340043583492922</v>
      </c>
      <c r="V61" s="2">
        <f t="shared" si="33"/>
        <v>0.1525262612460325</v>
      </c>
      <c r="W61" s="2">
        <f t="shared" si="33"/>
        <v>0.14824075810644785</v>
      </c>
      <c r="X61" s="2">
        <f t="shared" si="33"/>
        <v>0.13355299658470315</v>
      </c>
      <c r="Y61" s="2">
        <f t="shared" si="33"/>
        <v>0.11904923304822623</v>
      </c>
      <c r="Z61" s="2">
        <f t="shared" si="33"/>
        <v>0.11106311807783392</v>
      </c>
      <c r="AA61" s="2">
        <f t="shared" si="33"/>
        <v>0.10099281669286889</v>
      </c>
      <c r="AB61" s="2">
        <f t="shared" si="33"/>
        <v>9.5751081291360313E-2</v>
      </c>
      <c r="AC61" s="2">
        <f t="shared" si="33"/>
        <v>7.6452261776263949E-2</v>
      </c>
      <c r="AD61" s="2">
        <f t="shared" si="33"/>
        <v>7.2261980216585558E-2</v>
      </c>
      <c r="AE61" s="2">
        <f t="shared" si="33"/>
        <v>6.1031159862268355E-2</v>
      </c>
      <c r="AF61" s="2">
        <f t="shared" si="33"/>
        <v>5.1173752276065694E-2</v>
      </c>
      <c r="AG61" s="2">
        <f t="shared" si="33"/>
        <v>4.5483939764636029E-2</v>
      </c>
    </row>
    <row r="62" spans="1:33" x14ac:dyDescent="0.3">
      <c r="A62" s="3"/>
      <c r="B62" s="5" t="s">
        <v>8</v>
      </c>
      <c r="C62" s="2">
        <f>C61*1.4</f>
        <v>0.28839531439888522</v>
      </c>
      <c r="D62" s="2">
        <f t="shared" ref="D62:AG62" si="34">D61*1.4</f>
        <v>0.2893219947894925</v>
      </c>
      <c r="E62" s="2">
        <f t="shared" si="34"/>
        <v>0.28945672058285954</v>
      </c>
      <c r="F62" s="2">
        <f t="shared" si="34"/>
        <v>0.28870475583262251</v>
      </c>
      <c r="G62" s="2">
        <f t="shared" si="34"/>
        <v>0.28779207670396151</v>
      </c>
      <c r="H62" s="2">
        <f t="shared" si="34"/>
        <v>0.28657229407026952</v>
      </c>
      <c r="I62" s="2">
        <f t="shared" si="34"/>
        <v>0.28482907313765155</v>
      </c>
      <c r="J62" s="2">
        <f t="shared" si="34"/>
        <v>0.27978488904297655</v>
      </c>
      <c r="K62" s="2">
        <f t="shared" si="34"/>
        <v>0.27572830514158764</v>
      </c>
      <c r="L62" s="2">
        <f t="shared" si="34"/>
        <v>0.27533028862941061</v>
      </c>
      <c r="M62" s="2">
        <f t="shared" si="34"/>
        <v>0.26674378130490906</v>
      </c>
      <c r="N62" s="2">
        <f t="shared" si="34"/>
        <v>0.26069697259975294</v>
      </c>
      <c r="O62" s="2">
        <f t="shared" si="34"/>
        <v>0.25687068751712866</v>
      </c>
      <c r="P62" s="2">
        <f t="shared" si="34"/>
        <v>0.24836572271410098</v>
      </c>
      <c r="Q62" s="2">
        <f t="shared" si="34"/>
        <v>0.25290731435086949</v>
      </c>
      <c r="R62" s="2">
        <f t="shared" si="34"/>
        <v>0.23599840023193874</v>
      </c>
      <c r="S62" s="2">
        <f t="shared" si="34"/>
        <v>0.23022544692869024</v>
      </c>
      <c r="T62" s="2">
        <f t="shared" si="34"/>
        <v>0.22401651594830971</v>
      </c>
      <c r="U62" s="2">
        <f t="shared" si="34"/>
        <v>0.2287606101689009</v>
      </c>
      <c r="V62" s="2">
        <f t="shared" si="34"/>
        <v>0.21353676574444549</v>
      </c>
      <c r="W62" s="2">
        <f t="shared" si="34"/>
        <v>0.20753706134902697</v>
      </c>
      <c r="X62" s="2">
        <f t="shared" si="34"/>
        <v>0.18697419521858441</v>
      </c>
      <c r="Y62" s="2">
        <f t="shared" si="34"/>
        <v>0.16666892626751673</v>
      </c>
      <c r="Z62" s="2">
        <f t="shared" si="34"/>
        <v>0.15548836530896748</v>
      </c>
      <c r="AA62" s="2">
        <f t="shared" si="34"/>
        <v>0.14138994337001642</v>
      </c>
      <c r="AB62" s="2">
        <f t="shared" si="34"/>
        <v>0.13405151380790442</v>
      </c>
      <c r="AC62" s="2">
        <f t="shared" si="34"/>
        <v>0.10703316648676953</v>
      </c>
      <c r="AD62" s="2">
        <f t="shared" si="34"/>
        <v>0.10116677230321977</v>
      </c>
      <c r="AE62" s="2">
        <f t="shared" si="34"/>
        <v>8.5443623807175698E-2</v>
      </c>
      <c r="AF62" s="2">
        <f t="shared" si="34"/>
        <v>7.1643253186491965E-2</v>
      </c>
      <c r="AG62" s="2">
        <f t="shared" si="34"/>
        <v>6.3677515670490431E-2</v>
      </c>
    </row>
    <row r="63" spans="1:33" ht="15" thickBot="1" x14ac:dyDescent="0.35"/>
    <row r="64" spans="1:33" ht="15" thickBot="1" x14ac:dyDescent="0.35">
      <c r="A64" s="11" t="s">
        <v>0</v>
      </c>
      <c r="B64" s="9" t="s">
        <v>1</v>
      </c>
      <c r="C64" s="18">
        <v>0</v>
      </c>
      <c r="D64" s="18">
        <v>1</v>
      </c>
      <c r="E64" s="18">
        <v>2</v>
      </c>
      <c r="F64" s="18">
        <v>3</v>
      </c>
      <c r="G64" s="18">
        <v>4</v>
      </c>
      <c r="H64" s="18">
        <v>5</v>
      </c>
      <c r="I64" s="19">
        <v>6</v>
      </c>
      <c r="J64" s="18">
        <v>7</v>
      </c>
      <c r="K64" s="19">
        <v>8</v>
      </c>
      <c r="L64" s="18">
        <v>9</v>
      </c>
      <c r="M64" s="19">
        <v>10</v>
      </c>
      <c r="N64" s="18">
        <v>11</v>
      </c>
      <c r="O64" s="19">
        <v>12</v>
      </c>
      <c r="P64" s="18">
        <v>13</v>
      </c>
      <c r="Q64" s="19">
        <v>14</v>
      </c>
      <c r="R64" s="18">
        <v>15</v>
      </c>
      <c r="S64" s="19">
        <v>16</v>
      </c>
      <c r="T64" s="18">
        <v>17</v>
      </c>
      <c r="U64" s="19">
        <v>18</v>
      </c>
      <c r="V64" s="18">
        <v>19</v>
      </c>
      <c r="W64" s="19">
        <v>20</v>
      </c>
      <c r="X64" s="18">
        <v>21</v>
      </c>
      <c r="Y64" s="19">
        <v>22</v>
      </c>
      <c r="Z64" s="18">
        <v>23</v>
      </c>
      <c r="AA64" s="19">
        <v>24</v>
      </c>
      <c r="AB64" s="18">
        <v>25</v>
      </c>
      <c r="AC64" s="19">
        <v>26</v>
      </c>
      <c r="AD64" s="18">
        <v>27</v>
      </c>
      <c r="AE64" s="19">
        <v>28</v>
      </c>
      <c r="AF64" s="18">
        <v>29</v>
      </c>
      <c r="AG64" s="19">
        <v>30</v>
      </c>
    </row>
    <row r="65" spans="1:33" x14ac:dyDescent="0.3">
      <c r="A65" s="16">
        <v>1.6</v>
      </c>
      <c r="B65" s="4" t="s">
        <v>2</v>
      </c>
      <c r="C65" s="2">
        <v>96.4</v>
      </c>
      <c r="D65" s="2">
        <v>96.9</v>
      </c>
      <c r="E65" s="2">
        <v>96.9</v>
      </c>
      <c r="F65" s="2">
        <v>96.4</v>
      </c>
      <c r="G65" s="2">
        <v>96.7</v>
      </c>
      <c r="H65" s="2">
        <v>96.6</v>
      </c>
      <c r="I65" s="2">
        <v>96.7</v>
      </c>
      <c r="J65" s="2">
        <v>94.9</v>
      </c>
      <c r="K65" s="2">
        <v>94</v>
      </c>
      <c r="L65" s="2">
        <v>94</v>
      </c>
      <c r="M65" s="2">
        <v>89.9</v>
      </c>
      <c r="N65" s="2">
        <v>88.5</v>
      </c>
      <c r="O65" s="2">
        <v>87.5</v>
      </c>
      <c r="P65" s="2">
        <v>85.3</v>
      </c>
      <c r="Q65" s="2">
        <v>87.1</v>
      </c>
      <c r="R65" s="2">
        <v>81.7</v>
      </c>
      <c r="S65" s="2">
        <v>80</v>
      </c>
      <c r="T65" s="2">
        <v>77.2</v>
      </c>
      <c r="U65" s="2">
        <v>79</v>
      </c>
      <c r="V65" s="2">
        <v>73.8</v>
      </c>
      <c r="W65" s="2">
        <v>72.599999999999994</v>
      </c>
      <c r="X65" s="2">
        <v>66.7</v>
      </c>
      <c r="Y65" s="2">
        <v>61</v>
      </c>
      <c r="Z65" s="2">
        <v>57.4</v>
      </c>
      <c r="AA65" s="2">
        <v>52.6</v>
      </c>
      <c r="AB65" s="2">
        <v>51</v>
      </c>
      <c r="AC65" s="2">
        <v>43.6</v>
      </c>
      <c r="AD65" s="2">
        <v>41.8</v>
      </c>
      <c r="AE65" s="2">
        <v>37.4</v>
      </c>
      <c r="AF65" s="2">
        <v>33.299999999999997</v>
      </c>
      <c r="AG65" s="2">
        <v>31.6</v>
      </c>
    </row>
    <row r="66" spans="1:33" x14ac:dyDescent="0.3">
      <c r="A66" s="17"/>
      <c r="B66" s="5" t="s">
        <v>3</v>
      </c>
      <c r="C66" s="2">
        <v>33.200000000000003</v>
      </c>
      <c r="D66" s="2">
        <v>36.1</v>
      </c>
      <c r="E66" s="2">
        <v>36.799999999999997</v>
      </c>
      <c r="F66" s="2">
        <v>31.7</v>
      </c>
      <c r="G66" s="2">
        <v>36</v>
      </c>
      <c r="H66" s="2">
        <v>37.9</v>
      </c>
      <c r="I66" s="2">
        <v>41.3</v>
      </c>
      <c r="J66" s="2">
        <v>39</v>
      </c>
      <c r="K66" s="2">
        <v>41.3</v>
      </c>
      <c r="L66" s="2">
        <v>42.8</v>
      </c>
      <c r="M66" s="2">
        <v>33.700000000000003</v>
      </c>
      <c r="N66" s="2">
        <v>34.5</v>
      </c>
      <c r="O66" s="2">
        <v>34.200000000000003</v>
      </c>
      <c r="P66" s="2">
        <v>36.700000000000003</v>
      </c>
      <c r="Q66" s="2">
        <v>39.700000000000003</v>
      </c>
      <c r="R66" s="2">
        <v>37.200000000000003</v>
      </c>
      <c r="S66" s="2">
        <v>37</v>
      </c>
      <c r="T66" s="2">
        <v>31.1</v>
      </c>
      <c r="U66" s="2">
        <v>32.6</v>
      </c>
      <c r="V66" s="2">
        <v>29.6</v>
      </c>
      <c r="W66" s="2">
        <v>34.5</v>
      </c>
      <c r="X66" s="2">
        <v>35.5</v>
      </c>
      <c r="Y66" s="2">
        <v>36</v>
      </c>
      <c r="Z66" s="2">
        <v>35.200000000000003</v>
      </c>
      <c r="AA66" s="2">
        <v>32.5</v>
      </c>
      <c r="AB66" s="2">
        <v>35.4</v>
      </c>
      <c r="AC66" s="2">
        <v>35.6</v>
      </c>
      <c r="AD66" s="2">
        <v>35.4</v>
      </c>
      <c r="AE66" s="2">
        <v>34.299999999999997</v>
      </c>
      <c r="AF66" s="2">
        <v>34</v>
      </c>
      <c r="AG66" s="2">
        <v>34.799999999999997</v>
      </c>
    </row>
    <row r="67" spans="1:33" x14ac:dyDescent="0.3">
      <c r="A67" s="17"/>
      <c r="B67" s="5" t="s">
        <v>4</v>
      </c>
      <c r="C67" s="2">
        <f>C65/1.6</f>
        <v>60.25</v>
      </c>
      <c r="D67" s="2">
        <f t="shared" ref="D67:AG67" si="35">D65/1.6</f>
        <v>60.5625</v>
      </c>
      <c r="E67" s="2">
        <f t="shared" si="35"/>
        <v>60.5625</v>
      </c>
      <c r="F67" s="2">
        <f t="shared" si="35"/>
        <v>60.25</v>
      </c>
      <c r="G67" s="2">
        <f t="shared" si="35"/>
        <v>60.4375</v>
      </c>
      <c r="H67" s="2">
        <f t="shared" si="35"/>
        <v>60.374999999999993</v>
      </c>
      <c r="I67" s="2">
        <f t="shared" si="35"/>
        <v>60.4375</v>
      </c>
      <c r="J67" s="2">
        <f t="shared" si="35"/>
        <v>59.3125</v>
      </c>
      <c r="K67" s="2">
        <f t="shared" si="35"/>
        <v>58.75</v>
      </c>
      <c r="L67" s="2">
        <f t="shared" si="35"/>
        <v>58.75</v>
      </c>
      <c r="M67" s="2">
        <f t="shared" si="35"/>
        <v>56.1875</v>
      </c>
      <c r="N67" s="2">
        <f t="shared" si="35"/>
        <v>55.3125</v>
      </c>
      <c r="O67" s="2">
        <f t="shared" si="35"/>
        <v>54.6875</v>
      </c>
      <c r="P67" s="2">
        <f t="shared" si="35"/>
        <v>53.312499999999993</v>
      </c>
      <c r="Q67" s="2">
        <f t="shared" si="35"/>
        <v>54.437499999999993</v>
      </c>
      <c r="R67" s="2">
        <f t="shared" si="35"/>
        <v>51.0625</v>
      </c>
      <c r="S67" s="2">
        <f t="shared" si="35"/>
        <v>50</v>
      </c>
      <c r="T67" s="2">
        <f t="shared" si="35"/>
        <v>48.25</v>
      </c>
      <c r="U67" s="2">
        <f t="shared" si="35"/>
        <v>49.375</v>
      </c>
      <c r="V67" s="2">
        <f t="shared" si="35"/>
        <v>46.124999999999993</v>
      </c>
      <c r="W67" s="2">
        <f t="shared" si="35"/>
        <v>45.374999999999993</v>
      </c>
      <c r="X67" s="2">
        <f t="shared" si="35"/>
        <v>41.6875</v>
      </c>
      <c r="Y67" s="2">
        <f t="shared" si="35"/>
        <v>38.125</v>
      </c>
      <c r="Z67" s="2">
        <f t="shared" si="35"/>
        <v>35.875</v>
      </c>
      <c r="AA67" s="2">
        <f t="shared" si="35"/>
        <v>32.875</v>
      </c>
      <c r="AB67" s="2">
        <f t="shared" si="35"/>
        <v>31.875</v>
      </c>
      <c r="AC67" s="2">
        <f t="shared" si="35"/>
        <v>27.25</v>
      </c>
      <c r="AD67" s="2">
        <f t="shared" si="35"/>
        <v>26.124999999999996</v>
      </c>
      <c r="AE67" s="2">
        <f t="shared" si="35"/>
        <v>23.374999999999996</v>
      </c>
      <c r="AF67" s="2">
        <f t="shared" si="35"/>
        <v>20.812499999999996</v>
      </c>
      <c r="AG67" s="2">
        <f t="shared" si="35"/>
        <v>19.75</v>
      </c>
    </row>
    <row r="68" spans="1:33" x14ac:dyDescent="0.3">
      <c r="A68" s="17"/>
      <c r="B68" s="5" t="s">
        <v>5</v>
      </c>
      <c r="C68" s="2">
        <f>C66/(1.6*1.6)</f>
        <v>12.968749999999998</v>
      </c>
      <c r="D68" s="2">
        <f t="shared" ref="D68:AG68" si="36">D66/(1.6*1.6)</f>
        <v>14.101562499999998</v>
      </c>
      <c r="E68" s="2">
        <f t="shared" si="36"/>
        <v>14.374999999999996</v>
      </c>
      <c r="F68" s="2">
        <f t="shared" si="36"/>
        <v>12.382812499999996</v>
      </c>
      <c r="G68" s="2">
        <f t="shared" si="36"/>
        <v>14.062499999999996</v>
      </c>
      <c r="H68" s="2">
        <f t="shared" si="36"/>
        <v>14.804687499999996</v>
      </c>
      <c r="I68" s="2">
        <f t="shared" si="36"/>
        <v>16.132812499999996</v>
      </c>
      <c r="J68" s="2">
        <f t="shared" si="36"/>
        <v>15.234374999999996</v>
      </c>
      <c r="K68" s="2">
        <f t="shared" si="36"/>
        <v>16.132812499999996</v>
      </c>
      <c r="L68" s="2">
        <f t="shared" si="36"/>
        <v>16.718749999999996</v>
      </c>
      <c r="M68" s="2">
        <f t="shared" si="36"/>
        <v>13.164062499999998</v>
      </c>
      <c r="N68" s="2">
        <f t="shared" si="36"/>
        <v>13.476562499999998</v>
      </c>
      <c r="O68" s="2">
        <f t="shared" si="36"/>
        <v>13.359374999999998</v>
      </c>
      <c r="P68" s="2">
        <f t="shared" si="36"/>
        <v>14.335937499999998</v>
      </c>
      <c r="Q68" s="2">
        <f t="shared" si="36"/>
        <v>15.507812499999998</v>
      </c>
      <c r="R68" s="2">
        <f t="shared" si="36"/>
        <v>14.531249999999998</v>
      </c>
      <c r="S68" s="2">
        <f t="shared" si="36"/>
        <v>14.453124999999996</v>
      </c>
      <c r="T68" s="2">
        <f t="shared" si="36"/>
        <v>12.148437499999998</v>
      </c>
      <c r="U68" s="2">
        <f t="shared" si="36"/>
        <v>12.734374999999998</v>
      </c>
      <c r="V68" s="2">
        <f t="shared" si="36"/>
        <v>11.562499999999998</v>
      </c>
      <c r="W68" s="2">
        <f t="shared" si="36"/>
        <v>13.476562499999998</v>
      </c>
      <c r="X68" s="2">
        <f t="shared" si="36"/>
        <v>13.867187499999996</v>
      </c>
      <c r="Y68" s="2">
        <f t="shared" si="36"/>
        <v>14.062499999999996</v>
      </c>
      <c r="Z68" s="2">
        <f t="shared" si="36"/>
        <v>13.749999999999998</v>
      </c>
      <c r="AA68" s="2">
        <f t="shared" si="36"/>
        <v>12.695312499999998</v>
      </c>
      <c r="AB68" s="2">
        <f t="shared" si="36"/>
        <v>13.828124999999996</v>
      </c>
      <c r="AC68" s="2">
        <f t="shared" si="36"/>
        <v>13.906249999999998</v>
      </c>
      <c r="AD68" s="2">
        <f t="shared" si="36"/>
        <v>13.828124999999996</v>
      </c>
      <c r="AE68" s="2">
        <f t="shared" si="36"/>
        <v>13.398437499999996</v>
      </c>
      <c r="AF68" s="2">
        <f t="shared" si="36"/>
        <v>13.281249999999998</v>
      </c>
      <c r="AG68" s="2">
        <f t="shared" si="36"/>
        <v>13.593749999999996</v>
      </c>
    </row>
    <row r="69" spans="1:33" x14ac:dyDescent="0.3">
      <c r="A69" s="17"/>
      <c r="B69" s="5" t="s">
        <v>6</v>
      </c>
      <c r="C69" s="2">
        <f>SQRT((C67)^2-((C68)^2))</f>
        <v>58.837692200132224</v>
      </c>
      <c r="D69" s="2">
        <f t="shared" ref="D69:AG69" si="37">SQRT((D67)^2-((D68)^2))</f>
        <v>58.897897596676522</v>
      </c>
      <c r="E69" s="2">
        <f t="shared" si="37"/>
        <v>58.831758270937307</v>
      </c>
      <c r="F69" s="2">
        <f t="shared" si="37"/>
        <v>58.963789350667106</v>
      </c>
      <c r="G69" s="2">
        <f t="shared" si="37"/>
        <v>58.778716386120578</v>
      </c>
      <c r="H69" s="2">
        <f t="shared" si="37"/>
        <v>58.531716641726327</v>
      </c>
      <c r="I69" s="2">
        <f t="shared" si="37"/>
        <v>58.244517056027206</v>
      </c>
      <c r="J69" s="2">
        <f t="shared" si="37"/>
        <v>57.322652368931557</v>
      </c>
      <c r="K69" s="2">
        <f t="shared" si="37"/>
        <v>56.491546808702658</v>
      </c>
      <c r="L69" s="2">
        <f t="shared" si="37"/>
        <v>56.320918835167276</v>
      </c>
      <c r="M69" s="2">
        <f t="shared" si="37"/>
        <v>54.623645198266416</v>
      </c>
      <c r="N69" s="2">
        <f t="shared" si="37"/>
        <v>53.64564212900796</v>
      </c>
      <c r="O69" s="2">
        <f t="shared" si="37"/>
        <v>53.030649212124253</v>
      </c>
      <c r="P69" s="2">
        <f t="shared" si="37"/>
        <v>51.348841780960285</v>
      </c>
      <c r="Q69" s="2">
        <f t="shared" si="37"/>
        <v>52.181885340746774</v>
      </c>
      <c r="R69" s="2">
        <f t="shared" si="37"/>
        <v>48.951217346328576</v>
      </c>
      <c r="S69" s="2">
        <f t="shared" si="37"/>
        <v>47.865511359791981</v>
      </c>
      <c r="T69" s="2">
        <f t="shared" si="37"/>
        <v>46.69558829598995</v>
      </c>
      <c r="U69" s="2">
        <f t="shared" si="37"/>
        <v>47.704573348468124</v>
      </c>
      <c r="V69" s="2">
        <f t="shared" si="37"/>
        <v>44.652258831440989</v>
      </c>
      <c r="W69" s="2">
        <f t="shared" si="37"/>
        <v>43.327507292522533</v>
      </c>
      <c r="X69" s="2">
        <f t="shared" si="37"/>
        <v>39.313468011482321</v>
      </c>
      <c r="Y69" s="2">
        <f t="shared" si="37"/>
        <v>35.436728386661201</v>
      </c>
      <c r="Z69" s="2">
        <f t="shared" si="37"/>
        <v>33.135375733496673</v>
      </c>
      <c r="AA69" s="2">
        <f t="shared" si="37"/>
        <v>30.324819299170503</v>
      </c>
      <c r="AB69" s="2">
        <f t="shared" si="37"/>
        <v>28.719306815875189</v>
      </c>
      <c r="AC69" s="2">
        <f t="shared" si="37"/>
        <v>23.43456231589359</v>
      </c>
      <c r="AD69" s="2">
        <f t="shared" si="37"/>
        <v>22.165256235477514</v>
      </c>
      <c r="AE69" s="2">
        <f t="shared" si="37"/>
        <v>19.153915984951844</v>
      </c>
      <c r="AF69" s="2">
        <f t="shared" si="37"/>
        <v>16.023999334981884</v>
      </c>
      <c r="AG69" s="2">
        <f t="shared" si="37"/>
        <v>14.327332652573546</v>
      </c>
    </row>
    <row r="70" spans="1:33" x14ac:dyDescent="0.3">
      <c r="A70" s="17"/>
      <c r="B70" s="5" t="s">
        <v>7</v>
      </c>
      <c r="C70" s="2">
        <f>C69/(2*3.14*50)</f>
        <v>0.18738118535073955</v>
      </c>
      <c r="D70" s="2">
        <f t="shared" ref="D70:AG70" si="38">D69/(2*3.14*50)</f>
        <v>0.18757292228240929</v>
      </c>
      <c r="E70" s="2">
        <f t="shared" si="38"/>
        <v>0.18736228748706149</v>
      </c>
      <c r="F70" s="2">
        <f t="shared" si="38"/>
        <v>0.1877827686326978</v>
      </c>
      <c r="G70" s="2">
        <f t="shared" si="38"/>
        <v>0.18719336428700822</v>
      </c>
      <c r="H70" s="2">
        <f t="shared" si="38"/>
        <v>0.18640674089721759</v>
      </c>
      <c r="I70" s="2">
        <f t="shared" si="38"/>
        <v>0.1854920925351185</v>
      </c>
      <c r="J70" s="2">
        <f t="shared" si="38"/>
        <v>0.18255621773545083</v>
      </c>
      <c r="K70" s="2">
        <f t="shared" si="38"/>
        <v>0.17990938474109128</v>
      </c>
      <c r="L70" s="2">
        <f t="shared" si="38"/>
        <v>0.17936598355148814</v>
      </c>
      <c r="M70" s="2">
        <f t="shared" si="38"/>
        <v>0.17396065349766374</v>
      </c>
      <c r="N70" s="2">
        <f t="shared" si="38"/>
        <v>0.17084599404142661</v>
      </c>
      <c r="O70" s="2">
        <f t="shared" si="38"/>
        <v>0.16888741787300718</v>
      </c>
      <c r="P70" s="2">
        <f t="shared" si="38"/>
        <v>0.16353134325146587</v>
      </c>
      <c r="Q70" s="2">
        <f t="shared" si="38"/>
        <v>0.16618434821893877</v>
      </c>
      <c r="R70" s="2">
        <f t="shared" si="38"/>
        <v>0.15589559664435854</v>
      </c>
      <c r="S70" s="2">
        <f t="shared" si="38"/>
        <v>0.15243793426685345</v>
      </c>
      <c r="T70" s="2">
        <f t="shared" si="38"/>
        <v>0.14871206463691067</v>
      </c>
      <c r="U70" s="2">
        <f t="shared" si="38"/>
        <v>0.15192539282951631</v>
      </c>
      <c r="V70" s="2">
        <f t="shared" si="38"/>
        <v>0.14220464596000315</v>
      </c>
      <c r="W70" s="2">
        <f t="shared" si="38"/>
        <v>0.13798569201440297</v>
      </c>
      <c r="X70" s="2">
        <f t="shared" si="38"/>
        <v>0.12520212742510292</v>
      </c>
      <c r="Y70" s="2">
        <f t="shared" si="38"/>
        <v>0.11285582288745606</v>
      </c>
      <c r="Z70" s="2">
        <f t="shared" si="38"/>
        <v>0.10552667431049896</v>
      </c>
      <c r="AA70" s="2">
        <f t="shared" si="38"/>
        <v>9.6575857640670393E-2</v>
      </c>
      <c r="AB70" s="2">
        <f t="shared" si="38"/>
        <v>9.1462760560112072E-2</v>
      </c>
      <c r="AC70" s="2">
        <f t="shared" si="38"/>
        <v>7.4632364063355383E-2</v>
      </c>
      <c r="AD70" s="2">
        <f t="shared" si="38"/>
        <v>7.0589988011074883E-2</v>
      </c>
      <c r="AE70" s="2">
        <f t="shared" si="38"/>
        <v>6.0999732436152372E-2</v>
      </c>
      <c r="AF70" s="2">
        <f t="shared" si="38"/>
        <v>5.103184501586587E-2</v>
      </c>
      <c r="AG70" s="2">
        <f t="shared" si="38"/>
        <v>4.562844793813231E-2</v>
      </c>
    </row>
    <row r="71" spans="1:33" x14ac:dyDescent="0.3">
      <c r="A71" s="3"/>
      <c r="B71" s="5" t="s">
        <v>8</v>
      </c>
      <c r="C71" s="2">
        <f>C70*1.6</f>
        <v>0.29980989656118329</v>
      </c>
      <c r="D71" s="2">
        <f t="shared" ref="D71:AG71" si="39">D70*1.6</f>
        <v>0.3001166756518549</v>
      </c>
      <c r="E71" s="2">
        <f t="shared" si="39"/>
        <v>0.2997796599792984</v>
      </c>
      <c r="F71" s="2">
        <f t="shared" si="39"/>
        <v>0.30045242981231651</v>
      </c>
      <c r="G71" s="2">
        <f t="shared" si="39"/>
        <v>0.29950938285921319</v>
      </c>
      <c r="H71" s="2">
        <f t="shared" si="39"/>
        <v>0.29825078543554817</v>
      </c>
      <c r="I71" s="2">
        <f t="shared" si="39"/>
        <v>0.29678734805618961</v>
      </c>
      <c r="J71" s="2">
        <f t="shared" si="39"/>
        <v>0.29208994837672136</v>
      </c>
      <c r="K71" s="2">
        <f t="shared" si="39"/>
        <v>0.28785501558574605</v>
      </c>
      <c r="L71" s="2">
        <f t="shared" si="39"/>
        <v>0.28698557368238103</v>
      </c>
      <c r="M71" s="2">
        <f t="shared" si="39"/>
        <v>0.27833704559626199</v>
      </c>
      <c r="N71" s="2">
        <f t="shared" si="39"/>
        <v>0.2733535904662826</v>
      </c>
      <c r="O71" s="2">
        <f t="shared" si="39"/>
        <v>0.27021986859681152</v>
      </c>
      <c r="P71" s="2">
        <f t="shared" si="39"/>
        <v>0.26165014920234542</v>
      </c>
      <c r="Q71" s="2">
        <f t="shared" si="39"/>
        <v>0.26589495715030204</v>
      </c>
      <c r="R71" s="2">
        <f t="shared" si="39"/>
        <v>0.24943295463097367</v>
      </c>
      <c r="S71" s="2">
        <f t="shared" si="39"/>
        <v>0.24390069482696553</v>
      </c>
      <c r="T71" s="2">
        <f t="shared" si="39"/>
        <v>0.23793930341905709</v>
      </c>
      <c r="U71" s="2">
        <f t="shared" si="39"/>
        <v>0.24308062852722612</v>
      </c>
      <c r="V71" s="2">
        <f t="shared" si="39"/>
        <v>0.22752743353600505</v>
      </c>
      <c r="W71" s="2">
        <f t="shared" si="39"/>
        <v>0.22077710722304478</v>
      </c>
      <c r="X71" s="2">
        <f t="shared" si="39"/>
        <v>0.20032340388016467</v>
      </c>
      <c r="Y71" s="2">
        <f t="shared" si="39"/>
        <v>0.1805693166199297</v>
      </c>
      <c r="Z71" s="2">
        <f t="shared" si="39"/>
        <v>0.16884267889679835</v>
      </c>
      <c r="AA71" s="2">
        <f t="shared" si="39"/>
        <v>0.15452137222507265</v>
      </c>
      <c r="AB71" s="2">
        <f t="shared" si="39"/>
        <v>0.14634041689617933</v>
      </c>
      <c r="AC71" s="2">
        <f t="shared" si="39"/>
        <v>0.11941178250136862</v>
      </c>
      <c r="AD71" s="2">
        <f t="shared" si="39"/>
        <v>0.11294398081771982</v>
      </c>
      <c r="AE71" s="2">
        <f t="shared" si="39"/>
        <v>9.7599571897843795E-2</v>
      </c>
      <c r="AF71" s="2">
        <f t="shared" si="39"/>
        <v>8.1650952025385401E-2</v>
      </c>
      <c r="AG71" s="2">
        <f t="shared" si="39"/>
        <v>7.30055167010117E-2</v>
      </c>
    </row>
    <row r="72" spans="1:33" ht="15" thickBot="1" x14ac:dyDescent="0.35"/>
    <row r="73" spans="1:33" ht="15" thickBot="1" x14ac:dyDescent="0.35">
      <c r="A73" s="11" t="s">
        <v>0</v>
      </c>
      <c r="B73" s="9" t="s">
        <v>1</v>
      </c>
      <c r="C73" s="18">
        <v>0</v>
      </c>
      <c r="D73" s="18">
        <v>1</v>
      </c>
      <c r="E73" s="18">
        <v>2</v>
      </c>
      <c r="F73" s="18">
        <v>3</v>
      </c>
      <c r="G73" s="18">
        <v>4</v>
      </c>
      <c r="H73" s="18">
        <v>5</v>
      </c>
      <c r="I73" s="19">
        <v>6</v>
      </c>
      <c r="J73" s="18">
        <v>7</v>
      </c>
      <c r="K73" s="19">
        <v>8</v>
      </c>
      <c r="L73" s="18">
        <v>9</v>
      </c>
      <c r="M73" s="19">
        <v>10</v>
      </c>
      <c r="N73" s="18">
        <v>11</v>
      </c>
      <c r="O73" s="19">
        <v>12</v>
      </c>
      <c r="P73" s="18">
        <v>13</v>
      </c>
      <c r="Q73" s="19">
        <v>14</v>
      </c>
      <c r="R73" s="18">
        <v>15</v>
      </c>
      <c r="S73" s="19">
        <v>16</v>
      </c>
      <c r="T73" s="18">
        <v>17</v>
      </c>
      <c r="U73" s="19">
        <v>18</v>
      </c>
      <c r="V73" s="18">
        <v>19</v>
      </c>
      <c r="W73" s="19">
        <v>20</v>
      </c>
      <c r="X73" s="18">
        <v>21</v>
      </c>
      <c r="Y73" s="19">
        <v>22</v>
      </c>
      <c r="Z73" s="18">
        <v>23</v>
      </c>
      <c r="AA73" s="19">
        <v>24</v>
      </c>
      <c r="AB73" s="18">
        <v>25</v>
      </c>
      <c r="AC73" s="19">
        <v>26</v>
      </c>
      <c r="AD73" s="18">
        <v>27</v>
      </c>
      <c r="AE73" s="19">
        <v>28</v>
      </c>
      <c r="AF73" s="18">
        <v>29</v>
      </c>
      <c r="AG73" s="19">
        <v>30</v>
      </c>
    </row>
    <row r="74" spans="1:33" x14ac:dyDescent="0.3">
      <c r="A74" s="16">
        <v>1.8</v>
      </c>
      <c r="B74" s="4" t="s">
        <v>2</v>
      </c>
      <c r="C74" s="2">
        <v>100</v>
      </c>
      <c r="D74" s="2">
        <v>100.5</v>
      </c>
      <c r="E74" s="2">
        <v>100.8</v>
      </c>
      <c r="F74" s="2">
        <v>99.8</v>
      </c>
      <c r="G74" s="2">
        <v>100</v>
      </c>
      <c r="H74" s="2">
        <v>100</v>
      </c>
      <c r="I74" s="2">
        <v>100.3</v>
      </c>
      <c r="J74" s="2">
        <v>98.6</v>
      </c>
      <c r="K74" s="2">
        <v>97.8</v>
      </c>
      <c r="L74" s="2">
        <v>98.2</v>
      </c>
      <c r="M74" s="2">
        <v>94</v>
      </c>
      <c r="N74" s="2">
        <v>92.4</v>
      </c>
      <c r="O74" s="2">
        <v>91.4</v>
      </c>
      <c r="P74" s="2">
        <v>89.2</v>
      </c>
      <c r="Q74" s="2">
        <v>90.9</v>
      </c>
      <c r="R74" s="2">
        <v>86</v>
      </c>
      <c r="S74" s="2">
        <v>84</v>
      </c>
      <c r="T74" s="2">
        <v>81.5</v>
      </c>
      <c r="U74" s="2">
        <v>83.2</v>
      </c>
      <c r="V74" s="2">
        <v>78</v>
      </c>
      <c r="W74" s="2">
        <v>76.900000000000006</v>
      </c>
      <c r="X74" s="2">
        <v>71.3</v>
      </c>
      <c r="Y74" s="2">
        <v>65.3</v>
      </c>
      <c r="Z74" s="2">
        <v>62</v>
      </c>
      <c r="AA74" s="2">
        <v>57.1</v>
      </c>
      <c r="AB74" s="2">
        <v>55.7</v>
      </c>
      <c r="AC74" s="2">
        <v>48</v>
      </c>
      <c r="AD74" s="2">
        <v>46.4</v>
      </c>
      <c r="AE74" s="2">
        <v>41.8</v>
      </c>
      <c r="AF74" s="2">
        <v>37.6</v>
      </c>
      <c r="AG74" s="2">
        <v>35.6</v>
      </c>
    </row>
    <row r="75" spans="1:33" x14ac:dyDescent="0.3">
      <c r="A75" s="17"/>
      <c r="B75" s="5" t="s">
        <v>3</v>
      </c>
      <c r="C75" s="2">
        <v>42.4</v>
      </c>
      <c r="D75" s="2">
        <v>45.5</v>
      </c>
      <c r="E75" s="2">
        <v>46.4</v>
      </c>
      <c r="F75" s="2">
        <v>39.799999999999997</v>
      </c>
      <c r="G75" s="2">
        <v>45.2</v>
      </c>
      <c r="H75" s="2">
        <v>47.5</v>
      </c>
      <c r="I75" s="2">
        <v>50.7</v>
      </c>
      <c r="J75" s="2">
        <v>49</v>
      </c>
      <c r="K75" s="2">
        <v>51.3</v>
      </c>
      <c r="L75" s="2">
        <v>53.5</v>
      </c>
      <c r="M75" s="2">
        <v>42.7</v>
      </c>
      <c r="N75" s="2">
        <v>43.4</v>
      </c>
      <c r="O75" s="2">
        <v>43.6</v>
      </c>
      <c r="P75" s="2">
        <v>45.2</v>
      </c>
      <c r="Q75" s="2">
        <v>48.5</v>
      </c>
      <c r="R75" s="2">
        <v>47</v>
      </c>
      <c r="S75" s="2">
        <v>46</v>
      </c>
      <c r="T75" s="2">
        <v>39.700000000000003</v>
      </c>
      <c r="U75" s="2">
        <v>41.8</v>
      </c>
      <c r="V75" s="2">
        <v>38</v>
      </c>
      <c r="W75" s="2">
        <v>43.4</v>
      </c>
      <c r="X75" s="2">
        <v>45</v>
      </c>
      <c r="Y75" s="2">
        <v>44.8</v>
      </c>
      <c r="Z75" s="2">
        <v>45</v>
      </c>
      <c r="AA75" s="2">
        <v>41.5</v>
      </c>
      <c r="AB75" s="2">
        <v>44.5</v>
      </c>
      <c r="AC75" s="2">
        <v>44.5</v>
      </c>
      <c r="AD75" s="2">
        <v>45</v>
      </c>
      <c r="AE75" s="2">
        <v>43.3</v>
      </c>
      <c r="AF75" s="2">
        <v>43.5</v>
      </c>
      <c r="AG75" s="2">
        <v>44</v>
      </c>
    </row>
    <row r="76" spans="1:33" x14ac:dyDescent="0.3">
      <c r="A76" s="17"/>
      <c r="B76" s="5" t="s">
        <v>4</v>
      </c>
      <c r="C76" s="2">
        <f>C74/1.8</f>
        <v>55.555555555555557</v>
      </c>
      <c r="D76" s="2">
        <f t="shared" ref="D76:AG76" si="40">D74/1.8</f>
        <v>55.833333333333329</v>
      </c>
      <c r="E76" s="2">
        <f t="shared" si="40"/>
        <v>56</v>
      </c>
      <c r="F76" s="2">
        <f t="shared" si="40"/>
        <v>55.444444444444443</v>
      </c>
      <c r="G76" s="2">
        <f t="shared" si="40"/>
        <v>55.555555555555557</v>
      </c>
      <c r="H76" s="2">
        <f t="shared" si="40"/>
        <v>55.555555555555557</v>
      </c>
      <c r="I76" s="2">
        <f t="shared" si="40"/>
        <v>55.722222222222221</v>
      </c>
      <c r="J76" s="2">
        <f t="shared" si="40"/>
        <v>54.777777777777771</v>
      </c>
      <c r="K76" s="2">
        <f t="shared" si="40"/>
        <v>54.333333333333329</v>
      </c>
      <c r="L76" s="2">
        <f t="shared" si="40"/>
        <v>54.555555555555557</v>
      </c>
      <c r="M76" s="2">
        <f t="shared" si="40"/>
        <v>52.222222222222221</v>
      </c>
      <c r="N76" s="2">
        <f t="shared" si="40"/>
        <v>51.333333333333336</v>
      </c>
      <c r="O76" s="2">
        <f t="shared" si="40"/>
        <v>50.777777777777779</v>
      </c>
      <c r="P76" s="2">
        <f t="shared" si="40"/>
        <v>49.555555555555557</v>
      </c>
      <c r="Q76" s="2">
        <f t="shared" si="40"/>
        <v>50.5</v>
      </c>
      <c r="R76" s="2">
        <f t="shared" si="40"/>
        <v>47.777777777777779</v>
      </c>
      <c r="S76" s="2">
        <f t="shared" si="40"/>
        <v>46.666666666666664</v>
      </c>
      <c r="T76" s="2">
        <f t="shared" si="40"/>
        <v>45.277777777777779</v>
      </c>
      <c r="U76" s="2">
        <f t="shared" si="40"/>
        <v>46.222222222222221</v>
      </c>
      <c r="V76" s="2">
        <f t="shared" si="40"/>
        <v>43.333333333333336</v>
      </c>
      <c r="W76" s="2">
        <f t="shared" si="40"/>
        <v>42.722222222222221</v>
      </c>
      <c r="X76" s="2">
        <f t="shared" si="40"/>
        <v>39.611111111111107</v>
      </c>
      <c r="Y76" s="2">
        <f t="shared" si="40"/>
        <v>36.277777777777779</v>
      </c>
      <c r="Z76" s="2">
        <f t="shared" si="40"/>
        <v>34.444444444444443</v>
      </c>
      <c r="AA76" s="2">
        <f t="shared" si="40"/>
        <v>31.722222222222221</v>
      </c>
      <c r="AB76" s="2">
        <f t="shared" si="40"/>
        <v>30.944444444444446</v>
      </c>
      <c r="AC76" s="2">
        <f t="shared" si="40"/>
        <v>26.666666666666664</v>
      </c>
      <c r="AD76" s="2">
        <f t="shared" si="40"/>
        <v>25.777777777777775</v>
      </c>
      <c r="AE76" s="2">
        <f t="shared" si="40"/>
        <v>23.222222222222221</v>
      </c>
      <c r="AF76" s="2">
        <f t="shared" si="40"/>
        <v>20.888888888888889</v>
      </c>
      <c r="AG76" s="2">
        <f t="shared" si="40"/>
        <v>19.777777777777779</v>
      </c>
    </row>
    <row r="77" spans="1:33" x14ac:dyDescent="0.3">
      <c r="A77" s="17"/>
      <c r="B77" s="5" t="s">
        <v>5</v>
      </c>
      <c r="C77" s="2">
        <f>C75/(1.8*1.8)</f>
        <v>13.086419753086419</v>
      </c>
      <c r="D77" s="2">
        <f t="shared" ref="D77:AG77" si="41">D75/(1.8*1.8)</f>
        <v>14.043209876543209</v>
      </c>
      <c r="E77" s="2">
        <f t="shared" si="41"/>
        <v>14.320987654320986</v>
      </c>
      <c r="F77" s="2">
        <f t="shared" si="41"/>
        <v>12.283950617283949</v>
      </c>
      <c r="G77" s="2">
        <f t="shared" si="41"/>
        <v>13.950617283950617</v>
      </c>
      <c r="H77" s="2">
        <f t="shared" si="41"/>
        <v>14.660493827160494</v>
      </c>
      <c r="I77" s="2">
        <f t="shared" si="41"/>
        <v>15.648148148148149</v>
      </c>
      <c r="J77" s="2">
        <f t="shared" si="41"/>
        <v>15.123456790123456</v>
      </c>
      <c r="K77" s="2">
        <f t="shared" si="41"/>
        <v>15.833333333333332</v>
      </c>
      <c r="L77" s="2">
        <f t="shared" si="41"/>
        <v>16.512345679012345</v>
      </c>
      <c r="M77" s="2">
        <f t="shared" si="41"/>
        <v>13.179012345679013</v>
      </c>
      <c r="N77" s="2">
        <f t="shared" si="41"/>
        <v>13.39506172839506</v>
      </c>
      <c r="O77" s="2">
        <f t="shared" si="41"/>
        <v>13.456790123456789</v>
      </c>
      <c r="P77" s="2">
        <f t="shared" si="41"/>
        <v>13.950617283950617</v>
      </c>
      <c r="Q77" s="2">
        <f t="shared" si="41"/>
        <v>14.969135802469134</v>
      </c>
      <c r="R77" s="2">
        <f t="shared" si="41"/>
        <v>14.506172839506172</v>
      </c>
      <c r="S77" s="2">
        <f t="shared" si="41"/>
        <v>14.19753086419753</v>
      </c>
      <c r="T77" s="2">
        <f t="shared" si="41"/>
        <v>12.253086419753087</v>
      </c>
      <c r="U77" s="2">
        <f t="shared" si="41"/>
        <v>12.901234567901232</v>
      </c>
      <c r="V77" s="2">
        <f t="shared" si="41"/>
        <v>11.728395061728394</v>
      </c>
      <c r="W77" s="2">
        <f t="shared" si="41"/>
        <v>13.39506172839506</v>
      </c>
      <c r="X77" s="2">
        <f t="shared" si="41"/>
        <v>13.888888888888888</v>
      </c>
      <c r="Y77" s="2">
        <f t="shared" si="41"/>
        <v>13.827160493827158</v>
      </c>
      <c r="Z77" s="2">
        <f t="shared" si="41"/>
        <v>13.888888888888888</v>
      </c>
      <c r="AA77" s="2">
        <f t="shared" si="41"/>
        <v>12.808641975308641</v>
      </c>
      <c r="AB77" s="2">
        <f t="shared" si="41"/>
        <v>13.734567901234566</v>
      </c>
      <c r="AC77" s="2">
        <f t="shared" si="41"/>
        <v>13.734567901234566</v>
      </c>
      <c r="AD77" s="2">
        <f t="shared" si="41"/>
        <v>13.888888888888888</v>
      </c>
      <c r="AE77" s="2">
        <f t="shared" si="41"/>
        <v>13.364197530864196</v>
      </c>
      <c r="AF77" s="2">
        <f t="shared" si="41"/>
        <v>13.425925925925926</v>
      </c>
      <c r="AG77" s="2">
        <f t="shared" si="41"/>
        <v>13.580246913580247</v>
      </c>
    </row>
    <row r="78" spans="1:33" x14ac:dyDescent="0.3">
      <c r="A78" s="17"/>
      <c r="B78" s="5" t="s">
        <v>6</v>
      </c>
      <c r="C78" s="2">
        <f>SQRT((C76)^2-((C77)^2))</f>
        <v>53.99227140186315</v>
      </c>
      <c r="D78" s="2">
        <f t="shared" ref="D78:AG78" si="42">SQRT((D76)^2-((D77)^2))</f>
        <v>54.038406411315179</v>
      </c>
      <c r="E78" s="2">
        <f t="shared" si="42"/>
        <v>54.137873181394795</v>
      </c>
      <c r="F78" s="2">
        <f t="shared" si="42"/>
        <v>54.066542121585833</v>
      </c>
      <c r="G78" s="2">
        <f t="shared" si="42"/>
        <v>53.775459370266269</v>
      </c>
      <c r="H78" s="2">
        <f t="shared" si="42"/>
        <v>53.586282515492798</v>
      </c>
      <c r="I78" s="2">
        <f t="shared" si="42"/>
        <v>53.47991687462055</v>
      </c>
      <c r="J78" s="2">
        <f t="shared" si="42"/>
        <v>52.648703621161204</v>
      </c>
      <c r="K78" s="2">
        <f t="shared" si="42"/>
        <v>51.975154320758548</v>
      </c>
      <c r="L78" s="2">
        <f t="shared" si="42"/>
        <v>51.996644912456723</v>
      </c>
      <c r="M78" s="2">
        <f t="shared" si="42"/>
        <v>50.531911970749732</v>
      </c>
      <c r="N78" s="2">
        <f t="shared" si="42"/>
        <v>49.554852763413564</v>
      </c>
      <c r="O78" s="2">
        <f t="shared" si="42"/>
        <v>48.962204971004105</v>
      </c>
      <c r="P78" s="2">
        <f t="shared" si="42"/>
        <v>47.55137604545731</v>
      </c>
      <c r="Q78" s="2">
        <f t="shared" si="42"/>
        <v>48.230436171853526</v>
      </c>
      <c r="R78" s="2">
        <f t="shared" si="42"/>
        <v>45.522379100098547</v>
      </c>
      <c r="S78" s="2">
        <f t="shared" si="42"/>
        <v>44.454559891398496</v>
      </c>
      <c r="T78" s="2">
        <f t="shared" si="42"/>
        <v>43.588290098189098</v>
      </c>
      <c r="U78" s="2">
        <f t="shared" si="42"/>
        <v>44.385267530842754</v>
      </c>
      <c r="V78" s="2">
        <f t="shared" si="42"/>
        <v>41.715974482850129</v>
      </c>
      <c r="W78" s="2">
        <f t="shared" si="42"/>
        <v>40.567974966683067</v>
      </c>
      <c r="X78" s="2">
        <f t="shared" si="42"/>
        <v>37.096346031501383</v>
      </c>
      <c r="Y78" s="2">
        <f t="shared" si="42"/>
        <v>33.539332032283717</v>
      </c>
      <c r="Z78" s="2">
        <f t="shared" si="42"/>
        <v>31.520128783342852</v>
      </c>
      <c r="AA78" s="2">
        <f t="shared" si="42"/>
        <v>29.021338243857929</v>
      </c>
      <c r="AB78" s="2">
        <f t="shared" si="42"/>
        <v>27.729411940062594</v>
      </c>
      <c r="AC78" s="2">
        <f t="shared" si="42"/>
        <v>22.857662953099297</v>
      </c>
      <c r="AD78" s="2">
        <f t="shared" si="42"/>
        <v>21.716182735291959</v>
      </c>
      <c r="AE78" s="2">
        <f t="shared" si="42"/>
        <v>18.991309309637263</v>
      </c>
      <c r="AF78" s="2">
        <f t="shared" si="42"/>
        <v>16.002818253167025</v>
      </c>
      <c r="AG78" s="2">
        <f t="shared" si="42"/>
        <v>14.378365261508511</v>
      </c>
    </row>
    <row r="79" spans="1:33" x14ac:dyDescent="0.3">
      <c r="A79" s="17"/>
      <c r="B79" s="5" t="s">
        <v>7</v>
      </c>
      <c r="C79" s="2">
        <f>C78/(2*3.14*50)</f>
        <v>0.17194990892313106</v>
      </c>
      <c r="D79" s="2">
        <f t="shared" ref="D79:AG79" si="43">D78/(2*3.14*50)</f>
        <v>0.17209683570482542</v>
      </c>
      <c r="E79" s="2">
        <f t="shared" si="43"/>
        <v>0.17241360885794521</v>
      </c>
      <c r="F79" s="2">
        <f t="shared" si="43"/>
        <v>0.17218643987766188</v>
      </c>
      <c r="G79" s="2">
        <f t="shared" si="43"/>
        <v>0.17125942474607092</v>
      </c>
      <c r="H79" s="2">
        <f t="shared" si="43"/>
        <v>0.17065695068628278</v>
      </c>
      <c r="I79" s="2">
        <f t="shared" si="43"/>
        <v>0.17031820660707181</v>
      </c>
      <c r="J79" s="2">
        <f t="shared" si="43"/>
        <v>0.16767103064064079</v>
      </c>
      <c r="K79" s="2">
        <f t="shared" si="43"/>
        <v>0.16552596917439028</v>
      </c>
      <c r="L79" s="2">
        <f t="shared" si="43"/>
        <v>0.16559441054922525</v>
      </c>
      <c r="M79" s="2">
        <f t="shared" si="43"/>
        <v>0.1609296559578017</v>
      </c>
      <c r="N79" s="2">
        <f t="shared" si="43"/>
        <v>0.15781800243125338</v>
      </c>
      <c r="O79" s="2">
        <f t="shared" si="43"/>
        <v>0.15593058907963092</v>
      </c>
      <c r="P79" s="2">
        <f t="shared" si="43"/>
        <v>0.15143750332948189</v>
      </c>
      <c r="Q79" s="2">
        <f t="shared" si="43"/>
        <v>0.15360011519698574</v>
      </c>
      <c r="R79" s="2">
        <f t="shared" si="43"/>
        <v>0.14497572961814825</v>
      </c>
      <c r="S79" s="2">
        <f t="shared" si="43"/>
        <v>0.1415750315012691</v>
      </c>
      <c r="T79" s="2">
        <f t="shared" si="43"/>
        <v>0.13881621050378692</v>
      </c>
      <c r="U79" s="2">
        <f t="shared" si="43"/>
        <v>0.14135435519376674</v>
      </c>
      <c r="V79" s="2">
        <f t="shared" si="43"/>
        <v>0.13285342191990487</v>
      </c>
      <c r="W79" s="2">
        <f t="shared" si="43"/>
        <v>0.12919737250536009</v>
      </c>
      <c r="X79" s="2">
        <f t="shared" si="43"/>
        <v>0.11814122939968594</v>
      </c>
      <c r="Y79" s="2">
        <f t="shared" si="43"/>
        <v>0.10681315933848318</v>
      </c>
      <c r="Z79" s="2">
        <f t="shared" si="43"/>
        <v>0.1003825757431301</v>
      </c>
      <c r="AA79" s="2">
        <f t="shared" si="43"/>
        <v>9.2424644088719518E-2</v>
      </c>
      <c r="AB79" s="2">
        <f t="shared" si="43"/>
        <v>8.8310229108479604E-2</v>
      </c>
      <c r="AC79" s="2">
        <f t="shared" si="43"/>
        <v>7.2795104946176109E-2</v>
      </c>
      <c r="AD79" s="2">
        <f t="shared" si="43"/>
        <v>6.915981762831834E-2</v>
      </c>
      <c r="AE79" s="2">
        <f t="shared" si="43"/>
        <v>6.0481876782284276E-2</v>
      </c>
      <c r="AF79" s="2">
        <f t="shared" si="43"/>
        <v>5.0964389341296254E-2</v>
      </c>
      <c r="AG79" s="2">
        <f t="shared" si="43"/>
        <v>4.5790972170409269E-2</v>
      </c>
    </row>
    <row r="80" spans="1:33" x14ac:dyDescent="0.3">
      <c r="A80" s="3"/>
      <c r="B80" s="5" t="s">
        <v>8</v>
      </c>
      <c r="C80" s="2">
        <f>C79*1.8</f>
        <v>0.3095098360616359</v>
      </c>
      <c r="D80" s="2">
        <f t="shared" ref="D80:AG80" si="44">D79*1.8</f>
        <v>0.3097743042686858</v>
      </c>
      <c r="E80" s="2">
        <f t="shared" si="44"/>
        <v>0.31034449594430141</v>
      </c>
      <c r="F80" s="2">
        <f t="shared" si="44"/>
        <v>0.30993559177979141</v>
      </c>
      <c r="G80" s="2">
        <f t="shared" si="44"/>
        <v>0.30826696454292768</v>
      </c>
      <c r="H80" s="2">
        <f t="shared" si="44"/>
        <v>0.30718251123530904</v>
      </c>
      <c r="I80" s="2">
        <f t="shared" si="44"/>
        <v>0.30657277189272925</v>
      </c>
      <c r="J80" s="2">
        <f t="shared" si="44"/>
        <v>0.30180785515315345</v>
      </c>
      <c r="K80" s="2">
        <f t="shared" si="44"/>
        <v>0.29794674451390252</v>
      </c>
      <c r="L80" s="2">
        <f t="shared" si="44"/>
        <v>0.29806993898860545</v>
      </c>
      <c r="M80" s="2">
        <f t="shared" si="44"/>
        <v>0.28967338072404308</v>
      </c>
      <c r="N80" s="2">
        <f t="shared" si="44"/>
        <v>0.28407240437625608</v>
      </c>
      <c r="O80" s="2">
        <f t="shared" si="44"/>
        <v>0.28067506034333567</v>
      </c>
      <c r="P80" s="2">
        <f t="shared" si="44"/>
        <v>0.27258750599306741</v>
      </c>
      <c r="Q80" s="2">
        <f t="shared" si="44"/>
        <v>0.27648020735457435</v>
      </c>
      <c r="R80" s="2">
        <f t="shared" si="44"/>
        <v>0.26095631331266689</v>
      </c>
      <c r="S80" s="2">
        <f t="shared" si="44"/>
        <v>0.2548350567022844</v>
      </c>
      <c r="T80" s="2">
        <f t="shared" si="44"/>
        <v>0.24986917890681648</v>
      </c>
      <c r="U80" s="2">
        <f t="shared" si="44"/>
        <v>0.25443783934878011</v>
      </c>
      <c r="V80" s="2">
        <f t="shared" si="44"/>
        <v>0.23913615945582878</v>
      </c>
      <c r="W80" s="2">
        <f t="shared" si="44"/>
        <v>0.23255527050964817</v>
      </c>
      <c r="X80" s="2">
        <f t="shared" si="44"/>
        <v>0.2126542129194347</v>
      </c>
      <c r="Y80" s="2">
        <f t="shared" si="44"/>
        <v>0.19226368680926972</v>
      </c>
      <c r="Z80" s="2">
        <f t="shared" si="44"/>
        <v>0.18068863633763418</v>
      </c>
      <c r="AA80" s="2">
        <f t="shared" si="44"/>
        <v>0.16636435935969512</v>
      </c>
      <c r="AB80" s="2">
        <f t="shared" si="44"/>
        <v>0.15895841239526329</v>
      </c>
      <c r="AC80" s="2">
        <f t="shared" si="44"/>
        <v>0.13103118890311699</v>
      </c>
      <c r="AD80" s="2">
        <f t="shared" si="44"/>
        <v>0.12448767173097301</v>
      </c>
      <c r="AE80" s="2">
        <f t="shared" si="44"/>
        <v>0.1088673782081117</v>
      </c>
      <c r="AF80" s="2">
        <f t="shared" si="44"/>
        <v>9.1735900814333263E-2</v>
      </c>
      <c r="AG80" s="2">
        <f t="shared" si="44"/>
        <v>8.242374990673669E-2</v>
      </c>
    </row>
    <row r="81" spans="1:33" ht="15" thickBot="1" x14ac:dyDescent="0.35"/>
    <row r="82" spans="1:33" ht="15" thickBot="1" x14ac:dyDescent="0.35">
      <c r="A82" s="11" t="s">
        <v>0</v>
      </c>
      <c r="B82" s="9" t="s">
        <v>1</v>
      </c>
      <c r="C82" s="18">
        <v>0</v>
      </c>
      <c r="D82" s="18">
        <v>1</v>
      </c>
      <c r="E82" s="18">
        <v>2</v>
      </c>
      <c r="F82" s="18">
        <v>3</v>
      </c>
      <c r="G82" s="18">
        <v>4</v>
      </c>
      <c r="H82" s="18">
        <v>5</v>
      </c>
      <c r="I82" s="19">
        <v>6</v>
      </c>
      <c r="J82" s="18">
        <v>7</v>
      </c>
      <c r="K82" s="19">
        <v>8</v>
      </c>
      <c r="L82" s="18">
        <v>9</v>
      </c>
      <c r="M82" s="19">
        <v>10</v>
      </c>
      <c r="N82" s="18">
        <v>11</v>
      </c>
      <c r="O82" s="19">
        <v>12</v>
      </c>
      <c r="P82" s="18">
        <v>13</v>
      </c>
      <c r="Q82" s="19">
        <v>14</v>
      </c>
      <c r="R82" s="18">
        <v>15</v>
      </c>
      <c r="S82" s="19">
        <v>16</v>
      </c>
      <c r="T82" s="18">
        <v>17</v>
      </c>
      <c r="U82" s="19">
        <v>18</v>
      </c>
      <c r="V82" s="18">
        <v>19</v>
      </c>
      <c r="W82" s="19">
        <v>20</v>
      </c>
      <c r="X82" s="18">
        <v>21</v>
      </c>
      <c r="Y82" s="19">
        <v>22</v>
      </c>
      <c r="Z82" s="18">
        <v>23</v>
      </c>
      <c r="AA82" s="19">
        <v>24</v>
      </c>
      <c r="AB82" s="18">
        <v>25</v>
      </c>
      <c r="AC82" s="19">
        <v>26</v>
      </c>
      <c r="AD82" s="18">
        <v>27</v>
      </c>
      <c r="AE82" s="19">
        <v>28</v>
      </c>
      <c r="AF82" s="18">
        <v>29</v>
      </c>
      <c r="AG82" s="19">
        <v>30</v>
      </c>
    </row>
    <row r="83" spans="1:33" x14ac:dyDescent="0.3">
      <c r="A83" s="16">
        <v>2</v>
      </c>
      <c r="B83" s="4" t="s">
        <v>2</v>
      </c>
      <c r="C83" s="2">
        <v>103.2</v>
      </c>
      <c r="D83" s="2">
        <v>103.6</v>
      </c>
      <c r="E83" s="2">
        <v>104.4</v>
      </c>
      <c r="F83" s="2">
        <v>102.8</v>
      </c>
      <c r="G83" s="2">
        <v>103.4</v>
      </c>
      <c r="H83" s="2">
        <v>103.6</v>
      </c>
      <c r="I83" s="2">
        <v>103.8</v>
      </c>
      <c r="J83" s="2">
        <v>102.4</v>
      </c>
      <c r="K83" s="2">
        <v>101.5</v>
      </c>
      <c r="L83" s="2">
        <v>101.8</v>
      </c>
      <c r="M83" s="2">
        <v>97.8</v>
      </c>
      <c r="N83" s="2">
        <v>95.9</v>
      </c>
      <c r="O83" s="2">
        <v>95.4</v>
      </c>
      <c r="P83" s="2">
        <v>93</v>
      </c>
      <c r="Q83" s="2">
        <v>94.8</v>
      </c>
      <c r="R83" s="2">
        <v>89.9</v>
      </c>
      <c r="S83" s="2">
        <v>88.1</v>
      </c>
      <c r="T83" s="2">
        <v>85.6</v>
      </c>
      <c r="U83" s="2">
        <v>87.3</v>
      </c>
      <c r="V83" s="2">
        <v>82.2</v>
      </c>
      <c r="W83" s="2">
        <v>81.5</v>
      </c>
      <c r="X83" s="2">
        <v>75.8</v>
      </c>
      <c r="Y83" s="2">
        <v>70</v>
      </c>
      <c r="Z83" s="2">
        <v>67.2</v>
      </c>
      <c r="AA83" s="2">
        <v>61.8</v>
      </c>
      <c r="AB83" s="2">
        <v>60.4</v>
      </c>
      <c r="AC83" s="2">
        <v>52.8</v>
      </c>
      <c r="AD83" s="2">
        <v>51</v>
      </c>
      <c r="AE83" s="2">
        <v>46.4</v>
      </c>
      <c r="AF83" s="2">
        <v>42.1</v>
      </c>
      <c r="AG83" s="2">
        <v>40</v>
      </c>
    </row>
    <row r="84" spans="1:33" x14ac:dyDescent="0.3">
      <c r="A84" s="17"/>
      <c r="B84" s="5" t="s">
        <v>3</v>
      </c>
      <c r="C84" s="2">
        <v>53.3</v>
      </c>
      <c r="D84" s="2">
        <v>56.7</v>
      </c>
      <c r="E84" s="2">
        <v>59.7</v>
      </c>
      <c r="F84" s="2">
        <v>51.1</v>
      </c>
      <c r="G84" s="2">
        <v>55</v>
      </c>
      <c r="H84" s="2">
        <v>58.6</v>
      </c>
      <c r="I84" s="2">
        <v>63.7</v>
      </c>
      <c r="J84" s="2">
        <v>61.3</v>
      </c>
      <c r="K84" s="2">
        <v>63.4</v>
      </c>
      <c r="L84" s="2">
        <v>65.5</v>
      </c>
      <c r="M84" s="2">
        <v>54</v>
      </c>
      <c r="N84" s="2">
        <v>53.9</v>
      </c>
      <c r="O84" s="2">
        <v>55.4</v>
      </c>
      <c r="P84" s="2">
        <v>56</v>
      </c>
      <c r="Q84" s="2">
        <v>59.4</v>
      </c>
      <c r="R84" s="2">
        <v>57.5</v>
      </c>
      <c r="S84" s="2">
        <v>57.6</v>
      </c>
      <c r="T84" s="2">
        <v>50</v>
      </c>
      <c r="U84" s="2">
        <v>52.5</v>
      </c>
      <c r="V84" s="2">
        <v>48.3</v>
      </c>
      <c r="W84" s="2">
        <v>54.5</v>
      </c>
      <c r="X84" s="2">
        <v>55.8</v>
      </c>
      <c r="Y84" s="2">
        <v>56.6</v>
      </c>
      <c r="Z84" s="2">
        <v>56.7</v>
      </c>
      <c r="AA84" s="2">
        <v>52.2</v>
      </c>
      <c r="AB84" s="2">
        <v>56</v>
      </c>
      <c r="AC84" s="2">
        <v>56</v>
      </c>
      <c r="AD84" s="2">
        <v>56.4</v>
      </c>
      <c r="AE84" s="2">
        <v>54.3</v>
      </c>
      <c r="AF84" s="2">
        <v>54.2</v>
      </c>
      <c r="AG84" s="2">
        <v>55.4</v>
      </c>
    </row>
    <row r="85" spans="1:33" x14ac:dyDescent="0.3">
      <c r="A85" s="17"/>
      <c r="B85" s="5" t="s">
        <v>4</v>
      </c>
      <c r="C85" s="2">
        <f>C83/2</f>
        <v>51.6</v>
      </c>
      <c r="D85" s="2">
        <f t="shared" ref="D85:AG85" si="45">D83/2</f>
        <v>51.8</v>
      </c>
      <c r="E85" s="2">
        <f t="shared" si="45"/>
        <v>52.2</v>
      </c>
      <c r="F85" s="2">
        <f t="shared" si="45"/>
        <v>51.4</v>
      </c>
      <c r="G85" s="2">
        <f t="shared" si="45"/>
        <v>51.7</v>
      </c>
      <c r="H85" s="2">
        <f t="shared" si="45"/>
        <v>51.8</v>
      </c>
      <c r="I85" s="2">
        <f t="shared" si="45"/>
        <v>51.9</v>
      </c>
      <c r="J85" s="2">
        <f t="shared" si="45"/>
        <v>51.2</v>
      </c>
      <c r="K85" s="2">
        <f t="shared" si="45"/>
        <v>50.75</v>
      </c>
      <c r="L85" s="2">
        <f t="shared" si="45"/>
        <v>50.9</v>
      </c>
      <c r="M85" s="2">
        <f t="shared" si="45"/>
        <v>48.9</v>
      </c>
      <c r="N85" s="2">
        <f t="shared" si="45"/>
        <v>47.95</v>
      </c>
      <c r="O85" s="2">
        <f t="shared" si="45"/>
        <v>47.7</v>
      </c>
      <c r="P85" s="2">
        <f t="shared" si="45"/>
        <v>46.5</v>
      </c>
      <c r="Q85" s="2">
        <f t="shared" si="45"/>
        <v>47.4</v>
      </c>
      <c r="R85" s="2">
        <f t="shared" si="45"/>
        <v>44.95</v>
      </c>
      <c r="S85" s="2">
        <f t="shared" si="45"/>
        <v>44.05</v>
      </c>
      <c r="T85" s="2">
        <f t="shared" si="45"/>
        <v>42.8</v>
      </c>
      <c r="U85" s="2">
        <f t="shared" si="45"/>
        <v>43.65</v>
      </c>
      <c r="V85" s="2">
        <f t="shared" si="45"/>
        <v>41.1</v>
      </c>
      <c r="W85" s="2">
        <f t="shared" si="45"/>
        <v>40.75</v>
      </c>
      <c r="X85" s="2">
        <f t="shared" si="45"/>
        <v>37.9</v>
      </c>
      <c r="Y85" s="2">
        <f t="shared" si="45"/>
        <v>35</v>
      </c>
      <c r="Z85" s="2">
        <f t="shared" si="45"/>
        <v>33.6</v>
      </c>
      <c r="AA85" s="2">
        <f t="shared" si="45"/>
        <v>30.9</v>
      </c>
      <c r="AB85" s="2">
        <f t="shared" si="45"/>
        <v>30.2</v>
      </c>
      <c r="AC85" s="2">
        <f t="shared" si="45"/>
        <v>26.4</v>
      </c>
      <c r="AD85" s="2">
        <f t="shared" si="45"/>
        <v>25.5</v>
      </c>
      <c r="AE85" s="2">
        <f t="shared" si="45"/>
        <v>23.2</v>
      </c>
      <c r="AF85" s="2">
        <f t="shared" si="45"/>
        <v>21.05</v>
      </c>
      <c r="AG85" s="2">
        <f t="shared" si="45"/>
        <v>20</v>
      </c>
    </row>
    <row r="86" spans="1:33" x14ac:dyDescent="0.3">
      <c r="A86" s="17"/>
      <c r="B86" s="5" t="s">
        <v>5</v>
      </c>
      <c r="C86" s="2">
        <f>C84/(2*2)</f>
        <v>13.324999999999999</v>
      </c>
      <c r="D86" s="2">
        <f t="shared" ref="D86:AG86" si="46">D84/(2*2)</f>
        <v>14.175000000000001</v>
      </c>
      <c r="E86" s="2">
        <f t="shared" si="46"/>
        <v>14.925000000000001</v>
      </c>
      <c r="F86" s="2">
        <f t="shared" si="46"/>
        <v>12.775</v>
      </c>
      <c r="G86" s="2">
        <f t="shared" si="46"/>
        <v>13.75</v>
      </c>
      <c r="H86" s="2">
        <f t="shared" si="46"/>
        <v>14.65</v>
      </c>
      <c r="I86" s="2">
        <f t="shared" si="46"/>
        <v>15.925000000000001</v>
      </c>
      <c r="J86" s="2">
        <f t="shared" si="46"/>
        <v>15.324999999999999</v>
      </c>
      <c r="K86" s="2">
        <f t="shared" si="46"/>
        <v>15.85</v>
      </c>
      <c r="L86" s="2">
        <f t="shared" si="46"/>
        <v>16.375</v>
      </c>
      <c r="M86" s="2">
        <f t="shared" si="46"/>
        <v>13.5</v>
      </c>
      <c r="N86" s="2">
        <f t="shared" si="46"/>
        <v>13.475</v>
      </c>
      <c r="O86" s="2">
        <f t="shared" si="46"/>
        <v>13.85</v>
      </c>
      <c r="P86" s="2">
        <f t="shared" si="46"/>
        <v>14</v>
      </c>
      <c r="Q86" s="2">
        <f t="shared" si="46"/>
        <v>14.85</v>
      </c>
      <c r="R86" s="2">
        <f t="shared" si="46"/>
        <v>14.375</v>
      </c>
      <c r="S86" s="2">
        <f t="shared" si="46"/>
        <v>14.4</v>
      </c>
      <c r="T86" s="2">
        <f t="shared" si="46"/>
        <v>12.5</v>
      </c>
      <c r="U86" s="2">
        <f t="shared" si="46"/>
        <v>13.125</v>
      </c>
      <c r="V86" s="2">
        <f t="shared" si="46"/>
        <v>12.074999999999999</v>
      </c>
      <c r="W86" s="2">
        <f t="shared" si="46"/>
        <v>13.625</v>
      </c>
      <c r="X86" s="2">
        <f t="shared" si="46"/>
        <v>13.95</v>
      </c>
      <c r="Y86" s="2">
        <f t="shared" si="46"/>
        <v>14.15</v>
      </c>
      <c r="Z86" s="2">
        <f t="shared" si="46"/>
        <v>14.175000000000001</v>
      </c>
      <c r="AA86" s="2">
        <f t="shared" si="46"/>
        <v>13.05</v>
      </c>
      <c r="AB86" s="2">
        <f t="shared" si="46"/>
        <v>14</v>
      </c>
      <c r="AC86" s="2">
        <f t="shared" si="46"/>
        <v>14</v>
      </c>
      <c r="AD86" s="2">
        <f t="shared" si="46"/>
        <v>14.1</v>
      </c>
      <c r="AE86" s="2">
        <f t="shared" si="46"/>
        <v>13.574999999999999</v>
      </c>
      <c r="AF86" s="2">
        <f t="shared" si="46"/>
        <v>13.55</v>
      </c>
      <c r="AG86" s="2">
        <f t="shared" si="46"/>
        <v>13.85</v>
      </c>
    </row>
    <row r="87" spans="1:33" x14ac:dyDescent="0.3">
      <c r="A87" s="17"/>
      <c r="B87" s="5" t="s">
        <v>6</v>
      </c>
      <c r="C87" s="2">
        <f>SQRT((C85)^2-((C86)^2))</f>
        <v>49.84981820428235</v>
      </c>
      <c r="D87" s="2">
        <f t="shared" ref="D87:AG87" si="47">SQRT((D85)^2-((D86)^2))</f>
        <v>49.8227796795803</v>
      </c>
      <c r="E87" s="2">
        <f t="shared" si="47"/>
        <v>50.020839407191083</v>
      </c>
      <c r="F87" s="2">
        <f t="shared" si="47"/>
        <v>49.78714065900953</v>
      </c>
      <c r="G87" s="2">
        <f t="shared" si="47"/>
        <v>49.838012600825088</v>
      </c>
      <c r="H87" s="2">
        <f t="shared" si="47"/>
        <v>49.685183908283967</v>
      </c>
      <c r="I87" s="2">
        <f t="shared" si="47"/>
        <v>49.396400425537074</v>
      </c>
      <c r="J87" s="2">
        <f t="shared" si="47"/>
        <v>48.852680325648464</v>
      </c>
      <c r="K87" s="2">
        <f t="shared" si="47"/>
        <v>48.211409438015814</v>
      </c>
      <c r="L87" s="2">
        <f t="shared" si="47"/>
        <v>48.194080290010724</v>
      </c>
      <c r="M87" s="2">
        <f t="shared" si="47"/>
        <v>46.999574466158734</v>
      </c>
      <c r="N87" s="2">
        <f t="shared" si="47"/>
        <v>46.017680026268167</v>
      </c>
      <c r="O87" s="2">
        <f t="shared" si="47"/>
        <v>45.645016157298059</v>
      </c>
      <c r="P87" s="2">
        <f t="shared" si="47"/>
        <v>44.34241761564202</v>
      </c>
      <c r="Q87" s="2">
        <f t="shared" si="47"/>
        <v>45.013747899947184</v>
      </c>
      <c r="R87" s="2">
        <f t="shared" si="47"/>
        <v>42.589457322205931</v>
      </c>
      <c r="S87" s="2">
        <f t="shared" si="47"/>
        <v>41.629827047442795</v>
      </c>
      <c r="T87" s="2">
        <f t="shared" si="47"/>
        <v>40.933971221956952</v>
      </c>
      <c r="U87" s="2">
        <f t="shared" si="47"/>
        <v>41.629999699735762</v>
      </c>
      <c r="V87" s="2">
        <f t="shared" si="47"/>
        <v>39.286185549121463</v>
      </c>
      <c r="W87" s="2">
        <f t="shared" si="47"/>
        <v>38.404711625007678</v>
      </c>
      <c r="X87" s="2">
        <f t="shared" si="47"/>
        <v>35.239289152875941</v>
      </c>
      <c r="Y87" s="2">
        <f t="shared" si="47"/>
        <v>32.012146132366695</v>
      </c>
      <c r="Z87" s="2">
        <f t="shared" si="47"/>
        <v>30.463574560448418</v>
      </c>
      <c r="AA87" s="2">
        <f t="shared" si="47"/>
        <v>28.009061033886873</v>
      </c>
      <c r="AB87" s="2">
        <f t="shared" si="47"/>
        <v>26.758923745173309</v>
      </c>
      <c r="AC87" s="2">
        <f t="shared" si="47"/>
        <v>22.382135733660448</v>
      </c>
      <c r="AD87" s="2">
        <f t="shared" si="47"/>
        <v>21.247117451550928</v>
      </c>
      <c r="AE87" s="2">
        <f t="shared" si="47"/>
        <v>18.813808094056878</v>
      </c>
      <c r="AF87" s="2">
        <f t="shared" si="47"/>
        <v>16.109003693587013</v>
      </c>
      <c r="AG87" s="2">
        <f t="shared" si="47"/>
        <v>14.428357494877925</v>
      </c>
    </row>
    <row r="88" spans="1:33" x14ac:dyDescent="0.3">
      <c r="A88" s="17"/>
      <c r="B88" s="5" t="s">
        <v>7</v>
      </c>
      <c r="C88" s="2">
        <f>C87/(2*3.14*50)</f>
        <v>0.15875738281618582</v>
      </c>
      <c r="D88" s="2">
        <f t="shared" ref="D88:AG88" si="48">D87/(2*3.14*50)</f>
        <v>0.15867127286490543</v>
      </c>
      <c r="E88" s="2">
        <f t="shared" si="48"/>
        <v>0.15930203632863402</v>
      </c>
      <c r="F88" s="2">
        <f t="shared" si="48"/>
        <v>0.1585577727993934</v>
      </c>
      <c r="G88" s="2">
        <f t="shared" si="48"/>
        <v>0.15871978535294615</v>
      </c>
      <c r="H88" s="2">
        <f t="shared" si="48"/>
        <v>0.15823306977160498</v>
      </c>
      <c r="I88" s="2">
        <f t="shared" si="48"/>
        <v>0.15731337715139196</v>
      </c>
      <c r="J88" s="2">
        <f t="shared" si="48"/>
        <v>0.15558178447658746</v>
      </c>
      <c r="K88" s="2">
        <f t="shared" si="48"/>
        <v>0.15353952050323508</v>
      </c>
      <c r="L88" s="2">
        <f t="shared" si="48"/>
        <v>0.15348433213379212</v>
      </c>
      <c r="M88" s="2">
        <f t="shared" si="48"/>
        <v>0.14968017345910425</v>
      </c>
      <c r="N88" s="2">
        <f t="shared" si="48"/>
        <v>0.14655312110276486</v>
      </c>
      <c r="O88" s="2">
        <f t="shared" si="48"/>
        <v>0.1453662934945798</v>
      </c>
      <c r="P88" s="2">
        <f t="shared" si="48"/>
        <v>0.14121789049567524</v>
      </c>
      <c r="Q88" s="2">
        <f t="shared" si="48"/>
        <v>0.14335588503167893</v>
      </c>
      <c r="R88" s="2">
        <f t="shared" si="48"/>
        <v>0.13563521440192972</v>
      </c>
      <c r="S88" s="2">
        <f t="shared" si="48"/>
        <v>0.13257906703007261</v>
      </c>
      <c r="T88" s="2">
        <f t="shared" si="48"/>
        <v>0.13036296567502215</v>
      </c>
      <c r="U88" s="2">
        <f t="shared" si="48"/>
        <v>0.13257961687813938</v>
      </c>
      <c r="V88" s="2">
        <f t="shared" si="48"/>
        <v>0.12511524060229764</v>
      </c>
      <c r="W88" s="2">
        <f t="shared" si="48"/>
        <v>0.12230799880575693</v>
      </c>
      <c r="X88" s="2">
        <f t="shared" si="48"/>
        <v>0.11222703551871319</v>
      </c>
      <c r="Y88" s="2">
        <f t="shared" si="48"/>
        <v>0.10194950997569011</v>
      </c>
      <c r="Z88" s="2">
        <f t="shared" si="48"/>
        <v>9.7017753377224264E-2</v>
      </c>
      <c r="AA88" s="2">
        <f t="shared" si="48"/>
        <v>8.920083131811106E-2</v>
      </c>
      <c r="AB88" s="2">
        <f t="shared" si="48"/>
        <v>8.5219502373163405E-2</v>
      </c>
      <c r="AC88" s="2">
        <f t="shared" si="48"/>
        <v>7.1280687049874031E-2</v>
      </c>
      <c r="AD88" s="2">
        <f t="shared" si="48"/>
        <v>6.7665979145066654E-2</v>
      </c>
      <c r="AE88" s="2">
        <f t="shared" si="48"/>
        <v>5.9916586286805344E-2</v>
      </c>
      <c r="AF88" s="2">
        <f t="shared" si="48"/>
        <v>5.1302559533716603E-2</v>
      </c>
      <c r="AG88" s="2">
        <f t="shared" si="48"/>
        <v>4.595018310470677E-2</v>
      </c>
    </row>
    <row r="89" spans="1:33" x14ac:dyDescent="0.3">
      <c r="A89" s="3"/>
      <c r="B89" s="5" t="s">
        <v>8</v>
      </c>
      <c r="C89" s="2">
        <f>C88*2</f>
        <v>0.31751476563237163</v>
      </c>
      <c r="D89" s="2">
        <f t="shared" ref="D89:AG89" si="49">D88*2</f>
        <v>0.31734254572981085</v>
      </c>
      <c r="E89" s="2">
        <f t="shared" si="49"/>
        <v>0.31860407265726803</v>
      </c>
      <c r="F89" s="2">
        <f t="shared" si="49"/>
        <v>0.3171155455987868</v>
      </c>
      <c r="G89" s="2">
        <f t="shared" si="49"/>
        <v>0.31743957070589229</v>
      </c>
      <c r="H89" s="2">
        <f t="shared" si="49"/>
        <v>0.31646613954320996</v>
      </c>
      <c r="I89" s="2">
        <f t="shared" si="49"/>
        <v>0.31462675430278392</v>
      </c>
      <c r="J89" s="2">
        <f t="shared" si="49"/>
        <v>0.31116356895317493</v>
      </c>
      <c r="K89" s="2">
        <f t="shared" si="49"/>
        <v>0.30707904100647015</v>
      </c>
      <c r="L89" s="2">
        <f t="shared" si="49"/>
        <v>0.30696866426758423</v>
      </c>
      <c r="M89" s="2">
        <f t="shared" si="49"/>
        <v>0.29936034691820851</v>
      </c>
      <c r="N89" s="2">
        <f t="shared" si="49"/>
        <v>0.29310624220552972</v>
      </c>
      <c r="O89" s="2">
        <f t="shared" si="49"/>
        <v>0.2907325869891596</v>
      </c>
      <c r="P89" s="2">
        <f t="shared" si="49"/>
        <v>0.28243578099135047</v>
      </c>
      <c r="Q89" s="2">
        <f t="shared" si="49"/>
        <v>0.28671177006335785</v>
      </c>
      <c r="R89" s="2">
        <f t="shared" si="49"/>
        <v>0.27127042880385943</v>
      </c>
      <c r="S89" s="2">
        <f t="shared" si="49"/>
        <v>0.26515813406014521</v>
      </c>
      <c r="T89" s="2">
        <f t="shared" si="49"/>
        <v>0.26072593135004429</v>
      </c>
      <c r="U89" s="2">
        <f t="shared" si="49"/>
        <v>0.26515923375627876</v>
      </c>
      <c r="V89" s="2">
        <f t="shared" si="49"/>
        <v>0.25023048120459529</v>
      </c>
      <c r="W89" s="2">
        <f t="shared" si="49"/>
        <v>0.24461599761151387</v>
      </c>
      <c r="X89" s="2">
        <f t="shared" si="49"/>
        <v>0.22445407103742637</v>
      </c>
      <c r="Y89" s="2">
        <f t="shared" si="49"/>
        <v>0.20389901995138021</v>
      </c>
      <c r="Z89" s="2">
        <f t="shared" si="49"/>
        <v>0.19403550675444853</v>
      </c>
      <c r="AA89" s="2">
        <f t="shared" si="49"/>
        <v>0.17840166263622212</v>
      </c>
      <c r="AB89" s="2">
        <f t="shared" si="49"/>
        <v>0.17043900474632681</v>
      </c>
      <c r="AC89" s="2">
        <f t="shared" si="49"/>
        <v>0.14256137409974806</v>
      </c>
      <c r="AD89" s="2">
        <f t="shared" si="49"/>
        <v>0.13533195829013331</v>
      </c>
      <c r="AE89" s="2">
        <f t="shared" si="49"/>
        <v>0.11983317257361069</v>
      </c>
      <c r="AF89" s="2">
        <f t="shared" si="49"/>
        <v>0.10260511906743321</v>
      </c>
      <c r="AG89" s="2">
        <f t="shared" si="49"/>
        <v>9.1900366209413539E-2</v>
      </c>
    </row>
    <row r="90" spans="1:33" ht="15" thickBot="1" x14ac:dyDescent="0.35"/>
    <row r="91" spans="1:33" ht="15" thickBot="1" x14ac:dyDescent="0.35">
      <c r="A91" s="11" t="s">
        <v>0</v>
      </c>
      <c r="B91" s="9" t="s">
        <v>1</v>
      </c>
      <c r="C91" s="18">
        <v>0</v>
      </c>
      <c r="D91" s="18">
        <v>1</v>
      </c>
      <c r="E91" s="18">
        <v>2</v>
      </c>
      <c r="F91" s="18">
        <v>3</v>
      </c>
      <c r="G91" s="18">
        <v>4</v>
      </c>
      <c r="H91" s="18">
        <v>5</v>
      </c>
      <c r="I91" s="19">
        <v>6</v>
      </c>
      <c r="J91" s="18">
        <v>7</v>
      </c>
      <c r="K91" s="19">
        <v>8</v>
      </c>
      <c r="L91" s="18">
        <v>9</v>
      </c>
      <c r="M91" s="19">
        <v>10</v>
      </c>
      <c r="N91" s="18">
        <v>11</v>
      </c>
      <c r="O91" s="19">
        <v>12</v>
      </c>
      <c r="P91" s="18">
        <v>13</v>
      </c>
      <c r="Q91" s="19">
        <v>14</v>
      </c>
      <c r="R91" s="18">
        <v>15</v>
      </c>
      <c r="S91" s="19">
        <v>16</v>
      </c>
      <c r="T91" s="18">
        <v>17</v>
      </c>
      <c r="U91" s="19">
        <v>18</v>
      </c>
      <c r="V91" s="18">
        <v>19</v>
      </c>
      <c r="W91" s="19">
        <v>20</v>
      </c>
      <c r="X91" s="18">
        <v>21</v>
      </c>
      <c r="Y91" s="19">
        <v>22</v>
      </c>
      <c r="Z91" s="18">
        <v>23</v>
      </c>
      <c r="AA91" s="19">
        <v>24</v>
      </c>
      <c r="AB91" s="18">
        <v>25</v>
      </c>
      <c r="AC91" s="19">
        <v>26</v>
      </c>
      <c r="AD91" s="18">
        <v>27</v>
      </c>
      <c r="AE91" s="19">
        <v>28</v>
      </c>
      <c r="AF91" s="18">
        <v>29</v>
      </c>
      <c r="AG91" s="19">
        <v>30</v>
      </c>
    </row>
    <row r="92" spans="1:33" x14ac:dyDescent="0.3">
      <c r="A92" s="16">
        <v>2.2000000000000002</v>
      </c>
      <c r="B92" s="4" t="s">
        <v>2</v>
      </c>
      <c r="C92" s="2">
        <v>106.2</v>
      </c>
      <c r="D92" s="2">
        <v>106.8</v>
      </c>
      <c r="E92" s="2">
        <v>106.8</v>
      </c>
      <c r="F92" s="2">
        <v>105.6</v>
      </c>
      <c r="G92" s="2">
        <v>106.4</v>
      </c>
      <c r="H92" s="2">
        <v>106.8</v>
      </c>
      <c r="I92" s="2">
        <v>106.9</v>
      </c>
      <c r="J92" s="2">
        <v>105.6</v>
      </c>
      <c r="K92" s="2">
        <v>104.9</v>
      </c>
      <c r="L92" s="2">
        <v>105.2</v>
      </c>
      <c r="M92" s="2">
        <v>101.5</v>
      </c>
      <c r="N92" s="2">
        <v>99.4</v>
      </c>
      <c r="O92" s="2">
        <v>98.5</v>
      </c>
      <c r="P92" s="2">
        <v>96.8</v>
      </c>
      <c r="Q92" s="2">
        <v>98.6</v>
      </c>
      <c r="R92" s="2">
        <v>93.7</v>
      </c>
      <c r="S92" s="2">
        <v>91.9</v>
      </c>
      <c r="T92" s="2">
        <v>92.1</v>
      </c>
      <c r="U92" s="2">
        <v>90.8</v>
      </c>
      <c r="V92" s="2">
        <v>86</v>
      </c>
      <c r="W92" s="2">
        <v>85.3</v>
      </c>
      <c r="X92" s="2">
        <v>79.900000000000006</v>
      </c>
      <c r="Y92" s="2">
        <v>74.400000000000006</v>
      </c>
      <c r="Z92" s="2">
        <v>71.099999999999994</v>
      </c>
      <c r="AA92" s="2">
        <v>66.2</v>
      </c>
      <c r="AB92" s="2">
        <v>65</v>
      </c>
      <c r="AC92" s="2">
        <v>57</v>
      </c>
      <c r="AD92" s="2">
        <v>55.5</v>
      </c>
      <c r="AE92" s="2">
        <v>51</v>
      </c>
      <c r="AF92" s="2">
        <v>46.5</v>
      </c>
      <c r="AG92" s="2">
        <v>43.8</v>
      </c>
    </row>
    <row r="93" spans="1:33" x14ac:dyDescent="0.3">
      <c r="A93" s="17"/>
      <c r="B93" s="5" t="s">
        <v>3</v>
      </c>
      <c r="C93" s="2">
        <v>66.7</v>
      </c>
      <c r="D93" s="2">
        <v>69.8</v>
      </c>
      <c r="E93" s="2">
        <v>70.099999999999994</v>
      </c>
      <c r="F93" s="2">
        <v>61.3</v>
      </c>
      <c r="G93" s="2">
        <v>67.7</v>
      </c>
      <c r="H93" s="2">
        <v>73</v>
      </c>
      <c r="I93" s="2">
        <v>76.599999999999994</v>
      </c>
      <c r="J93" s="2">
        <v>74.3</v>
      </c>
      <c r="K93" s="2">
        <v>77.099999999999994</v>
      </c>
      <c r="L93" s="2">
        <v>79</v>
      </c>
      <c r="M93" s="2">
        <v>67</v>
      </c>
      <c r="N93" s="2">
        <v>66.900000000000006</v>
      </c>
      <c r="O93" s="2">
        <v>66.099999999999994</v>
      </c>
      <c r="P93" s="2">
        <v>68.7</v>
      </c>
      <c r="Q93" s="2">
        <v>73.599999999999994</v>
      </c>
      <c r="R93" s="2">
        <v>70.5</v>
      </c>
      <c r="S93" s="2">
        <v>69.900000000000006</v>
      </c>
      <c r="T93" s="2">
        <v>62.8</v>
      </c>
      <c r="U93" s="2">
        <v>64</v>
      </c>
      <c r="V93" s="2">
        <v>60</v>
      </c>
      <c r="W93" s="2">
        <v>66.7</v>
      </c>
      <c r="X93" s="2">
        <v>67.7</v>
      </c>
      <c r="Y93" s="2">
        <v>69</v>
      </c>
      <c r="Z93" s="2">
        <v>68.099999999999994</v>
      </c>
      <c r="AA93" s="2">
        <v>64.599999999999994</v>
      </c>
      <c r="AB93" s="2">
        <v>68.8</v>
      </c>
      <c r="AC93" s="2">
        <v>68.400000000000006</v>
      </c>
      <c r="AD93" s="2">
        <v>68.8</v>
      </c>
      <c r="AE93" s="2">
        <v>66.7</v>
      </c>
      <c r="AF93" s="2">
        <v>66</v>
      </c>
      <c r="AG93" s="2">
        <v>66.599999999999994</v>
      </c>
    </row>
    <row r="94" spans="1:33" x14ac:dyDescent="0.3">
      <c r="A94" s="17"/>
      <c r="B94" s="5" t="s">
        <v>4</v>
      </c>
      <c r="C94" s="2">
        <f>C92/2.2</f>
        <v>48.272727272727273</v>
      </c>
      <c r="D94" s="2">
        <f t="shared" ref="D94:AG94" si="50">D92/2.2</f>
        <v>48.54545454545454</v>
      </c>
      <c r="E94" s="2">
        <f t="shared" si="50"/>
        <v>48.54545454545454</v>
      </c>
      <c r="F94" s="2">
        <f t="shared" si="50"/>
        <v>47.999999999999993</v>
      </c>
      <c r="G94" s="2">
        <f t="shared" si="50"/>
        <v>48.36363636363636</v>
      </c>
      <c r="H94" s="2">
        <f t="shared" si="50"/>
        <v>48.54545454545454</v>
      </c>
      <c r="I94" s="2">
        <f t="shared" si="50"/>
        <v>48.590909090909086</v>
      </c>
      <c r="J94" s="2">
        <f t="shared" si="50"/>
        <v>47.999999999999993</v>
      </c>
      <c r="K94" s="2">
        <f t="shared" si="50"/>
        <v>47.68181818181818</v>
      </c>
      <c r="L94" s="2">
        <f t="shared" si="50"/>
        <v>47.818181818181813</v>
      </c>
      <c r="M94" s="2">
        <f t="shared" si="50"/>
        <v>46.136363636363633</v>
      </c>
      <c r="N94" s="2">
        <f t="shared" si="50"/>
        <v>45.18181818181818</v>
      </c>
      <c r="O94" s="2">
        <f t="shared" si="50"/>
        <v>44.772727272727266</v>
      </c>
      <c r="P94" s="2">
        <f t="shared" si="50"/>
        <v>43.999999999999993</v>
      </c>
      <c r="Q94" s="2">
        <f t="shared" si="50"/>
        <v>44.818181818181813</v>
      </c>
      <c r="R94" s="2">
        <f t="shared" si="50"/>
        <v>42.590909090909086</v>
      </c>
      <c r="S94" s="2">
        <f t="shared" si="50"/>
        <v>41.772727272727273</v>
      </c>
      <c r="T94" s="2">
        <f t="shared" si="50"/>
        <v>41.86363636363636</v>
      </c>
      <c r="U94" s="2">
        <f t="shared" si="50"/>
        <v>41.272727272727266</v>
      </c>
      <c r="V94" s="2">
        <f t="shared" si="50"/>
        <v>39.090909090909086</v>
      </c>
      <c r="W94" s="2">
        <f t="shared" si="50"/>
        <v>38.772727272727266</v>
      </c>
      <c r="X94" s="2">
        <f t="shared" si="50"/>
        <v>36.31818181818182</v>
      </c>
      <c r="Y94" s="2">
        <f t="shared" si="50"/>
        <v>33.81818181818182</v>
      </c>
      <c r="Z94" s="2">
        <f t="shared" si="50"/>
        <v>32.318181818181813</v>
      </c>
      <c r="AA94" s="2">
        <f t="shared" si="50"/>
        <v>30.09090909090909</v>
      </c>
      <c r="AB94" s="2">
        <f t="shared" si="50"/>
        <v>29.545454545454543</v>
      </c>
      <c r="AC94" s="2">
        <f t="shared" si="50"/>
        <v>25.909090909090907</v>
      </c>
      <c r="AD94" s="2">
        <f t="shared" si="50"/>
        <v>25.227272727272727</v>
      </c>
      <c r="AE94" s="2">
        <f t="shared" si="50"/>
        <v>23.18181818181818</v>
      </c>
      <c r="AF94" s="2">
        <f t="shared" si="50"/>
        <v>21.136363636363633</v>
      </c>
      <c r="AG94" s="2">
        <f t="shared" si="50"/>
        <v>19.909090909090907</v>
      </c>
    </row>
    <row r="95" spans="1:33" x14ac:dyDescent="0.3">
      <c r="A95" s="17"/>
      <c r="B95" s="5" t="s">
        <v>5</v>
      </c>
      <c r="C95" s="2">
        <f>C93/(2.2*2.2)</f>
        <v>13.780991735537189</v>
      </c>
      <c r="D95" s="2">
        <f t="shared" ref="D95:AG95" si="51">D93/(2.2*2.2)</f>
        <v>14.421487603305783</v>
      </c>
      <c r="E95" s="2">
        <f t="shared" si="51"/>
        <v>14.483471074380162</v>
      </c>
      <c r="F95" s="2">
        <f t="shared" si="51"/>
        <v>12.665289256198344</v>
      </c>
      <c r="G95" s="2">
        <f t="shared" si="51"/>
        <v>13.987603305785122</v>
      </c>
      <c r="H95" s="2">
        <f t="shared" si="51"/>
        <v>15.082644628099171</v>
      </c>
      <c r="I95" s="2">
        <f t="shared" si="51"/>
        <v>15.826446280991732</v>
      </c>
      <c r="J95" s="2">
        <f t="shared" si="51"/>
        <v>15.351239669421485</v>
      </c>
      <c r="K95" s="2">
        <f t="shared" si="51"/>
        <v>15.929752066115698</v>
      </c>
      <c r="L95" s="2">
        <f t="shared" si="51"/>
        <v>16.322314049586776</v>
      </c>
      <c r="M95" s="2">
        <f t="shared" si="51"/>
        <v>13.842975206611568</v>
      </c>
      <c r="N95" s="2">
        <f t="shared" si="51"/>
        <v>13.822314049586776</v>
      </c>
      <c r="O95" s="2">
        <f t="shared" si="51"/>
        <v>13.657024793388427</v>
      </c>
      <c r="P95" s="2">
        <f t="shared" si="51"/>
        <v>14.194214876033056</v>
      </c>
      <c r="Q95" s="2">
        <f t="shared" si="51"/>
        <v>15.206611570247931</v>
      </c>
      <c r="R95" s="2">
        <f t="shared" si="51"/>
        <v>14.566115702479337</v>
      </c>
      <c r="S95" s="2">
        <f t="shared" si="51"/>
        <v>14.442148760330577</v>
      </c>
      <c r="T95" s="2">
        <f t="shared" si="51"/>
        <v>12.975206611570245</v>
      </c>
      <c r="U95" s="2">
        <f t="shared" si="51"/>
        <v>13.223140495867767</v>
      </c>
      <c r="V95" s="2">
        <f t="shared" si="51"/>
        <v>12.396694214876032</v>
      </c>
      <c r="W95" s="2">
        <f t="shared" si="51"/>
        <v>13.780991735537189</v>
      </c>
      <c r="X95" s="2">
        <f t="shared" si="51"/>
        <v>13.987603305785122</v>
      </c>
      <c r="Y95" s="2">
        <f t="shared" si="51"/>
        <v>14.256198347107436</v>
      </c>
      <c r="Z95" s="2">
        <f t="shared" si="51"/>
        <v>14.070247933884295</v>
      </c>
      <c r="AA95" s="2">
        <f t="shared" si="51"/>
        <v>13.347107438016526</v>
      </c>
      <c r="AB95" s="2">
        <f t="shared" si="51"/>
        <v>14.214876033057848</v>
      </c>
      <c r="AC95" s="2">
        <f t="shared" si="51"/>
        <v>14.132231404958677</v>
      </c>
      <c r="AD95" s="2">
        <f t="shared" si="51"/>
        <v>14.214876033057848</v>
      </c>
      <c r="AE95" s="2">
        <f t="shared" si="51"/>
        <v>13.780991735537189</v>
      </c>
      <c r="AF95" s="2">
        <f t="shared" si="51"/>
        <v>13.636363636363635</v>
      </c>
      <c r="AG95" s="2">
        <f t="shared" si="51"/>
        <v>13.760330578512393</v>
      </c>
    </row>
    <row r="96" spans="1:33" x14ac:dyDescent="0.3">
      <c r="A96" s="17"/>
      <c r="B96" s="5" t="s">
        <v>6</v>
      </c>
      <c r="C96" s="2">
        <f>SQRT((C94)^2-((C95)^2))</f>
        <v>46.263813776343198</v>
      </c>
      <c r="D96" s="2">
        <f t="shared" ref="D96:AG96" si="52">SQRT((D94)^2-((D95)^2))</f>
        <v>46.353876346347676</v>
      </c>
      <c r="E96" s="2">
        <f t="shared" si="52"/>
        <v>46.334546751450866</v>
      </c>
      <c r="F96" s="2">
        <f t="shared" si="52"/>
        <v>46.298924912537935</v>
      </c>
      <c r="G96" s="2">
        <f t="shared" si="52"/>
        <v>46.296741527606862</v>
      </c>
      <c r="H96" s="2">
        <f t="shared" si="52"/>
        <v>46.142984169289093</v>
      </c>
      <c r="I96" s="2">
        <f t="shared" si="52"/>
        <v>45.941267335543479</v>
      </c>
      <c r="J96" s="2">
        <f t="shared" si="52"/>
        <v>45.478999995734064</v>
      </c>
      <c r="K96" s="2">
        <f t="shared" si="52"/>
        <v>44.942171556746672</v>
      </c>
      <c r="L96" s="2">
        <f t="shared" si="52"/>
        <v>44.946196462696996</v>
      </c>
      <c r="M96" s="2">
        <f t="shared" si="52"/>
        <v>44.010636066931752</v>
      </c>
      <c r="N96" s="2">
        <f t="shared" si="52"/>
        <v>43.01558239207592</v>
      </c>
      <c r="O96" s="2">
        <f t="shared" si="52"/>
        <v>42.638981944117639</v>
      </c>
      <c r="P96" s="2">
        <f t="shared" si="52"/>
        <v>41.6476201487312</v>
      </c>
      <c r="Q96" s="2">
        <f t="shared" si="52"/>
        <v>42.159558655650144</v>
      </c>
      <c r="R96" s="2">
        <f t="shared" si="52"/>
        <v>40.022666209687571</v>
      </c>
      <c r="S96" s="2">
        <f t="shared" si="52"/>
        <v>39.196748372615488</v>
      </c>
      <c r="T96" s="2">
        <f t="shared" si="52"/>
        <v>39.802111287893261</v>
      </c>
      <c r="U96" s="2">
        <f t="shared" si="52"/>
        <v>39.097142759483937</v>
      </c>
      <c r="V96" s="2">
        <f t="shared" si="52"/>
        <v>37.073186349389744</v>
      </c>
      <c r="W96" s="2">
        <f t="shared" si="52"/>
        <v>36.240980215087234</v>
      </c>
      <c r="X96" s="2">
        <f t="shared" si="52"/>
        <v>33.516522557367161</v>
      </c>
      <c r="Y96" s="2">
        <f t="shared" si="52"/>
        <v>30.666434911406551</v>
      </c>
      <c r="Z96" s="2">
        <f t="shared" si="52"/>
        <v>29.094552739509197</v>
      </c>
      <c r="AA96" s="2">
        <f t="shared" si="52"/>
        <v>26.968825205325487</v>
      </c>
      <c r="AB96" s="2">
        <f t="shared" si="52"/>
        <v>25.901181124850623</v>
      </c>
      <c r="AC96" s="2">
        <f t="shared" si="52"/>
        <v>21.715455953127872</v>
      </c>
      <c r="AD96" s="2">
        <f t="shared" si="52"/>
        <v>20.841127335655237</v>
      </c>
      <c r="AE96" s="2">
        <f t="shared" si="52"/>
        <v>18.640841209557355</v>
      </c>
      <c r="AF96" s="2">
        <f t="shared" si="52"/>
        <v>16.149162657718648</v>
      </c>
      <c r="AG96" s="2">
        <f t="shared" si="52"/>
        <v>14.388370414904633</v>
      </c>
    </row>
    <row r="97" spans="1:33" x14ac:dyDescent="0.3">
      <c r="A97" s="17"/>
      <c r="B97" s="5" t="s">
        <v>7</v>
      </c>
      <c r="C97" s="2">
        <f>C96/(2*3.14*50)</f>
        <v>0.14733698654886368</v>
      </c>
      <c r="D97" s="2">
        <f t="shared" ref="D97:AG97" si="53">D96/(2*3.14*50)</f>
        <v>0.14762381002021552</v>
      </c>
      <c r="E97" s="2">
        <f t="shared" si="53"/>
        <v>0.14756225080079893</v>
      </c>
      <c r="F97" s="2">
        <f t="shared" si="53"/>
        <v>0.14744880545394246</v>
      </c>
      <c r="G97" s="2">
        <f t="shared" si="53"/>
        <v>0.14744185199874796</v>
      </c>
      <c r="H97" s="2">
        <f t="shared" si="53"/>
        <v>0.14695217888308629</v>
      </c>
      <c r="I97" s="2">
        <f t="shared" si="53"/>
        <v>0.14630976858453337</v>
      </c>
      <c r="J97" s="2">
        <f t="shared" si="53"/>
        <v>0.14483757960424862</v>
      </c>
      <c r="K97" s="2">
        <f t="shared" si="53"/>
        <v>0.14312793489409767</v>
      </c>
      <c r="L97" s="2">
        <f t="shared" si="53"/>
        <v>0.14314075306591401</v>
      </c>
      <c r="M97" s="2">
        <f t="shared" si="53"/>
        <v>0.14016126135965526</v>
      </c>
      <c r="N97" s="2">
        <f t="shared" si="53"/>
        <v>0.13699230061170675</v>
      </c>
      <c r="O97" s="2">
        <f t="shared" si="53"/>
        <v>0.13579293612776319</v>
      </c>
      <c r="P97" s="2">
        <f t="shared" si="53"/>
        <v>0.13263573295774267</v>
      </c>
      <c r="Q97" s="2">
        <f t="shared" si="53"/>
        <v>0.13426611036831257</v>
      </c>
      <c r="R97" s="2">
        <f t="shared" si="53"/>
        <v>0.12746072041301773</v>
      </c>
      <c r="S97" s="2">
        <f t="shared" si="53"/>
        <v>0.12483040882998563</v>
      </c>
      <c r="T97" s="2">
        <f t="shared" si="53"/>
        <v>0.12675831620348171</v>
      </c>
      <c r="U97" s="2">
        <f t="shared" si="53"/>
        <v>0.12451319350154121</v>
      </c>
      <c r="V97" s="2">
        <f t="shared" si="53"/>
        <v>0.1180674724502858</v>
      </c>
      <c r="W97" s="2">
        <f t="shared" si="53"/>
        <v>0.11541713444295297</v>
      </c>
      <c r="X97" s="2">
        <f t="shared" si="53"/>
        <v>0.10674051769862153</v>
      </c>
      <c r="Y97" s="2">
        <f t="shared" si="53"/>
        <v>9.7663805450339328E-2</v>
      </c>
      <c r="Z97" s="2">
        <f t="shared" si="53"/>
        <v>9.2657811272322282E-2</v>
      </c>
      <c r="AA97" s="2">
        <f t="shared" si="53"/>
        <v>8.5887978360909195E-2</v>
      </c>
      <c r="AB97" s="2">
        <f t="shared" si="53"/>
        <v>8.248783797723129E-2</v>
      </c>
      <c r="AC97" s="2">
        <f t="shared" si="53"/>
        <v>6.9157503035439077E-2</v>
      </c>
      <c r="AD97" s="2">
        <f t="shared" si="53"/>
        <v>6.6373016992532605E-2</v>
      </c>
      <c r="AE97" s="2">
        <f t="shared" si="53"/>
        <v>5.9365736336169921E-2</v>
      </c>
      <c r="AF97" s="2">
        <f t="shared" si="53"/>
        <v>5.143045432394474E-2</v>
      </c>
      <c r="AG97" s="2">
        <f t="shared" si="53"/>
        <v>4.5822835716256796E-2</v>
      </c>
    </row>
    <row r="98" spans="1:33" x14ac:dyDescent="0.3">
      <c r="A98" s="3"/>
      <c r="B98" s="5" t="s">
        <v>8</v>
      </c>
      <c r="C98" s="2">
        <f>C97*2.2</f>
        <v>0.32414137040750013</v>
      </c>
      <c r="D98" s="2">
        <f t="shared" ref="D98:AG98" si="54">D97*2.2</f>
        <v>0.32477238204447417</v>
      </c>
      <c r="E98" s="2">
        <f t="shared" si="54"/>
        <v>0.32463695176175766</v>
      </c>
      <c r="F98" s="2">
        <f t="shared" si="54"/>
        <v>0.3243873719986734</v>
      </c>
      <c r="G98" s="2">
        <f t="shared" si="54"/>
        <v>0.32437207439724552</v>
      </c>
      <c r="H98" s="2">
        <f t="shared" si="54"/>
        <v>0.32329479354278984</v>
      </c>
      <c r="I98" s="2">
        <f t="shared" si="54"/>
        <v>0.32188149088597345</v>
      </c>
      <c r="J98" s="2">
        <f t="shared" si="54"/>
        <v>0.31864267512934696</v>
      </c>
      <c r="K98" s="2">
        <f t="shared" si="54"/>
        <v>0.3148814567670149</v>
      </c>
      <c r="L98" s="2">
        <f t="shared" si="54"/>
        <v>0.31490965674501081</v>
      </c>
      <c r="M98" s="2">
        <f t="shared" si="54"/>
        <v>0.30835477499124159</v>
      </c>
      <c r="N98" s="2">
        <f t="shared" si="54"/>
        <v>0.30138306134575488</v>
      </c>
      <c r="O98" s="2">
        <f t="shared" si="54"/>
        <v>0.29874445948107903</v>
      </c>
      <c r="P98" s="2">
        <f t="shared" si="54"/>
        <v>0.29179861250703387</v>
      </c>
      <c r="Q98" s="2">
        <f t="shared" si="54"/>
        <v>0.29538544281028767</v>
      </c>
      <c r="R98" s="2">
        <f t="shared" si="54"/>
        <v>0.28041358490863905</v>
      </c>
      <c r="S98" s="2">
        <f t="shared" si="54"/>
        <v>0.27462689942596841</v>
      </c>
      <c r="T98" s="2">
        <f t="shared" si="54"/>
        <v>0.2788682956476598</v>
      </c>
      <c r="U98" s="2">
        <f t="shared" si="54"/>
        <v>0.27392902570339067</v>
      </c>
      <c r="V98" s="2">
        <f t="shared" si="54"/>
        <v>0.2597484393906288</v>
      </c>
      <c r="W98" s="2">
        <f t="shared" si="54"/>
        <v>0.25391769577449658</v>
      </c>
      <c r="X98" s="2">
        <f t="shared" si="54"/>
        <v>0.23482913893696739</v>
      </c>
      <c r="Y98" s="2">
        <f t="shared" si="54"/>
        <v>0.21486037199074653</v>
      </c>
      <c r="Z98" s="2">
        <f t="shared" si="54"/>
        <v>0.20384718479910904</v>
      </c>
      <c r="AA98" s="2">
        <f t="shared" si="54"/>
        <v>0.18895355239400025</v>
      </c>
      <c r="AB98" s="2">
        <f t="shared" si="54"/>
        <v>0.18147324354990885</v>
      </c>
      <c r="AC98" s="2">
        <f t="shared" si="54"/>
        <v>0.15214650667796598</v>
      </c>
      <c r="AD98" s="2">
        <f t="shared" si="54"/>
        <v>0.14602063738357174</v>
      </c>
      <c r="AE98" s="2">
        <f t="shared" si="54"/>
        <v>0.13060461993957384</v>
      </c>
      <c r="AF98" s="2">
        <f t="shared" si="54"/>
        <v>0.11314699951267844</v>
      </c>
      <c r="AG98" s="2">
        <f t="shared" si="54"/>
        <v>0.10081023857576496</v>
      </c>
    </row>
    <row r="99" spans="1:33" ht="15" thickBot="1" x14ac:dyDescent="0.35"/>
    <row r="100" spans="1:33" ht="15" thickBot="1" x14ac:dyDescent="0.35">
      <c r="A100" s="11" t="s">
        <v>0</v>
      </c>
      <c r="B100" s="9" t="s">
        <v>1</v>
      </c>
      <c r="C100" s="18">
        <v>0</v>
      </c>
      <c r="D100" s="18">
        <v>1</v>
      </c>
      <c r="E100" s="18">
        <v>2</v>
      </c>
      <c r="F100" s="18">
        <v>3</v>
      </c>
      <c r="G100" s="18">
        <v>4</v>
      </c>
      <c r="H100" s="18">
        <v>5</v>
      </c>
      <c r="I100" s="19">
        <v>6</v>
      </c>
      <c r="J100" s="18">
        <v>7</v>
      </c>
      <c r="K100" s="19">
        <v>8</v>
      </c>
      <c r="L100" s="18">
        <v>9</v>
      </c>
      <c r="M100" s="19">
        <v>10</v>
      </c>
      <c r="N100" s="18">
        <v>11</v>
      </c>
      <c r="O100" s="19">
        <v>12</v>
      </c>
      <c r="P100" s="18">
        <v>13</v>
      </c>
      <c r="Q100" s="19">
        <v>14</v>
      </c>
      <c r="R100" s="18">
        <v>15</v>
      </c>
      <c r="S100" s="19">
        <v>16</v>
      </c>
      <c r="T100" s="18">
        <v>17</v>
      </c>
      <c r="U100" s="19">
        <v>18</v>
      </c>
      <c r="V100" s="18">
        <v>19</v>
      </c>
      <c r="W100" s="19">
        <v>20</v>
      </c>
      <c r="X100" s="18">
        <v>21</v>
      </c>
      <c r="Y100" s="19">
        <v>22</v>
      </c>
      <c r="Z100" s="18">
        <v>23</v>
      </c>
      <c r="AA100" s="19">
        <v>24</v>
      </c>
      <c r="AB100" s="18">
        <v>25</v>
      </c>
      <c r="AC100" s="19">
        <v>26</v>
      </c>
      <c r="AD100" s="18">
        <v>27</v>
      </c>
      <c r="AE100" s="19">
        <v>28</v>
      </c>
      <c r="AF100" s="18">
        <v>29</v>
      </c>
      <c r="AG100" s="19">
        <v>30</v>
      </c>
    </row>
    <row r="101" spans="1:33" x14ac:dyDescent="0.3">
      <c r="A101" s="16">
        <v>2.4</v>
      </c>
      <c r="B101" s="4" t="s">
        <v>2</v>
      </c>
      <c r="C101" s="2">
        <v>109.3</v>
      </c>
      <c r="D101" s="2">
        <v>109.7</v>
      </c>
      <c r="E101" s="2">
        <v>110.4</v>
      </c>
      <c r="F101" s="2">
        <v>108.6</v>
      </c>
      <c r="G101" s="2">
        <v>109.5</v>
      </c>
      <c r="H101" s="2">
        <v>110.3</v>
      </c>
      <c r="I101" s="2">
        <v>110.4</v>
      </c>
      <c r="J101" s="2">
        <v>109.2</v>
      </c>
      <c r="K101" s="2">
        <v>108.7</v>
      </c>
      <c r="L101" s="2">
        <v>109</v>
      </c>
      <c r="M101" s="2">
        <v>105.5</v>
      </c>
      <c r="N101" s="2">
        <v>104.5</v>
      </c>
      <c r="O101" s="2">
        <v>102.6</v>
      </c>
      <c r="P101" s="2">
        <v>101.8</v>
      </c>
      <c r="Q101" s="2">
        <v>102.1</v>
      </c>
      <c r="R101" s="2">
        <v>97.5</v>
      </c>
      <c r="S101" s="2">
        <v>96</v>
      </c>
      <c r="T101" s="2">
        <v>96</v>
      </c>
      <c r="U101" s="2">
        <v>94.5</v>
      </c>
      <c r="V101" s="2">
        <v>90</v>
      </c>
      <c r="W101" s="2">
        <v>89.4</v>
      </c>
      <c r="X101" s="2">
        <v>83.9</v>
      </c>
      <c r="Y101" s="2">
        <v>78.599999999999994</v>
      </c>
      <c r="Z101" s="2">
        <v>75.400000000000006</v>
      </c>
      <c r="AA101" s="2">
        <v>70.7</v>
      </c>
      <c r="AB101" s="2">
        <v>69.5</v>
      </c>
      <c r="AC101" s="2">
        <v>62</v>
      </c>
      <c r="AD101" s="2">
        <v>60.5</v>
      </c>
      <c r="AE101" s="2">
        <v>55.5</v>
      </c>
      <c r="AF101" s="2">
        <v>51</v>
      </c>
      <c r="AG101" s="2">
        <v>48.5</v>
      </c>
    </row>
    <row r="102" spans="1:33" x14ac:dyDescent="0.3">
      <c r="A102" s="17"/>
      <c r="B102" s="5" t="s">
        <v>3</v>
      </c>
      <c r="C102" s="2">
        <v>82.7</v>
      </c>
      <c r="D102" s="2">
        <v>85.3</v>
      </c>
      <c r="E102" s="2">
        <v>89.1</v>
      </c>
      <c r="F102" s="2">
        <v>76.7</v>
      </c>
      <c r="G102" s="2">
        <v>82.5</v>
      </c>
      <c r="H102" s="2">
        <v>88.8</v>
      </c>
      <c r="I102" s="2">
        <v>93</v>
      </c>
      <c r="J102" s="2">
        <v>92.8</v>
      </c>
      <c r="K102" s="2">
        <v>94</v>
      </c>
      <c r="L102" s="2">
        <v>97.9</v>
      </c>
      <c r="M102" s="2">
        <v>82.4</v>
      </c>
      <c r="N102" s="2">
        <v>82.8</v>
      </c>
      <c r="O102" s="2">
        <v>81.7</v>
      </c>
      <c r="P102" s="2">
        <v>85.8</v>
      </c>
      <c r="Q102" s="2">
        <v>88.5</v>
      </c>
      <c r="R102" s="2">
        <v>85.3</v>
      </c>
      <c r="S102" s="2">
        <v>86</v>
      </c>
      <c r="T102" s="2">
        <v>77.7</v>
      </c>
      <c r="U102" s="2">
        <v>78</v>
      </c>
      <c r="V102" s="2">
        <v>75</v>
      </c>
      <c r="W102" s="2">
        <v>81.8</v>
      </c>
      <c r="X102" s="2">
        <v>82</v>
      </c>
      <c r="Y102" s="2">
        <v>83</v>
      </c>
      <c r="Z102" s="2">
        <v>82.4</v>
      </c>
      <c r="AA102" s="2">
        <v>78.8</v>
      </c>
      <c r="AB102" s="2">
        <v>83.4</v>
      </c>
      <c r="AC102" s="2">
        <v>82.5</v>
      </c>
      <c r="AD102" s="2">
        <v>84.2</v>
      </c>
      <c r="AE102" s="2">
        <v>80.3</v>
      </c>
      <c r="AF102" s="2">
        <v>80.5</v>
      </c>
      <c r="AG102" s="2">
        <v>82.5</v>
      </c>
    </row>
    <row r="103" spans="1:33" x14ac:dyDescent="0.3">
      <c r="A103" s="17"/>
      <c r="B103" s="5" t="s">
        <v>4</v>
      </c>
      <c r="C103" s="2">
        <f>C101/2.4</f>
        <v>45.541666666666664</v>
      </c>
      <c r="D103" s="2">
        <f t="shared" ref="D103:AG103" si="55">D101/2.4</f>
        <v>45.708333333333336</v>
      </c>
      <c r="E103" s="2">
        <f t="shared" si="55"/>
        <v>46.000000000000007</v>
      </c>
      <c r="F103" s="2">
        <f t="shared" si="55"/>
        <v>45.25</v>
      </c>
      <c r="G103" s="2">
        <f t="shared" si="55"/>
        <v>45.625</v>
      </c>
      <c r="H103" s="2">
        <f t="shared" si="55"/>
        <v>45.958333333333336</v>
      </c>
      <c r="I103" s="2">
        <f t="shared" si="55"/>
        <v>46.000000000000007</v>
      </c>
      <c r="J103" s="2">
        <f t="shared" si="55"/>
        <v>45.5</v>
      </c>
      <c r="K103" s="2">
        <f t="shared" si="55"/>
        <v>45.291666666666671</v>
      </c>
      <c r="L103" s="2">
        <f t="shared" si="55"/>
        <v>45.416666666666671</v>
      </c>
      <c r="M103" s="2">
        <f t="shared" si="55"/>
        <v>43.958333333333336</v>
      </c>
      <c r="N103" s="2">
        <f t="shared" si="55"/>
        <v>43.541666666666671</v>
      </c>
      <c r="O103" s="2">
        <f t="shared" si="55"/>
        <v>42.75</v>
      </c>
      <c r="P103" s="2">
        <f t="shared" si="55"/>
        <v>42.416666666666664</v>
      </c>
      <c r="Q103" s="2">
        <f t="shared" si="55"/>
        <v>42.541666666666664</v>
      </c>
      <c r="R103" s="2">
        <f t="shared" si="55"/>
        <v>40.625</v>
      </c>
      <c r="S103" s="2">
        <f t="shared" si="55"/>
        <v>40</v>
      </c>
      <c r="T103" s="2">
        <f t="shared" si="55"/>
        <v>40</v>
      </c>
      <c r="U103" s="2">
        <f t="shared" si="55"/>
        <v>39.375</v>
      </c>
      <c r="V103" s="2">
        <f t="shared" si="55"/>
        <v>37.5</v>
      </c>
      <c r="W103" s="2">
        <f t="shared" si="55"/>
        <v>37.250000000000007</v>
      </c>
      <c r="X103" s="2">
        <f t="shared" si="55"/>
        <v>34.958333333333336</v>
      </c>
      <c r="Y103" s="2">
        <f t="shared" si="55"/>
        <v>32.75</v>
      </c>
      <c r="Z103" s="2">
        <f t="shared" si="55"/>
        <v>31.416666666666671</v>
      </c>
      <c r="AA103" s="2">
        <f t="shared" si="55"/>
        <v>29.458333333333336</v>
      </c>
      <c r="AB103" s="2">
        <f t="shared" si="55"/>
        <v>28.958333333333336</v>
      </c>
      <c r="AC103" s="2">
        <f t="shared" si="55"/>
        <v>25.833333333333336</v>
      </c>
      <c r="AD103" s="2">
        <f t="shared" si="55"/>
        <v>25.208333333333336</v>
      </c>
      <c r="AE103" s="2">
        <f t="shared" si="55"/>
        <v>23.125</v>
      </c>
      <c r="AF103" s="2">
        <f t="shared" si="55"/>
        <v>21.25</v>
      </c>
      <c r="AG103" s="2">
        <f t="shared" si="55"/>
        <v>20.208333333333336</v>
      </c>
    </row>
    <row r="104" spans="1:33" x14ac:dyDescent="0.3">
      <c r="A104" s="17"/>
      <c r="B104" s="5" t="s">
        <v>5</v>
      </c>
      <c r="C104" s="2">
        <f>C102/(2.4*2.4)</f>
        <v>14.357638888888889</v>
      </c>
      <c r="D104" s="2">
        <f t="shared" ref="D104:AG104" si="56">D102/(2.4*2.4)</f>
        <v>14.809027777777779</v>
      </c>
      <c r="E104" s="2">
        <f t="shared" si="56"/>
        <v>15.46875</v>
      </c>
      <c r="F104" s="2">
        <f t="shared" si="56"/>
        <v>13.315972222222223</v>
      </c>
      <c r="G104" s="2">
        <f t="shared" si="56"/>
        <v>14.322916666666668</v>
      </c>
      <c r="H104" s="2">
        <f t="shared" si="56"/>
        <v>15.416666666666666</v>
      </c>
      <c r="I104" s="2">
        <f t="shared" si="56"/>
        <v>16.145833333333336</v>
      </c>
      <c r="J104" s="2">
        <f t="shared" si="56"/>
        <v>16.111111111111111</v>
      </c>
      <c r="K104" s="2">
        <f t="shared" si="56"/>
        <v>16.319444444444446</v>
      </c>
      <c r="L104" s="2">
        <f t="shared" si="56"/>
        <v>16.996527777777779</v>
      </c>
      <c r="M104" s="2">
        <f t="shared" si="56"/>
        <v>14.305555555555557</v>
      </c>
      <c r="N104" s="2">
        <f t="shared" si="56"/>
        <v>14.375</v>
      </c>
      <c r="O104" s="2">
        <f t="shared" si="56"/>
        <v>14.184027777777779</v>
      </c>
      <c r="P104" s="2">
        <f t="shared" si="56"/>
        <v>14.895833333333334</v>
      </c>
      <c r="Q104" s="2">
        <f t="shared" si="56"/>
        <v>15.364583333333334</v>
      </c>
      <c r="R104" s="2">
        <f t="shared" si="56"/>
        <v>14.809027777777779</v>
      </c>
      <c r="S104" s="2">
        <f t="shared" si="56"/>
        <v>14.930555555555555</v>
      </c>
      <c r="T104" s="2">
        <f t="shared" si="56"/>
        <v>13.489583333333334</v>
      </c>
      <c r="U104" s="2">
        <f t="shared" si="56"/>
        <v>13.541666666666668</v>
      </c>
      <c r="V104" s="2">
        <f t="shared" si="56"/>
        <v>13.020833333333334</v>
      </c>
      <c r="W104" s="2">
        <f t="shared" si="56"/>
        <v>14.201388888888889</v>
      </c>
      <c r="X104" s="2">
        <f t="shared" si="56"/>
        <v>14.236111111111112</v>
      </c>
      <c r="Y104" s="2">
        <f t="shared" si="56"/>
        <v>14.409722222222223</v>
      </c>
      <c r="Z104" s="2">
        <f t="shared" si="56"/>
        <v>14.305555555555557</v>
      </c>
      <c r="AA104" s="2">
        <f t="shared" si="56"/>
        <v>13.680555555555555</v>
      </c>
      <c r="AB104" s="2">
        <f t="shared" si="56"/>
        <v>14.479166666666668</v>
      </c>
      <c r="AC104" s="2">
        <f t="shared" si="56"/>
        <v>14.322916666666668</v>
      </c>
      <c r="AD104" s="2">
        <f t="shared" si="56"/>
        <v>14.618055555555557</v>
      </c>
      <c r="AE104" s="2">
        <f t="shared" si="56"/>
        <v>13.940972222222221</v>
      </c>
      <c r="AF104" s="2">
        <f t="shared" si="56"/>
        <v>13.975694444444445</v>
      </c>
      <c r="AG104" s="2">
        <f t="shared" si="56"/>
        <v>14.322916666666668</v>
      </c>
    </row>
    <row r="105" spans="1:33" x14ac:dyDescent="0.3">
      <c r="A105" s="17"/>
      <c r="B105" s="5" t="s">
        <v>6</v>
      </c>
      <c r="C105" s="2">
        <f>SQRT((C103)^2-((C104)^2))</f>
        <v>43.219227298900691</v>
      </c>
      <c r="D105" s="2">
        <f t="shared" ref="D105:AG105" si="57">SQRT((D103)^2-((D104)^2))</f>
        <v>43.242854119358469</v>
      </c>
      <c r="E105" s="2">
        <f t="shared" si="57"/>
        <v>43.32110078746269</v>
      </c>
      <c r="F105" s="2">
        <f t="shared" si="57"/>
        <v>43.246356884447579</v>
      </c>
      <c r="G105" s="2">
        <f t="shared" si="57"/>
        <v>43.318525865496881</v>
      </c>
      <c r="H105" s="2">
        <f t="shared" si="57"/>
        <v>43.295436152863353</v>
      </c>
      <c r="I105" s="2">
        <f t="shared" si="57"/>
        <v>43.073333583230152</v>
      </c>
      <c r="J105" s="2">
        <f t="shared" si="57"/>
        <v>42.552110391441602</v>
      </c>
      <c r="K105" s="2">
        <f t="shared" si="57"/>
        <v>42.249388190471301</v>
      </c>
      <c r="L105" s="2">
        <f t="shared" si="57"/>
        <v>42.116406003009565</v>
      </c>
      <c r="M105" s="2">
        <f t="shared" si="57"/>
        <v>41.565444177722412</v>
      </c>
      <c r="N105" s="2">
        <f t="shared" si="57"/>
        <v>41.100317652192317</v>
      </c>
      <c r="O105" s="2">
        <f t="shared" si="57"/>
        <v>40.328350524156434</v>
      </c>
      <c r="P105" s="2">
        <f t="shared" si="57"/>
        <v>39.715082278860592</v>
      </c>
      <c r="Q105" s="2">
        <f t="shared" si="57"/>
        <v>39.670177486001158</v>
      </c>
      <c r="R105" s="2">
        <f t="shared" si="57"/>
        <v>37.829661923905775</v>
      </c>
      <c r="S105" s="2">
        <f t="shared" si="57"/>
        <v>37.109008485844363</v>
      </c>
      <c r="T105" s="2">
        <f t="shared" si="57"/>
        <v>37.65675426126176</v>
      </c>
      <c r="U105" s="2">
        <f t="shared" si="57"/>
        <v>36.973150919131697</v>
      </c>
      <c r="V105" s="2">
        <f t="shared" si="57"/>
        <v>35.166857967489157</v>
      </c>
      <c r="W105" s="2">
        <f t="shared" si="57"/>
        <v>34.436652764555149</v>
      </c>
      <c r="X105" s="2">
        <f t="shared" si="57"/>
        <v>31.928329268481043</v>
      </c>
      <c r="Y105" s="2">
        <f t="shared" si="57"/>
        <v>29.409563163678495</v>
      </c>
      <c r="Z105" s="2">
        <f t="shared" si="57"/>
        <v>27.970663644099655</v>
      </c>
      <c r="AA105" s="2">
        <f t="shared" si="57"/>
        <v>26.088997728336288</v>
      </c>
      <c r="AB105" s="2">
        <f t="shared" si="57"/>
        <v>25.078652317924373</v>
      </c>
      <c r="AC105" s="2">
        <f t="shared" si="57"/>
        <v>21.499189967783284</v>
      </c>
      <c r="AD105" s="2">
        <f t="shared" si="57"/>
        <v>20.537101090931404</v>
      </c>
      <c r="AE105" s="2">
        <f t="shared" si="57"/>
        <v>18.450336541625152</v>
      </c>
      <c r="AF105" s="2">
        <f t="shared" si="57"/>
        <v>16.007575231605962</v>
      </c>
      <c r="AG105" s="2">
        <f t="shared" si="57"/>
        <v>14.25590383914094</v>
      </c>
    </row>
    <row r="106" spans="1:33" x14ac:dyDescent="0.3">
      <c r="A106" s="17"/>
      <c r="B106" s="5" t="s">
        <v>7</v>
      </c>
      <c r="C106" s="2">
        <f>C105/(2*3.14*50)</f>
        <v>0.13764085127038436</v>
      </c>
      <c r="D106" s="2">
        <f t="shared" ref="D106:AG106" si="58">D105/(2*3.14*50)</f>
        <v>0.13771609592152378</v>
      </c>
      <c r="E106" s="2">
        <f t="shared" si="58"/>
        <v>0.13796528913204678</v>
      </c>
      <c r="F106" s="2">
        <f t="shared" si="58"/>
        <v>0.13772725122435533</v>
      </c>
      <c r="G106" s="2">
        <f t="shared" si="58"/>
        <v>0.13795708874362064</v>
      </c>
      <c r="H106" s="2">
        <f t="shared" si="58"/>
        <v>0.13788355462695334</v>
      </c>
      <c r="I106" s="2">
        <f t="shared" si="58"/>
        <v>0.13717622160264378</v>
      </c>
      <c r="J106" s="2">
        <f t="shared" si="58"/>
        <v>0.13551627513197961</v>
      </c>
      <c r="K106" s="2">
        <f t="shared" si="58"/>
        <v>0.13455219168939905</v>
      </c>
      <c r="L106" s="2">
        <f t="shared" si="58"/>
        <v>0.13412868153824703</v>
      </c>
      <c r="M106" s="2">
        <f t="shared" si="58"/>
        <v>0.13237402604370194</v>
      </c>
      <c r="N106" s="2">
        <f t="shared" si="58"/>
        <v>0.13089273137640864</v>
      </c>
      <c r="O106" s="2">
        <f t="shared" si="58"/>
        <v>0.12843423733807782</v>
      </c>
      <c r="P106" s="2">
        <f t="shared" si="58"/>
        <v>0.12648115375433311</v>
      </c>
      <c r="Q106" s="2">
        <f t="shared" si="58"/>
        <v>0.12633814485987629</v>
      </c>
      <c r="R106" s="2">
        <f t="shared" si="58"/>
        <v>0.12047663033091011</v>
      </c>
      <c r="S106" s="2">
        <f t="shared" si="58"/>
        <v>0.11818155568740243</v>
      </c>
      <c r="T106" s="2">
        <f t="shared" si="58"/>
        <v>0.11992596898491006</v>
      </c>
      <c r="U106" s="2">
        <f t="shared" si="58"/>
        <v>0.11774888827748949</v>
      </c>
      <c r="V106" s="2">
        <f t="shared" si="58"/>
        <v>0.11199636295378712</v>
      </c>
      <c r="W106" s="2">
        <f t="shared" si="58"/>
        <v>0.10967086867692723</v>
      </c>
      <c r="X106" s="2">
        <f t="shared" si="58"/>
        <v>0.10168257728815619</v>
      </c>
      <c r="Y106" s="2">
        <f t="shared" si="58"/>
        <v>9.3661029183689473E-2</v>
      </c>
      <c r="Z106" s="2">
        <f t="shared" si="58"/>
        <v>8.9078546637260045E-2</v>
      </c>
      <c r="AA106" s="2">
        <f t="shared" si="58"/>
        <v>8.3085980026548684E-2</v>
      </c>
      <c r="AB106" s="2">
        <f t="shared" si="58"/>
        <v>7.9868319483835576E-2</v>
      </c>
      <c r="AC106" s="2">
        <f t="shared" si="58"/>
        <v>6.8468757859182439E-2</v>
      </c>
      <c r="AD106" s="2">
        <f t="shared" si="58"/>
        <v>6.5404780544367533E-2</v>
      </c>
      <c r="AE106" s="2">
        <f t="shared" si="58"/>
        <v>5.8759033572054621E-2</v>
      </c>
      <c r="AF106" s="2">
        <f t="shared" si="58"/>
        <v>5.0979538954159118E-2</v>
      </c>
      <c r="AG106" s="2">
        <f t="shared" si="58"/>
        <v>4.5400967640576238E-2</v>
      </c>
    </row>
    <row r="107" spans="1:33" x14ac:dyDescent="0.3">
      <c r="A107" s="3"/>
      <c r="B107" s="5" t="s">
        <v>8</v>
      </c>
      <c r="C107" s="2">
        <f>C106*2.4</f>
        <v>0.33033804304892245</v>
      </c>
      <c r="D107" s="2">
        <f t="shared" ref="D107:AG107" si="59">D106*2.4</f>
        <v>0.33051863021165706</v>
      </c>
      <c r="E107" s="2">
        <f t="shared" si="59"/>
        <v>0.33111669391691229</v>
      </c>
      <c r="F107" s="2">
        <f t="shared" si="59"/>
        <v>0.3305454029384528</v>
      </c>
      <c r="G107" s="2">
        <f t="shared" si="59"/>
        <v>0.33109701298468952</v>
      </c>
      <c r="H107" s="2">
        <f t="shared" si="59"/>
        <v>0.330920531104688</v>
      </c>
      <c r="I107" s="2">
        <f t="shared" si="59"/>
        <v>0.32922293184634505</v>
      </c>
      <c r="J107" s="2">
        <f t="shared" si="59"/>
        <v>0.32523906031675104</v>
      </c>
      <c r="K107" s="2">
        <f t="shared" si="59"/>
        <v>0.32292526005455774</v>
      </c>
      <c r="L107" s="2">
        <f t="shared" si="59"/>
        <v>0.32190883569179285</v>
      </c>
      <c r="M107" s="2">
        <f t="shared" si="59"/>
        <v>0.31769766250488463</v>
      </c>
      <c r="N107" s="2">
        <f t="shared" si="59"/>
        <v>0.3141425553033807</v>
      </c>
      <c r="O107" s="2">
        <f t="shared" si="59"/>
        <v>0.30824216961138678</v>
      </c>
      <c r="P107" s="2">
        <f t="shared" si="59"/>
        <v>0.30355476901039946</v>
      </c>
      <c r="Q107" s="2">
        <f t="shared" si="59"/>
        <v>0.30321154766370312</v>
      </c>
      <c r="R107" s="2">
        <f t="shared" si="59"/>
        <v>0.28914391279418422</v>
      </c>
      <c r="S107" s="2">
        <f t="shared" si="59"/>
        <v>0.28363573364976585</v>
      </c>
      <c r="T107" s="2">
        <f t="shared" si="59"/>
        <v>0.28782232556378412</v>
      </c>
      <c r="U107" s="2">
        <f t="shared" si="59"/>
        <v>0.28259733186597474</v>
      </c>
      <c r="V107" s="2">
        <f t="shared" si="59"/>
        <v>0.26879127108908907</v>
      </c>
      <c r="W107" s="2">
        <f t="shared" si="59"/>
        <v>0.26321008482462532</v>
      </c>
      <c r="X107" s="2">
        <f t="shared" si="59"/>
        <v>0.24403818549157485</v>
      </c>
      <c r="Y107" s="2">
        <f t="shared" si="59"/>
        <v>0.22478647004085472</v>
      </c>
      <c r="Z107" s="2">
        <f t="shared" si="59"/>
        <v>0.21378851192942411</v>
      </c>
      <c r="AA107" s="2">
        <f t="shared" si="59"/>
        <v>0.19940635206371685</v>
      </c>
      <c r="AB107" s="2">
        <f t="shared" si="59"/>
        <v>0.19168396676120539</v>
      </c>
      <c r="AC107" s="2">
        <f t="shared" si="59"/>
        <v>0.16432501886203785</v>
      </c>
      <c r="AD107" s="2">
        <f t="shared" si="59"/>
        <v>0.15697147330648206</v>
      </c>
      <c r="AE107" s="2">
        <f t="shared" si="59"/>
        <v>0.14102168057293107</v>
      </c>
      <c r="AF107" s="2">
        <f t="shared" si="59"/>
        <v>0.12235089348998188</v>
      </c>
      <c r="AG107" s="2">
        <f t="shared" si="59"/>
        <v>0.10896232233738297</v>
      </c>
    </row>
    <row r="108" spans="1:33" ht="15" thickBot="1" x14ac:dyDescent="0.35"/>
    <row r="109" spans="1:33" ht="15" thickBot="1" x14ac:dyDescent="0.35">
      <c r="A109" s="11" t="s">
        <v>0</v>
      </c>
      <c r="B109" s="9" t="s">
        <v>1</v>
      </c>
      <c r="C109" s="18">
        <v>0</v>
      </c>
      <c r="D109" s="18">
        <v>1</v>
      </c>
      <c r="E109" s="18">
        <v>2</v>
      </c>
      <c r="F109" s="18">
        <v>3</v>
      </c>
      <c r="G109" s="18">
        <v>4</v>
      </c>
      <c r="H109" s="18">
        <v>5</v>
      </c>
      <c r="I109" s="19">
        <v>6</v>
      </c>
      <c r="J109" s="18">
        <v>7</v>
      </c>
      <c r="K109" s="19">
        <v>8</v>
      </c>
      <c r="L109" s="18">
        <v>9</v>
      </c>
      <c r="M109" s="19">
        <v>10</v>
      </c>
      <c r="N109" s="18">
        <v>11</v>
      </c>
      <c r="O109" s="19">
        <v>12</v>
      </c>
      <c r="P109" s="18">
        <v>13</v>
      </c>
      <c r="Q109" s="19">
        <v>14</v>
      </c>
      <c r="R109" s="18">
        <v>15</v>
      </c>
      <c r="S109" s="19">
        <v>16</v>
      </c>
      <c r="T109" s="18">
        <v>17</v>
      </c>
      <c r="U109" s="19">
        <v>18</v>
      </c>
      <c r="V109" s="18">
        <v>19</v>
      </c>
      <c r="W109" s="19">
        <v>20</v>
      </c>
      <c r="X109" s="18">
        <v>21</v>
      </c>
      <c r="Y109" s="19">
        <v>22</v>
      </c>
      <c r="Z109" s="18">
        <v>23</v>
      </c>
      <c r="AA109" s="19">
        <v>24</v>
      </c>
      <c r="AB109" s="18">
        <v>25</v>
      </c>
      <c r="AC109" s="19">
        <v>26</v>
      </c>
      <c r="AD109" s="18">
        <v>27</v>
      </c>
      <c r="AE109" s="19">
        <v>28</v>
      </c>
      <c r="AF109" s="18">
        <v>29</v>
      </c>
      <c r="AG109" s="19">
        <v>30</v>
      </c>
    </row>
    <row r="110" spans="1:33" x14ac:dyDescent="0.3">
      <c r="A110" s="16">
        <v>2.6</v>
      </c>
      <c r="B110" s="4" t="s">
        <v>2</v>
      </c>
      <c r="C110" s="2">
        <v>112.7</v>
      </c>
      <c r="D110" s="2">
        <v>113.2</v>
      </c>
      <c r="E110" s="2">
        <v>114.1</v>
      </c>
      <c r="F110" s="2">
        <v>113</v>
      </c>
      <c r="G110" s="2">
        <v>112.8</v>
      </c>
      <c r="H110" s="2">
        <v>113.7</v>
      </c>
      <c r="I110" s="2">
        <v>114.1</v>
      </c>
      <c r="J110" s="2">
        <v>113.2</v>
      </c>
      <c r="K110" s="2">
        <v>112.6</v>
      </c>
      <c r="L110" s="2">
        <v>113.7</v>
      </c>
      <c r="M110" s="2">
        <v>108.9</v>
      </c>
      <c r="N110" s="2">
        <v>108</v>
      </c>
      <c r="O110" s="2">
        <v>107.2</v>
      </c>
      <c r="P110" s="2">
        <v>106.3</v>
      </c>
      <c r="Q110" s="2">
        <v>106.2</v>
      </c>
      <c r="R110" s="2">
        <v>102.6</v>
      </c>
      <c r="S110" s="2">
        <v>100.9</v>
      </c>
      <c r="T110" s="2">
        <v>101.3</v>
      </c>
      <c r="U110" s="2">
        <v>98.6</v>
      </c>
      <c r="V110" s="2">
        <v>94.2</v>
      </c>
      <c r="W110" s="2">
        <v>93.8</v>
      </c>
      <c r="X110" s="2">
        <v>88.2</v>
      </c>
      <c r="Y110" s="2">
        <v>83.3</v>
      </c>
      <c r="Z110" s="2">
        <v>80</v>
      </c>
      <c r="AA110" s="2">
        <v>75.2</v>
      </c>
      <c r="AB110" s="2">
        <v>74.099999999999994</v>
      </c>
      <c r="AC110" s="2">
        <v>66.599999999999994</v>
      </c>
      <c r="AD110" s="2">
        <v>65.400000000000006</v>
      </c>
      <c r="AE110" s="2">
        <v>60.9</v>
      </c>
      <c r="AF110" s="2">
        <v>56.4</v>
      </c>
      <c r="AG110" s="2">
        <v>53.6</v>
      </c>
    </row>
    <row r="111" spans="1:33" x14ac:dyDescent="0.3">
      <c r="A111" s="17"/>
      <c r="B111" s="5" t="s">
        <v>3</v>
      </c>
      <c r="C111" s="2">
        <v>100.6</v>
      </c>
      <c r="D111" s="2">
        <v>103.9</v>
      </c>
      <c r="E111" s="2">
        <v>110</v>
      </c>
      <c r="F111" s="2">
        <v>103</v>
      </c>
      <c r="G111" s="2">
        <v>101.3</v>
      </c>
      <c r="H111" s="2">
        <v>109.9</v>
      </c>
      <c r="I111" s="2">
        <v>116</v>
      </c>
      <c r="J111" s="2">
        <v>113.9</v>
      </c>
      <c r="K111" s="2">
        <v>114.5</v>
      </c>
      <c r="L111" s="2">
        <v>121</v>
      </c>
      <c r="M111" s="2">
        <v>100.4</v>
      </c>
      <c r="N111" s="2">
        <v>100</v>
      </c>
      <c r="O111" s="2">
        <v>100</v>
      </c>
      <c r="P111" s="2">
        <v>106.6</v>
      </c>
      <c r="Q111" s="2">
        <v>107.6</v>
      </c>
      <c r="R111" s="2">
        <v>105</v>
      </c>
      <c r="S111" s="2">
        <v>105</v>
      </c>
      <c r="T111" s="2">
        <v>95.6</v>
      </c>
      <c r="U111" s="2">
        <v>94.6</v>
      </c>
      <c r="V111" s="2">
        <v>92.8</v>
      </c>
      <c r="W111" s="2">
        <v>99.2</v>
      </c>
      <c r="X111" s="2">
        <v>98.9</v>
      </c>
      <c r="Y111" s="2">
        <v>100.4</v>
      </c>
      <c r="Z111" s="2">
        <v>100.3</v>
      </c>
      <c r="AA111" s="2">
        <v>95.9</v>
      </c>
      <c r="AB111" s="2">
        <v>99.5</v>
      </c>
      <c r="AC111" s="2">
        <v>99.2</v>
      </c>
      <c r="AD111" s="2">
        <v>101.5</v>
      </c>
      <c r="AE111" s="2">
        <v>98.5</v>
      </c>
      <c r="AF111" s="2">
        <v>98.8</v>
      </c>
      <c r="AG111" s="2">
        <v>100.2</v>
      </c>
    </row>
    <row r="112" spans="1:33" x14ac:dyDescent="0.3">
      <c r="A112" s="17"/>
      <c r="B112" s="5" t="s">
        <v>4</v>
      </c>
      <c r="C112" s="2">
        <f>C110/2.6</f>
        <v>43.346153846153847</v>
      </c>
      <c r="D112" s="2">
        <f t="shared" ref="D112:AG112" si="60">D110/2.6</f>
        <v>43.53846153846154</v>
      </c>
      <c r="E112" s="2">
        <f t="shared" si="60"/>
        <v>43.88461538461538</v>
      </c>
      <c r="F112" s="2">
        <f>F110/2.6</f>
        <v>43.46153846153846</v>
      </c>
      <c r="G112" s="2">
        <f t="shared" si="60"/>
        <v>43.38461538461538</v>
      </c>
      <c r="H112" s="2">
        <f t="shared" si="60"/>
        <v>43.730769230769234</v>
      </c>
      <c r="I112" s="2">
        <f t="shared" si="60"/>
        <v>43.88461538461538</v>
      </c>
      <c r="J112" s="2">
        <f t="shared" si="60"/>
        <v>43.53846153846154</v>
      </c>
      <c r="K112" s="2">
        <f t="shared" si="60"/>
        <v>43.307692307692307</v>
      </c>
      <c r="L112" s="2">
        <f t="shared" si="60"/>
        <v>43.730769230769234</v>
      </c>
      <c r="M112" s="2">
        <f t="shared" si="60"/>
        <v>41.884615384615387</v>
      </c>
      <c r="N112" s="2">
        <f t="shared" si="60"/>
        <v>41.53846153846154</v>
      </c>
      <c r="O112" s="2">
        <f t="shared" si="60"/>
        <v>41.230769230769234</v>
      </c>
      <c r="P112" s="2">
        <f t="shared" si="60"/>
        <v>40.88461538461538</v>
      </c>
      <c r="Q112" s="2">
        <f t="shared" si="60"/>
        <v>40.846153846153847</v>
      </c>
      <c r="R112" s="2">
        <f t="shared" si="60"/>
        <v>39.46153846153846</v>
      </c>
      <c r="S112" s="2">
        <f t="shared" si="60"/>
        <v>38.807692307692307</v>
      </c>
      <c r="T112" s="2">
        <f t="shared" si="60"/>
        <v>38.96153846153846</v>
      </c>
      <c r="U112" s="2">
        <f t="shared" si="60"/>
        <v>37.92307692307692</v>
      </c>
      <c r="V112" s="2">
        <f t="shared" si="60"/>
        <v>36.230769230769234</v>
      </c>
      <c r="W112" s="2">
        <f t="shared" si="60"/>
        <v>36.076923076923073</v>
      </c>
      <c r="X112" s="2">
        <f t="shared" si="60"/>
        <v>33.92307692307692</v>
      </c>
      <c r="Y112" s="2">
        <f t="shared" si="60"/>
        <v>32.038461538461533</v>
      </c>
      <c r="Z112" s="2">
        <f t="shared" si="60"/>
        <v>30.769230769230766</v>
      </c>
      <c r="AA112" s="2">
        <f t="shared" si="60"/>
        <v>28.923076923076923</v>
      </c>
      <c r="AB112" s="2">
        <f t="shared" si="60"/>
        <v>28.499999999999996</v>
      </c>
      <c r="AC112" s="2">
        <f t="shared" si="60"/>
        <v>25.615384615384613</v>
      </c>
      <c r="AD112" s="2">
        <f t="shared" si="60"/>
        <v>25.153846153846157</v>
      </c>
      <c r="AE112" s="2">
        <f t="shared" si="60"/>
        <v>23.423076923076923</v>
      </c>
      <c r="AF112" s="2">
        <f t="shared" si="60"/>
        <v>21.69230769230769</v>
      </c>
      <c r="AG112" s="2">
        <f t="shared" si="60"/>
        <v>20.615384615384617</v>
      </c>
    </row>
    <row r="113" spans="1:33" x14ac:dyDescent="0.3">
      <c r="A113" s="17"/>
      <c r="B113" s="5" t="s">
        <v>5</v>
      </c>
      <c r="C113" s="2">
        <f>C111/(2.6*2.6)</f>
        <v>14.881656804733726</v>
      </c>
      <c r="D113" s="2">
        <f t="shared" ref="D113:AG113" si="61">D111/(2.6*2.6)</f>
        <v>15.3698224852071</v>
      </c>
      <c r="E113" s="2">
        <f t="shared" si="61"/>
        <v>16.272189349112423</v>
      </c>
      <c r="F113" s="2">
        <f t="shared" si="61"/>
        <v>15.236686390532542</v>
      </c>
      <c r="G113" s="2">
        <f t="shared" si="61"/>
        <v>14.985207100591714</v>
      </c>
      <c r="H113" s="2">
        <f t="shared" si="61"/>
        <v>16.257396449704142</v>
      </c>
      <c r="I113" s="2">
        <f t="shared" si="61"/>
        <v>17.159763313609467</v>
      </c>
      <c r="J113" s="2">
        <f t="shared" si="61"/>
        <v>16.849112426035504</v>
      </c>
      <c r="K113" s="2">
        <f t="shared" si="61"/>
        <v>16.937869822485204</v>
      </c>
      <c r="L113" s="2">
        <f t="shared" si="61"/>
        <v>17.899408284023668</v>
      </c>
      <c r="M113" s="2">
        <f t="shared" si="61"/>
        <v>14.852071005917159</v>
      </c>
      <c r="N113" s="2">
        <f t="shared" si="61"/>
        <v>14.792899408284022</v>
      </c>
      <c r="O113" s="2">
        <f t="shared" si="61"/>
        <v>14.792899408284022</v>
      </c>
      <c r="P113" s="2">
        <f t="shared" si="61"/>
        <v>15.769230769230766</v>
      </c>
      <c r="Q113" s="2">
        <f t="shared" si="61"/>
        <v>15.917159763313608</v>
      </c>
      <c r="R113" s="2">
        <f t="shared" si="61"/>
        <v>15.532544378698223</v>
      </c>
      <c r="S113" s="2">
        <f t="shared" si="61"/>
        <v>15.532544378698223</v>
      </c>
      <c r="T113" s="2">
        <f t="shared" si="61"/>
        <v>14.142011834319524</v>
      </c>
      <c r="U113" s="2">
        <f t="shared" si="61"/>
        <v>13.994082840236684</v>
      </c>
      <c r="V113" s="2">
        <f t="shared" si="61"/>
        <v>13.727810650887573</v>
      </c>
      <c r="W113" s="2">
        <f t="shared" si="61"/>
        <v>14.67455621301775</v>
      </c>
      <c r="X113" s="2">
        <f t="shared" si="61"/>
        <v>14.6301775147929</v>
      </c>
      <c r="Y113" s="2">
        <f t="shared" si="61"/>
        <v>14.852071005917159</v>
      </c>
      <c r="Z113" s="2">
        <f t="shared" si="61"/>
        <v>14.837278106508874</v>
      </c>
      <c r="AA113" s="2">
        <f t="shared" si="61"/>
        <v>14.186390532544378</v>
      </c>
      <c r="AB113" s="2">
        <f t="shared" si="61"/>
        <v>14.718934911242602</v>
      </c>
      <c r="AC113" s="2">
        <f t="shared" si="61"/>
        <v>14.67455621301775</v>
      </c>
      <c r="AD113" s="2">
        <f t="shared" si="61"/>
        <v>15.014792899408283</v>
      </c>
      <c r="AE113" s="2">
        <f t="shared" si="61"/>
        <v>14.571005917159761</v>
      </c>
      <c r="AF113" s="2">
        <f t="shared" si="61"/>
        <v>14.615384615384613</v>
      </c>
      <c r="AG113" s="2">
        <f t="shared" si="61"/>
        <v>14.822485207100591</v>
      </c>
    </row>
    <row r="114" spans="1:33" x14ac:dyDescent="0.3">
      <c r="A114" s="17"/>
      <c r="B114" s="5" t="s">
        <v>6</v>
      </c>
      <c r="C114" s="2">
        <f>SQRT((C112)^2-((C113)^2))</f>
        <v>40.711489090925674</v>
      </c>
      <c r="D114" s="2">
        <f t="shared" ref="D114:AG114" si="62">SQRT((D112)^2-((D113)^2))</f>
        <v>40.735318703912419</v>
      </c>
      <c r="E114" s="2">
        <f t="shared" si="62"/>
        <v>40.756291799454146</v>
      </c>
      <c r="F114" s="2">
        <f t="shared" si="62"/>
        <v>40.703178171739211</v>
      </c>
      <c r="G114" s="2">
        <f t="shared" si="62"/>
        <v>40.714474333133431</v>
      </c>
      <c r="H114" s="2">
        <f t="shared" si="62"/>
        <v>40.596517562371531</v>
      </c>
      <c r="I114" s="2">
        <f t="shared" si="62"/>
        <v>40.390617604544296</v>
      </c>
      <c r="J114" s="2">
        <f t="shared" si="62"/>
        <v>40.146046425406709</v>
      </c>
      <c r="K114" s="2">
        <f t="shared" si="62"/>
        <v>39.85805789165218</v>
      </c>
      <c r="L114" s="2">
        <f t="shared" si="62"/>
        <v>39.899766422832826</v>
      </c>
      <c r="M114" s="2">
        <f t="shared" si="62"/>
        <v>39.162954341473714</v>
      </c>
      <c r="N114" s="2">
        <f t="shared" si="62"/>
        <v>38.815124810808463</v>
      </c>
      <c r="O114" s="2">
        <f t="shared" si="62"/>
        <v>38.485665623155555</v>
      </c>
      <c r="P114" s="2">
        <f t="shared" si="62"/>
        <v>37.721123208285753</v>
      </c>
      <c r="Q114" s="2">
        <f t="shared" si="62"/>
        <v>37.617181035968379</v>
      </c>
      <c r="R114" s="2">
        <f t="shared" si="62"/>
        <v>36.276067632466031</v>
      </c>
      <c r="S114" s="2">
        <f t="shared" si="62"/>
        <v>35.563704072724072</v>
      </c>
      <c r="T114" s="2">
        <f t="shared" si="62"/>
        <v>36.304338316073292</v>
      </c>
      <c r="U114" s="2">
        <f t="shared" si="62"/>
        <v>35.246636843452201</v>
      </c>
      <c r="V114" s="2">
        <f t="shared" si="62"/>
        <v>33.529328263277691</v>
      </c>
      <c r="W114" s="2">
        <f t="shared" si="62"/>
        <v>32.9575754364487</v>
      </c>
      <c r="X114" s="2">
        <f t="shared" si="62"/>
        <v>30.60609504354716</v>
      </c>
      <c r="Y114" s="2">
        <f t="shared" si="62"/>
        <v>28.388008112346906</v>
      </c>
      <c r="Z114" s="2">
        <f t="shared" si="62"/>
        <v>26.955532651392549</v>
      </c>
      <c r="AA114" s="2">
        <f t="shared" si="62"/>
        <v>25.204973762262878</v>
      </c>
      <c r="AB114" s="2">
        <f t="shared" si="62"/>
        <v>24.404978079863206</v>
      </c>
      <c r="AC114" s="2">
        <f t="shared" si="62"/>
        <v>20.995364463258667</v>
      </c>
      <c r="AD114" s="2">
        <f t="shared" si="62"/>
        <v>20.180980415213718</v>
      </c>
      <c r="AE114" s="2">
        <f t="shared" si="62"/>
        <v>18.339201703086044</v>
      </c>
      <c r="AF114" s="2">
        <f t="shared" si="62"/>
        <v>16.029558495545974</v>
      </c>
      <c r="AG114" s="2">
        <f t="shared" si="62"/>
        <v>14.327875457496162</v>
      </c>
    </row>
    <row r="115" spans="1:33" x14ac:dyDescent="0.3">
      <c r="A115" s="17"/>
      <c r="B115" s="5" t="s">
        <v>7</v>
      </c>
      <c r="C115" s="2">
        <f>C114/(2*3.14*50)</f>
        <v>0.12965442385645118</v>
      </c>
      <c r="D115" s="2">
        <f t="shared" ref="D115:AG115" si="63">D114/(2*3.14*50)</f>
        <v>0.12973031434367013</v>
      </c>
      <c r="E115" s="2">
        <f t="shared" si="63"/>
        <v>0.12979710764157371</v>
      </c>
      <c r="F115" s="2">
        <f t="shared" si="63"/>
        <v>0.12962795596095289</v>
      </c>
      <c r="G115" s="2">
        <f t="shared" si="63"/>
        <v>0.12966393099724022</v>
      </c>
      <c r="H115" s="2">
        <f t="shared" si="63"/>
        <v>0.12928827249162908</v>
      </c>
      <c r="I115" s="2">
        <f t="shared" si="63"/>
        <v>0.12863254014186082</v>
      </c>
      <c r="J115" s="2">
        <f t="shared" si="63"/>
        <v>0.12785365103632709</v>
      </c>
      <c r="K115" s="2">
        <f t="shared" si="63"/>
        <v>0.12693649010080313</v>
      </c>
      <c r="L115" s="2">
        <f t="shared" si="63"/>
        <v>0.12706931981793892</v>
      </c>
      <c r="M115" s="2">
        <f t="shared" si="63"/>
        <v>0.12472278452698635</v>
      </c>
      <c r="N115" s="2">
        <f t="shared" si="63"/>
        <v>0.12361504716817982</v>
      </c>
      <c r="O115" s="2">
        <f t="shared" si="63"/>
        <v>0.12256581408648266</v>
      </c>
      <c r="P115" s="2">
        <f t="shared" si="63"/>
        <v>0.12013096563148329</v>
      </c>
      <c r="Q115" s="2">
        <f t="shared" si="63"/>
        <v>0.11979993960499484</v>
      </c>
      <c r="R115" s="2">
        <f t="shared" si="63"/>
        <v>0.11552887781040137</v>
      </c>
      <c r="S115" s="2">
        <f t="shared" si="63"/>
        <v>0.11326020405326137</v>
      </c>
      <c r="T115" s="2">
        <f t="shared" si="63"/>
        <v>0.11561891183462832</v>
      </c>
      <c r="U115" s="2">
        <f t="shared" si="63"/>
        <v>0.11225043580717262</v>
      </c>
      <c r="V115" s="2">
        <f t="shared" si="63"/>
        <v>0.10678130020152131</v>
      </c>
      <c r="W115" s="2">
        <f t="shared" si="63"/>
        <v>0.10496043132626974</v>
      </c>
      <c r="X115" s="2">
        <f t="shared" si="63"/>
        <v>9.7471640266073759E-2</v>
      </c>
      <c r="Y115" s="2">
        <f t="shared" si="63"/>
        <v>9.0407669147601608E-2</v>
      </c>
      <c r="Z115" s="2">
        <f t="shared" si="63"/>
        <v>8.5845645386600472E-2</v>
      </c>
      <c r="AA115" s="2">
        <f t="shared" si="63"/>
        <v>8.0270617077270318E-2</v>
      </c>
      <c r="AB115" s="2">
        <f t="shared" si="63"/>
        <v>7.7722860126952883E-2</v>
      </c>
      <c r="AC115" s="2">
        <f t="shared" si="63"/>
        <v>6.6864218035855627E-2</v>
      </c>
      <c r="AD115" s="2">
        <f t="shared" si="63"/>
        <v>6.4270638265011837E-2</v>
      </c>
      <c r="AE115" s="2">
        <f t="shared" si="63"/>
        <v>5.8405100965242179E-2</v>
      </c>
      <c r="AF115" s="2">
        <f t="shared" si="63"/>
        <v>5.1049549348872528E-2</v>
      </c>
      <c r="AG115" s="2">
        <f t="shared" si="63"/>
        <v>4.5630176616229819E-2</v>
      </c>
    </row>
    <row r="116" spans="1:33" x14ac:dyDescent="0.3">
      <c r="A116" s="3"/>
      <c r="B116" s="5" t="s">
        <v>8</v>
      </c>
      <c r="C116" s="2">
        <f>C115*2.6</f>
        <v>0.33710150202677308</v>
      </c>
      <c r="D116" s="2">
        <f t="shared" ref="D116:AG116" si="64">D115*2.6</f>
        <v>0.33729881729354239</v>
      </c>
      <c r="E116" s="2">
        <f t="shared" si="64"/>
        <v>0.33747247986809165</v>
      </c>
      <c r="F116" s="2">
        <f>F115*2.6</f>
        <v>0.33703268549847754</v>
      </c>
      <c r="G116" s="2">
        <f t="shared" si="64"/>
        <v>0.3371262205928246</v>
      </c>
      <c r="H116" s="2">
        <f t="shared" si="64"/>
        <v>0.3361495084782356</v>
      </c>
      <c r="I116" s="2">
        <f t="shared" si="64"/>
        <v>0.33444460436883816</v>
      </c>
      <c r="J116" s="2">
        <f t="shared" si="64"/>
        <v>0.33241949269445048</v>
      </c>
      <c r="K116" s="2">
        <f t="shared" si="64"/>
        <v>0.33003487426208816</v>
      </c>
      <c r="L116" s="2">
        <f t="shared" si="64"/>
        <v>0.3303802315266412</v>
      </c>
      <c r="M116" s="2">
        <f t="shared" si="64"/>
        <v>0.32427923977016448</v>
      </c>
      <c r="N116" s="2">
        <f t="shared" si="64"/>
        <v>0.32139912263726755</v>
      </c>
      <c r="O116" s="2">
        <f t="shared" si="64"/>
        <v>0.31867111662485492</v>
      </c>
      <c r="P116" s="2">
        <f t="shared" si="64"/>
        <v>0.31234051064185658</v>
      </c>
      <c r="Q116" s="2">
        <f t="shared" si="64"/>
        <v>0.31147984297298659</v>
      </c>
      <c r="R116" s="2">
        <f t="shared" si="64"/>
        <v>0.30037508230704357</v>
      </c>
      <c r="S116" s="2">
        <f t="shared" si="64"/>
        <v>0.29447653053847955</v>
      </c>
      <c r="T116" s="2">
        <f t="shared" si="64"/>
        <v>0.30060917077003363</v>
      </c>
      <c r="U116" s="2">
        <f t="shared" si="64"/>
        <v>0.2918511330986488</v>
      </c>
      <c r="V116" s="2">
        <f t="shared" si="64"/>
        <v>0.27763138052395542</v>
      </c>
      <c r="W116" s="2">
        <f t="shared" si="64"/>
        <v>0.27289712144830136</v>
      </c>
      <c r="X116" s="2">
        <f t="shared" si="64"/>
        <v>0.2534262646917918</v>
      </c>
      <c r="Y116" s="2">
        <f t="shared" si="64"/>
        <v>0.23505993978376419</v>
      </c>
      <c r="Z116" s="2">
        <f t="shared" si="64"/>
        <v>0.22319867800516124</v>
      </c>
      <c r="AA116" s="2">
        <f t="shared" si="64"/>
        <v>0.20870360440090283</v>
      </c>
      <c r="AB116" s="2">
        <f t="shared" si="64"/>
        <v>0.20207943633007749</v>
      </c>
      <c r="AC116" s="2">
        <f t="shared" si="64"/>
        <v>0.17384696689322462</v>
      </c>
      <c r="AD116" s="2">
        <f t="shared" si="64"/>
        <v>0.16710365948903078</v>
      </c>
      <c r="AE116" s="2">
        <f t="shared" si="64"/>
        <v>0.15185326250962966</v>
      </c>
      <c r="AF116" s="2">
        <f t="shared" si="64"/>
        <v>0.13272882830706859</v>
      </c>
      <c r="AG116" s="2">
        <f t="shared" si="64"/>
        <v>0.11863845920219754</v>
      </c>
    </row>
    <row r="117" spans="1:33" ht="15" thickBot="1" x14ac:dyDescent="0.35"/>
    <row r="118" spans="1:33" ht="15" thickBot="1" x14ac:dyDescent="0.35">
      <c r="A118" s="30" t="s">
        <v>0</v>
      </c>
      <c r="B118" s="29" t="s">
        <v>1</v>
      </c>
      <c r="C118" s="33">
        <v>0</v>
      </c>
      <c r="D118" s="33">
        <v>1</v>
      </c>
      <c r="E118" s="33">
        <v>2</v>
      </c>
      <c r="F118" s="33">
        <v>3</v>
      </c>
      <c r="G118" s="33">
        <v>4</v>
      </c>
      <c r="H118" s="33">
        <v>5</v>
      </c>
      <c r="I118" s="34">
        <v>6</v>
      </c>
      <c r="J118" s="33">
        <v>7</v>
      </c>
      <c r="K118" s="34">
        <v>8</v>
      </c>
      <c r="L118" s="33">
        <v>9</v>
      </c>
      <c r="M118" s="34">
        <v>10</v>
      </c>
      <c r="N118" s="33">
        <v>11</v>
      </c>
      <c r="O118" s="34">
        <v>12</v>
      </c>
      <c r="P118" s="33">
        <v>13</v>
      </c>
      <c r="Q118" s="34">
        <v>14</v>
      </c>
      <c r="R118" s="33">
        <v>15</v>
      </c>
      <c r="S118" s="34">
        <v>16</v>
      </c>
      <c r="T118" s="33">
        <v>17</v>
      </c>
      <c r="U118" s="34">
        <v>18</v>
      </c>
      <c r="V118" s="33">
        <v>19</v>
      </c>
      <c r="W118" s="34">
        <v>20</v>
      </c>
      <c r="X118" s="33">
        <v>21</v>
      </c>
      <c r="Y118" s="34">
        <v>22</v>
      </c>
      <c r="Z118" s="33">
        <v>23</v>
      </c>
      <c r="AA118" s="34">
        <v>24</v>
      </c>
      <c r="AB118" s="33">
        <v>25</v>
      </c>
      <c r="AC118" s="34">
        <v>26</v>
      </c>
      <c r="AD118" s="33">
        <v>27</v>
      </c>
      <c r="AE118" s="34">
        <v>28</v>
      </c>
      <c r="AF118" s="33">
        <v>29</v>
      </c>
      <c r="AG118" s="34">
        <v>30</v>
      </c>
    </row>
    <row r="119" spans="1:33" x14ac:dyDescent="0.3">
      <c r="A119" s="31">
        <v>2.8</v>
      </c>
      <c r="B119" s="27" t="s">
        <v>2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>
        <v>52.2</v>
      </c>
    </row>
    <row r="120" spans="1:33" x14ac:dyDescent="0.3">
      <c r="A120" s="32"/>
      <c r="B120" s="28" t="s">
        <v>3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>
        <v>93</v>
      </c>
    </row>
    <row r="121" spans="1:33" x14ac:dyDescent="0.3">
      <c r="A121" s="32"/>
      <c r="B121" s="28" t="s">
        <v>4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</row>
    <row r="122" spans="1:33" x14ac:dyDescent="0.3">
      <c r="A122" s="32"/>
      <c r="B122" s="28" t="s">
        <v>5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</row>
    <row r="123" spans="1:33" x14ac:dyDescent="0.3">
      <c r="A123" s="32"/>
      <c r="B123" s="28" t="s">
        <v>6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</row>
    <row r="124" spans="1:33" x14ac:dyDescent="0.3">
      <c r="A124" s="32"/>
      <c r="B124" s="28" t="s">
        <v>7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</row>
    <row r="125" spans="1:33" x14ac:dyDescent="0.3">
      <c r="A125" s="26"/>
      <c r="B125" s="28" t="s">
        <v>8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grad cu grad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agie</dc:creator>
  <cp:lastModifiedBy>agie</cp:lastModifiedBy>
  <dcterms:created xsi:type="dcterms:W3CDTF">2014-12-05T13:02:23Z</dcterms:created>
  <dcterms:modified xsi:type="dcterms:W3CDTF">2017-08-31T14:34:16Z</dcterms:modified>
</cp:coreProperties>
</file>